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adaniltd-my.sharepoint.com/personal/30136587_adani_com/Documents/PMO - BESS - HO/CPAG files/Backup files/Engineering/"/>
    </mc:Choice>
  </mc:AlternateContent>
  <xr:revisionPtr revIDLastSave="93" documentId="8_{62BDB0B8-76E3-4FF9-B4D2-59EBB27420DF}" xr6:coauthVersionLast="47" xr6:coauthVersionMax="47" xr10:uidLastSave="{8617DC99-9479-4B74-8DB0-23187EDC0C64}"/>
  <bookViews>
    <workbookView xWindow="20370" yWindow="-6900" windowWidth="29040" windowHeight="15720" tabRatio="881" firstSheet="1" activeTab="9" xr2:uid="{00000000-000D-0000-FFFF-FFFF00000000}"/>
  </bookViews>
  <sheets>
    <sheet name="MDL PSS Summery (2)" sheetId="158" state="veryHidden" r:id="rId1"/>
    <sheet name="PSS09" sheetId="162" r:id="rId2"/>
    <sheet name="PSS08B" sheetId="166" r:id="rId3"/>
    <sheet name="PSS10B" sheetId="151" r:id="rId4"/>
    <sheet name="PSS12" sheetId="161" r:id="rId5"/>
    <sheet name="PSS11" sheetId="160" r:id="rId6"/>
    <sheet name="MDL PSS Summary" sheetId="157" r:id="rId7"/>
    <sheet name="Status Summary" sheetId="168" state="hidden" r:id="rId8"/>
    <sheet name="PSS05B" sheetId="165" r:id="rId9"/>
    <sheet name="Summary" sheetId="169" r:id="rId10"/>
    <sheet name="PSS8-old" sheetId="159" state="hidden" r:id="rId11"/>
  </sheets>
  <definedNames>
    <definedName name="_xlnm._FilterDatabase" localSheetId="8" hidden="1">PSS05B!$A$2:$BW$260</definedName>
    <definedName name="_xlnm._FilterDatabase" localSheetId="2" hidden="1">PSS08B!$A$2:$BW$273</definedName>
    <definedName name="_xlnm._FilterDatabase" localSheetId="1" hidden="1">'PSS09'!$A$2:$BW$289</definedName>
    <definedName name="_xlnm._FilterDatabase" localSheetId="3" hidden="1">PSS10B!$A$2:$BW$265</definedName>
    <definedName name="_xlnm._FilterDatabase" localSheetId="5" hidden="1">'PSS11'!$A$2:$BW$248</definedName>
    <definedName name="_xlnm._FilterDatabase" localSheetId="4" hidden="1">'PSS12'!$A$2:$BW$263</definedName>
    <definedName name="_xlnm._FilterDatabase" localSheetId="10" hidden="1">'PSS8-old'!$A$2:$BM$163</definedName>
    <definedName name="_xlcn.WorksheetConnection_PSS05BB2O2541" hidden="1">PSS05B!$B$2:$N$258</definedName>
    <definedName name="_xlcn.WorksheetConnection_PSS08BB2O2561" hidden="1">PSS08B!$B$2:$N$271</definedName>
    <definedName name="_xlcn.WorksheetConnection_PSS10BB2O2591" hidden="1">PSS10B!$B$2:$N$263</definedName>
    <definedName name="_xlcn.WorksheetConnection_PSS11B2O2431" hidden="1">'PSS11'!$B$2:$N$246</definedName>
    <definedName name="_xlcn.WorksheetConnection_PSS12B2O2581" hidden="1">'PSS12'!$B$2:$N$261</definedName>
    <definedName name="KAW1_EPC_SYD_DE_H_417" localSheetId="8">PSS05B!#REF!</definedName>
    <definedName name="KAW1_EPC_SYD_DE_H_417" localSheetId="2">PSS08B!#REF!</definedName>
    <definedName name="KAW1_EPC_SYD_DE_H_417" localSheetId="1">'PSS09'!#REF!</definedName>
    <definedName name="KAW1_EPC_SYD_DE_H_417" localSheetId="3">PSS10B!#REF!</definedName>
    <definedName name="KAW1_EPC_SYD_DE_H_417" localSheetId="5">'PSS11'!#REF!</definedName>
    <definedName name="KAW1_EPC_SYD_DE_H_417" localSheetId="4">'PSS12'!#REF!</definedName>
    <definedName name="KAW1_EPC_SYD_DE_H_417" localSheetId="10">'PSS8-old'!$F$163:$F$163</definedName>
    <definedName name="KAW1_EPC_SYD_DE_H_417">#REF!</definedName>
    <definedName name="_xlnm.Print_Area" localSheetId="0">'MDL PSS Summery (2)'!#REF!</definedName>
    <definedName name="_xlnm.Print_Titles" localSheetId="8">PSS05B!$1:$2</definedName>
    <definedName name="_xlnm.Print_Titles" localSheetId="2">PSS08B!$1:$2</definedName>
    <definedName name="_xlnm.Print_Titles" localSheetId="1">'PSS09'!$1:$2</definedName>
    <definedName name="_xlnm.Print_Titles" localSheetId="3">PSS10B!$1:$2</definedName>
    <definedName name="_xlnm.Print_Titles" localSheetId="5">'PSS11'!$1:$2</definedName>
    <definedName name="_xlnm.Print_Titles" localSheetId="4">'PSS12'!$1:$2</definedName>
    <definedName name="_xlnm.Print_Titles" localSheetId="10">'PSS8-old'!$1:$2</definedName>
  </definedNames>
  <calcPr calcId="191028"/>
  <pivotCaches>
    <pivotCache cacheId="5" r:id="rId12"/>
    <pivotCache cacheId="6" r:id="rId13"/>
    <pivotCache cacheId="7" r:id="rId14"/>
    <pivotCache cacheId="8" r:id="rId15"/>
    <pivotCache cacheId="9" r:id="rId16"/>
    <pivotCache cacheId="10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PSS05B!$B$2:$O$254"/>
          <x15:modelTable id="Range 1" name="Range 1" connection="WorksheetConnection_PSS08B!$B$2:$O$256"/>
          <x15:modelTable id="Range 2" name="Range 2" connection="WorksheetConnection_PSS10B!$B$2:$O$259"/>
          <x15:modelTable id="Range 3" name="Range 3" connection="WorksheetConnection_PSS11!$B$2:$O$243"/>
          <x15:modelTable id="Range 4" name="Range 4" connection="WorksheetConnection_PSS12!$B$2:$O$25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69" l="1"/>
  <c r="L7" i="169"/>
  <c r="K8" i="169"/>
  <c r="L8" i="169" s="1"/>
  <c r="K9" i="169"/>
  <c r="L9" i="169"/>
  <c r="K10" i="169"/>
  <c r="L10" i="169" s="1"/>
  <c r="K11" i="169"/>
  <c r="L11" i="169" s="1"/>
  <c r="L6" i="169"/>
  <c r="K6" i="169"/>
  <c r="BM170" i="151"/>
  <c r="N170" i="151" a="1"/>
  <c r="B170" i="151"/>
  <c r="B104" i="162"/>
  <c r="N104" i="162" a="1"/>
  <c r="BM104" i="162"/>
  <c r="B105" i="162"/>
  <c r="N105" i="162" a="1"/>
  <c r="BM105" i="162"/>
  <c r="B106" i="162"/>
  <c r="BM106" i="162"/>
  <c r="N106" i="162" s="1" a="1"/>
  <c r="B107" i="162"/>
  <c r="BM107" i="162"/>
  <c r="N107" i="162" s="1" a="1"/>
  <c r="B108" i="162"/>
  <c r="BM108" i="162"/>
  <c r="N108" i="162" s="1" a="1"/>
  <c r="B109" i="162"/>
  <c r="BM109" i="162"/>
  <c r="N109" i="162" s="1" a="1"/>
  <c r="B110" i="162"/>
  <c r="BM110" i="162"/>
  <c r="N110" i="162" s="1" a="1"/>
  <c r="B111" i="162"/>
  <c r="BM111" i="162"/>
  <c r="N111" i="162" s="1" a="1"/>
  <c r="B112" i="162"/>
  <c r="N112" i="162" a="1"/>
  <c r="BM112" i="162"/>
  <c r="B113" i="162"/>
  <c r="BM113" i="162"/>
  <c r="N113" i="162" s="1" a="1"/>
  <c r="B114" i="162"/>
  <c r="BM114" i="162"/>
  <c r="N114" i="162" s="1" a="1"/>
  <c r="B115" i="162"/>
  <c r="BM115" i="162"/>
  <c r="N115" i="162" s="1" a="1"/>
  <c r="B116" i="162"/>
  <c r="BM116" i="162"/>
  <c r="N116" i="162" s="1" a="1"/>
  <c r="B117" i="162"/>
  <c r="BM117" i="162"/>
  <c r="N117" i="162" s="1" a="1"/>
  <c r="B118" i="162"/>
  <c r="BM118" i="162"/>
  <c r="N118" i="162" s="1" a="1"/>
  <c r="B119" i="162"/>
  <c r="BM119" i="162"/>
  <c r="N119" i="162" s="1" a="1"/>
  <c r="B120" i="162"/>
  <c r="BM120" i="162"/>
  <c r="N120" i="162" s="1" a="1"/>
  <c r="B121" i="162"/>
  <c r="BM121" i="162"/>
  <c r="N121" i="162" s="1" a="1"/>
  <c r="B122" i="162"/>
  <c r="N122" i="162" a="1"/>
  <c r="BM122" i="162"/>
  <c r="B123" i="162"/>
  <c r="BM123" i="162"/>
  <c r="N123" i="162" s="1" a="1"/>
  <c r="B124" i="162"/>
  <c r="BM124" i="162"/>
  <c r="N124" i="162" s="1" a="1"/>
  <c r="B125" i="162"/>
  <c r="BM125" i="162"/>
  <c r="N125" i="162" s="1" a="1"/>
  <c r="B126" i="162"/>
  <c r="BM126" i="162"/>
  <c r="N126" i="162" s="1" a="1"/>
  <c r="B127" i="162"/>
  <c r="BM127" i="162"/>
  <c r="N127" i="162" s="1" a="1"/>
  <c r="BM128" i="162"/>
  <c r="N128" i="162" s="1" a="1"/>
  <c r="B147" i="162"/>
  <c r="BM147" i="162"/>
  <c r="N147" i="162" s="1" a="1"/>
  <c r="BM224" i="161"/>
  <c r="BM184" i="161"/>
  <c r="N184" i="161" s="1" a="1"/>
  <c r="BM183" i="161"/>
  <c r="BM135" i="160"/>
  <c r="N135" i="160" s="1" a="1"/>
  <c r="BM95" i="160"/>
  <c r="BM226" i="151"/>
  <c r="N226" i="151" s="1" a="1"/>
  <c r="BM186" i="151"/>
  <c r="N186" i="151" s="1" a="1"/>
  <c r="BM250" i="162"/>
  <c r="N250" i="162" s="1" a="1"/>
  <c r="BM157" i="162"/>
  <c r="N157" i="162" s="1" a="1"/>
  <c r="BM234" i="166"/>
  <c r="BM127" i="166"/>
  <c r="BM128" i="166"/>
  <c r="N128" i="166" s="1" a="1"/>
  <c r="BM129" i="166"/>
  <c r="N129" i="166" s="1" a="1"/>
  <c r="BM130" i="166"/>
  <c r="BM131" i="166"/>
  <c r="BM132" i="166"/>
  <c r="BM133" i="166"/>
  <c r="BM134" i="166"/>
  <c r="N134" i="166" s="1" a="1"/>
  <c r="BM135" i="166"/>
  <c r="BM136" i="166"/>
  <c r="N136" i="166" s="1" a="1"/>
  <c r="BM137" i="166"/>
  <c r="N137" i="166" s="1" a="1"/>
  <c r="BM138" i="166"/>
  <c r="BM139" i="166"/>
  <c r="BM140" i="166"/>
  <c r="BM141" i="166"/>
  <c r="BM142" i="166"/>
  <c r="N142" i="166" s="1" a="1"/>
  <c r="BM143" i="166"/>
  <c r="N143" i="166" s="1" a="1"/>
  <c r="BM144" i="166"/>
  <c r="N144" i="166" s="1" a="1"/>
  <c r="N127" i="166" a="1"/>
  <c r="N130" i="166" a="1"/>
  <c r="N131" i="166" a="1"/>
  <c r="N132" i="166" a="1"/>
  <c r="N133" i="166" a="1"/>
  <c r="N135" i="166" a="1"/>
  <c r="N138" i="166" a="1"/>
  <c r="N139" i="166" a="1"/>
  <c r="N140" i="166" a="1"/>
  <c r="N141" i="166" a="1"/>
  <c r="N234" i="166" a="1"/>
  <c r="BM181" i="165"/>
  <c r="BM162" i="165"/>
  <c r="BM175" i="161"/>
  <c r="N175" i="161" s="1" a="1"/>
  <c r="B175" i="161"/>
  <c r="BM91" i="160"/>
  <c r="N91" i="160" s="1" a="1"/>
  <c r="B91" i="160"/>
  <c r="BM178" i="151"/>
  <c r="N178" i="151" s="1" a="1"/>
  <c r="B178" i="151"/>
  <c r="BM156" i="162"/>
  <c r="N156" i="162" s="1" a="1"/>
  <c r="B156" i="162"/>
  <c r="B187" i="166"/>
  <c r="BM187" i="166"/>
  <c r="N187" i="166" s="1" a="1"/>
  <c r="B174" i="165"/>
  <c r="N174" i="165" a="1"/>
  <c r="BM174" i="165"/>
  <c r="B127" i="166"/>
  <c r="B128" i="166"/>
  <c r="B129" i="166"/>
  <c r="B130" i="166"/>
  <c r="B131" i="166"/>
  <c r="B132" i="166"/>
  <c r="B133" i="166"/>
  <c r="B134" i="166"/>
  <c r="B135" i="166"/>
  <c r="B136" i="166"/>
  <c r="B137" i="166"/>
  <c r="B138" i="166"/>
  <c r="B139" i="166"/>
  <c r="BM260" i="161"/>
  <c r="N260" i="161" s="1" a="1"/>
  <c r="B260" i="161"/>
  <c r="BM171" i="160"/>
  <c r="N171" i="160" a="1"/>
  <c r="B171" i="160"/>
  <c r="BM262" i="151"/>
  <c r="N262" i="151" s="1" a="1"/>
  <c r="B262" i="151"/>
  <c r="BM286" i="162"/>
  <c r="N286" i="162" s="1" a="1"/>
  <c r="B286" i="162"/>
  <c r="BM270" i="166"/>
  <c r="N270" i="166" s="1" a="1"/>
  <c r="B270" i="166"/>
  <c r="B257" i="165"/>
  <c r="BM257" i="165"/>
  <c r="N257" i="165" s="1" a="1"/>
  <c r="N181" i="165" a="1"/>
  <c r="B181" i="165"/>
  <c r="B157" i="162"/>
  <c r="B186" i="151"/>
  <c r="N95" i="160" a="1"/>
  <c r="B95" i="160"/>
  <c r="B194" i="161"/>
  <c r="B184" i="161"/>
  <c r="BM204" i="165"/>
  <c r="N204" i="165" s="1" a="1"/>
  <c r="BM263" i="161"/>
  <c r="N263" i="161" s="1" a="1"/>
  <c r="B263" i="161"/>
  <c r="BM262" i="161"/>
  <c r="N262" i="161" s="1" a="1"/>
  <c r="B262" i="161"/>
  <c r="BM248" i="160"/>
  <c r="N248" i="160" s="1" a="1"/>
  <c r="B248" i="160"/>
  <c r="BM247" i="160"/>
  <c r="N247" i="160" s="1" a="1"/>
  <c r="B247" i="160"/>
  <c r="BM265" i="151"/>
  <c r="N265" i="151" s="1" a="1"/>
  <c r="B265" i="151"/>
  <c r="BM264" i="151"/>
  <c r="N264" i="151" s="1" a="1"/>
  <c r="B264" i="151"/>
  <c r="BM289" i="162"/>
  <c r="N289" i="162" s="1" a="1"/>
  <c r="B289" i="162"/>
  <c r="BM288" i="162"/>
  <c r="N288" i="162" s="1" a="1"/>
  <c r="B288" i="162"/>
  <c r="BM273" i="166"/>
  <c r="N273" i="166" s="1" a="1"/>
  <c r="B273" i="166"/>
  <c r="BM272" i="166"/>
  <c r="N272" i="166" s="1" a="1"/>
  <c r="B272" i="166"/>
  <c r="B259" i="165"/>
  <c r="BM259" i="165"/>
  <c r="N259" i="165" s="1" a="1"/>
  <c r="B260" i="165"/>
  <c r="BM260" i="165"/>
  <c r="N260" i="165" s="1" a="1"/>
  <c r="B177" i="165"/>
  <c r="BM177" i="165"/>
  <c r="N177" i="165" s="1" a="1"/>
  <c r="BM185" i="166"/>
  <c r="N185" i="166" s="1" a="1"/>
  <c r="B185" i="166"/>
  <c r="BM15" i="162"/>
  <c r="N15" i="162" s="1" a="1"/>
  <c r="B15" i="162"/>
  <c r="BM14" i="162"/>
  <c r="N14" i="162" s="1" a="1"/>
  <c r="B14" i="162"/>
  <c r="BM13" i="162"/>
  <c r="N13" i="162" s="1" a="1"/>
  <c r="B13" i="162"/>
  <c r="BM12" i="162"/>
  <c r="N12" i="162" s="1" a="1"/>
  <c r="B12" i="162"/>
  <c r="BM11" i="162"/>
  <c r="N11" i="162" s="1" a="1"/>
  <c r="B11" i="162"/>
  <c r="BM10" i="162"/>
  <c r="N10" i="162" s="1" a="1"/>
  <c r="B10" i="162"/>
  <c r="BM261" i="161"/>
  <c r="N261" i="161" s="1" a="1"/>
  <c r="B261" i="161"/>
  <c r="BM246" i="160"/>
  <c r="N246" i="160" s="1" a="1"/>
  <c r="B246" i="160"/>
  <c r="BM263" i="151"/>
  <c r="N263" i="151" s="1" a="1"/>
  <c r="B263" i="151"/>
  <c r="BM287" i="162"/>
  <c r="N287" i="162" s="1" a="1"/>
  <c r="B287" i="162"/>
  <c r="BM271" i="166"/>
  <c r="N271" i="166" s="1" a="1"/>
  <c r="B271" i="166"/>
  <c r="B258" i="165"/>
  <c r="BM258" i="165"/>
  <c r="N258" i="165" s="1" a="1"/>
  <c r="BM13" i="166"/>
  <c r="N13" i="166" s="1" a="1"/>
  <c r="B13" i="166"/>
  <c r="BM12" i="166"/>
  <c r="N12" i="166" s="1" a="1"/>
  <c r="B12" i="166"/>
  <c r="BM9" i="166"/>
  <c r="N9" i="166" s="1" a="1"/>
  <c r="B9" i="166"/>
  <c r="BM10" i="166"/>
  <c r="N10" i="166" s="1" a="1"/>
  <c r="B10" i="166"/>
  <c r="BM11" i="166"/>
  <c r="N11" i="166" s="1" a="1"/>
  <c r="B11" i="166"/>
  <c r="N183" i="161" a="1"/>
  <c r="B183" i="161"/>
  <c r="B176" i="165"/>
  <c r="BM176" i="165"/>
  <c r="N176" i="165" s="1" a="1"/>
  <c r="N162" i="165" a="1"/>
  <c r="B162" i="165"/>
  <c r="B124" i="166"/>
  <c r="B125" i="166"/>
  <c r="B126" i="166"/>
  <c r="B140" i="166"/>
  <c r="B141" i="166"/>
  <c r="B142" i="166"/>
  <c r="B143" i="166"/>
  <c r="B144" i="166"/>
  <c r="B145" i="166"/>
  <c r="B146" i="166"/>
  <c r="B147" i="166"/>
  <c r="B148" i="166"/>
  <c r="B149" i="166"/>
  <c r="B150" i="166"/>
  <c r="B151" i="166"/>
  <c r="B152" i="166"/>
  <c r="B153" i="166"/>
  <c r="B154" i="166"/>
  <c r="B155" i="166"/>
  <c r="B156" i="166"/>
  <c r="B157" i="166"/>
  <c r="B158" i="166"/>
  <c r="B159" i="166"/>
  <c r="B160" i="166"/>
  <c r="B161" i="166"/>
  <c r="B162" i="166"/>
  <c r="B163" i="166"/>
  <c r="B164" i="166"/>
  <c r="B165" i="166"/>
  <c r="B166" i="166"/>
  <c r="B167" i="166"/>
  <c r="B168" i="166"/>
  <c r="B169" i="166"/>
  <c r="B170" i="166"/>
  <c r="B171" i="166"/>
  <c r="B172" i="166"/>
  <c r="B173" i="166"/>
  <c r="B174" i="166"/>
  <c r="B175" i="166"/>
  <c r="B176" i="166"/>
  <c r="B177" i="166"/>
  <c r="B178" i="166"/>
  <c r="B179" i="166"/>
  <c r="B180" i="166"/>
  <c r="B181" i="166"/>
  <c r="B182" i="166"/>
  <c r="B183" i="166"/>
  <c r="B186" i="166"/>
  <c r="B188" i="166"/>
  <c r="B189" i="166"/>
  <c r="B190" i="166"/>
  <c r="B184" i="166"/>
  <c r="B191" i="166"/>
  <c r="B192" i="166"/>
  <c r="B193" i="166"/>
  <c r="B194" i="166"/>
  <c r="B195" i="166"/>
  <c r="B196" i="166"/>
  <c r="B197" i="166"/>
  <c r="B198" i="166"/>
  <c r="B199" i="166"/>
  <c r="B200" i="166"/>
  <c r="B201" i="166"/>
  <c r="B202" i="166"/>
  <c r="B203" i="166"/>
  <c r="B204" i="166"/>
  <c r="B205" i="166"/>
  <c r="B206" i="166"/>
  <c r="B207" i="166"/>
  <c r="B208" i="166"/>
  <c r="B209" i="166"/>
  <c r="B210" i="166"/>
  <c r="B211" i="166"/>
  <c r="B212" i="166"/>
  <c r="B213" i="166"/>
  <c r="B214" i="166"/>
  <c r="B215" i="166"/>
  <c r="B216" i="166"/>
  <c r="B217" i="166"/>
  <c r="B218" i="166"/>
  <c r="B219" i="166"/>
  <c r="B220" i="166"/>
  <c r="B221" i="166"/>
  <c r="B222" i="166"/>
  <c r="B223" i="166"/>
  <c r="B224" i="166"/>
  <c r="B225" i="166"/>
  <c r="B226" i="166"/>
  <c r="B227" i="166"/>
  <c r="B228" i="166"/>
  <c r="B229" i="166"/>
  <c r="B230" i="166"/>
  <c r="B231" i="166"/>
  <c r="B232" i="166"/>
  <c r="B233" i="166"/>
  <c r="B234" i="166"/>
  <c r="B235" i="166"/>
  <c r="B236" i="166"/>
  <c r="B237" i="166"/>
  <c r="B238" i="166"/>
  <c r="B239" i="166"/>
  <c r="B240" i="166"/>
  <c r="B241" i="166"/>
  <c r="B242" i="166"/>
  <c r="B243" i="166"/>
  <c r="B244" i="166"/>
  <c r="B245" i="166"/>
  <c r="B246" i="166"/>
  <c r="B247" i="166"/>
  <c r="B248" i="166"/>
  <c r="B249" i="166"/>
  <c r="B250" i="166"/>
  <c r="B251" i="166"/>
  <c r="B252" i="166"/>
  <c r="B253" i="166"/>
  <c r="B254" i="166"/>
  <c r="B255" i="166"/>
  <c r="B256" i="166"/>
  <c r="B257" i="166"/>
  <c r="B258" i="166"/>
  <c r="B259" i="166"/>
  <c r="B260" i="166"/>
  <c r="B261" i="166"/>
  <c r="N224" i="161" a="1"/>
  <c r="B224" i="161"/>
  <c r="B135" i="160"/>
  <c r="B226" i="151"/>
  <c r="B250" i="162"/>
  <c r="B204" i="165"/>
  <c r="A94" i="165"/>
  <c r="A96" i="165"/>
  <c r="A100" i="165"/>
  <c r="A98" i="165" s="1"/>
  <c r="A102" i="165"/>
  <c r="A104" i="165"/>
  <c r="A106" i="165"/>
  <c r="A108" i="165"/>
  <c r="A110" i="165"/>
  <c r="A112" i="165"/>
  <c r="A114" i="165"/>
  <c r="A116" i="165"/>
  <c r="A118" i="165"/>
  <c r="A120" i="165"/>
  <c r="A122" i="165"/>
  <c r="A124" i="165"/>
  <c r="A126" i="165"/>
  <c r="A183" i="165"/>
  <c r="A185" i="165"/>
  <c r="A187" i="165"/>
  <c r="A189" i="165"/>
  <c r="A191" i="165"/>
  <c r="A193" i="165"/>
  <c r="A195" i="165"/>
  <c r="A197" i="165"/>
  <c r="A199" i="165"/>
  <c r="A201" i="165"/>
  <c r="A203" i="165"/>
  <c r="A206" i="165"/>
  <c r="A208" i="165"/>
  <c r="A211" i="165"/>
  <c r="A209" i="165"/>
  <c r="A214" i="165"/>
  <c r="A216" i="165"/>
  <c r="A218" i="165"/>
  <c r="A220" i="165"/>
  <c r="A222" i="165"/>
  <c r="A224" i="165"/>
  <c r="A226" i="165"/>
  <c r="A228" i="165"/>
  <c r="A230" i="165"/>
  <c r="A232" i="165"/>
  <c r="A234" i="165"/>
  <c r="A236" i="165"/>
  <c r="A238" i="165"/>
  <c r="A240" i="165"/>
  <c r="A242" i="165"/>
  <c r="A244" i="165"/>
  <c r="A246" i="165"/>
  <c r="A248" i="165"/>
  <c r="A250" i="165"/>
  <c r="A252" i="165"/>
  <c r="A254" i="165"/>
  <c r="A127" i="165"/>
  <c r="A11" i="165"/>
  <c r="A13" i="165"/>
  <c r="A15" i="165"/>
  <c r="A7" i="165"/>
  <c r="A5" i="165"/>
  <c r="A3" i="165"/>
  <c r="A9" i="165"/>
  <c r="A129" i="165"/>
  <c r="A131" i="165"/>
  <c r="A133" i="165"/>
  <c r="A135" i="165"/>
  <c r="A137" i="165"/>
  <c r="A139" i="165"/>
  <c r="A141" i="165"/>
  <c r="A143" i="165"/>
  <c r="A256" i="165" s="1"/>
  <c r="A145" i="165"/>
  <c r="A147" i="165"/>
  <c r="A149" i="165"/>
  <c r="A151" i="165"/>
  <c r="A18" i="165"/>
  <c r="A20" i="165"/>
  <c r="A22" i="165"/>
  <c r="A24" i="165"/>
  <c r="A26" i="165"/>
  <c r="A28" i="165"/>
  <c r="A30" i="165"/>
  <c r="A32" i="165"/>
  <c r="A34" i="165"/>
  <c r="A36" i="165"/>
  <c r="A38" i="165"/>
  <c r="A40" i="165"/>
  <c r="A42" i="165"/>
  <c r="A44" i="165"/>
  <c r="A46" i="165"/>
  <c r="A48" i="165"/>
  <c r="A50" i="165"/>
  <c r="A155" i="165"/>
  <c r="A157" i="165"/>
  <c r="A159" i="165"/>
  <c r="A161" i="165"/>
  <c r="A52" i="165"/>
  <c r="A54" i="165"/>
  <c r="A56" i="165"/>
  <c r="A58" i="165"/>
  <c r="A60" i="165"/>
  <c r="A62" i="165"/>
  <c r="A64" i="165"/>
  <c r="A66" i="165"/>
  <c r="A68" i="165"/>
  <c r="A70" i="165"/>
  <c r="A72" i="165"/>
  <c r="A74" i="165"/>
  <c r="A76" i="165"/>
  <c r="A78" i="165"/>
  <c r="A80" i="165"/>
  <c r="A82" i="165"/>
  <c r="A84" i="165"/>
  <c r="A86" i="165"/>
  <c r="A88" i="165"/>
  <c r="A90" i="165"/>
  <c r="A163" i="165"/>
  <c r="A165" i="165"/>
  <c r="A167" i="165"/>
  <c r="A169" i="165"/>
  <c r="A172" i="165"/>
  <c r="A170" i="165"/>
  <c r="A178" i="165"/>
  <c r="A180" i="165"/>
  <c r="BM4" i="161"/>
  <c r="N4" i="161" s="1" a="1"/>
  <c r="BM5" i="161"/>
  <c r="N5" i="161" s="1" a="1"/>
  <c r="BM6" i="161"/>
  <c r="N6" i="161" s="1" a="1"/>
  <c r="BM7" i="161"/>
  <c r="N7" i="161" s="1" a="1"/>
  <c r="BM8" i="161"/>
  <c r="BM9" i="161"/>
  <c r="N9" i="161" s="1" a="1"/>
  <c r="BM10" i="161"/>
  <c r="BM11" i="161"/>
  <c r="BM12" i="161"/>
  <c r="N12" i="161" s="1" a="1"/>
  <c r="BM13" i="161"/>
  <c r="N13" i="161" s="1" a="1"/>
  <c r="BM14" i="161"/>
  <c r="N14" i="161" s="1" a="1"/>
  <c r="BM15" i="161"/>
  <c r="N15" i="161" s="1" a="1"/>
  <c r="BM16" i="161"/>
  <c r="N16" i="161" s="1" a="1"/>
  <c r="BM17" i="161"/>
  <c r="N17" i="161" s="1" a="1"/>
  <c r="BM18" i="161"/>
  <c r="N18" i="161" s="1" a="1"/>
  <c r="BM19" i="161"/>
  <c r="BM20" i="161"/>
  <c r="N20" i="161" s="1" a="1"/>
  <c r="BM21" i="161"/>
  <c r="N21" i="161" s="1" a="1"/>
  <c r="BM22" i="161"/>
  <c r="N22" i="161" s="1" a="1"/>
  <c r="BM23" i="161"/>
  <c r="BM24" i="161"/>
  <c r="BM25" i="161"/>
  <c r="BM26" i="161"/>
  <c r="N26" i="161" s="1" a="1"/>
  <c r="BM27" i="161"/>
  <c r="BM28" i="161"/>
  <c r="N28" i="161" s="1" a="1"/>
  <c r="BM29" i="161"/>
  <c r="N29" i="161" s="1" a="1"/>
  <c r="BM30" i="161"/>
  <c r="N30" i="161" s="1" a="1"/>
  <c r="BM31" i="161"/>
  <c r="N31" i="161" s="1" a="1"/>
  <c r="BM32" i="161"/>
  <c r="N32" i="161" s="1" a="1"/>
  <c r="BM33" i="161"/>
  <c r="N33" i="161" s="1" a="1"/>
  <c r="BM34" i="161"/>
  <c r="N34" i="161" s="1" a="1"/>
  <c r="BM35" i="161"/>
  <c r="BM36" i="161"/>
  <c r="N36" i="161" s="1" a="1"/>
  <c r="BM37" i="161"/>
  <c r="N37" i="161" s="1" a="1"/>
  <c r="BM38" i="161"/>
  <c r="N38" i="161" s="1" a="1"/>
  <c r="BM39" i="161"/>
  <c r="N39" i="161" s="1" a="1"/>
  <c r="BM40" i="161"/>
  <c r="N40" i="161" s="1" a="1"/>
  <c r="BM41" i="161"/>
  <c r="N41" i="161" s="1" a="1"/>
  <c r="BM42" i="161"/>
  <c r="BM43" i="161"/>
  <c r="BM44" i="161"/>
  <c r="N44" i="161" s="1" a="1"/>
  <c r="BM45" i="161"/>
  <c r="N45" i="161" s="1" a="1"/>
  <c r="BM46" i="161"/>
  <c r="N46" i="161" s="1" a="1"/>
  <c r="BM47" i="161"/>
  <c r="N47" i="161" s="1" a="1"/>
  <c r="BM48" i="161"/>
  <c r="N48" i="161" s="1" a="1"/>
  <c r="BM49" i="161"/>
  <c r="N49" i="161" s="1" a="1"/>
  <c r="BM50" i="161"/>
  <c r="N50" i="161" s="1" a="1"/>
  <c r="BM51" i="161"/>
  <c r="BM52" i="161"/>
  <c r="N52" i="161" s="1" a="1"/>
  <c r="BM53" i="161"/>
  <c r="N53" i="161" s="1" a="1"/>
  <c r="BM54" i="161"/>
  <c r="N54" i="161" s="1" a="1"/>
  <c r="BM55" i="161"/>
  <c r="N55" i="161" s="1" a="1"/>
  <c r="BM56" i="161"/>
  <c r="N56" i="161" s="1" a="1"/>
  <c r="BM57" i="161"/>
  <c r="BM58" i="161"/>
  <c r="BM59" i="161"/>
  <c r="BM60" i="161"/>
  <c r="N60" i="161" s="1" a="1"/>
  <c r="BM61" i="161"/>
  <c r="N61" i="161" s="1" a="1"/>
  <c r="BM62" i="161"/>
  <c r="N62" i="161" s="1" a="1"/>
  <c r="BM63" i="161"/>
  <c r="N63" i="161" s="1" a="1"/>
  <c r="BM64" i="161"/>
  <c r="N64" i="161" s="1" a="1"/>
  <c r="BM65" i="161"/>
  <c r="N65" i="161" s="1" a="1"/>
  <c r="BM66" i="161"/>
  <c r="N66" i="161" s="1" a="1"/>
  <c r="BM67" i="161"/>
  <c r="BM68" i="161"/>
  <c r="N68" i="161" s="1" a="1"/>
  <c r="BM69" i="161"/>
  <c r="N69" i="161" s="1" a="1"/>
  <c r="BM70" i="161"/>
  <c r="N70" i="161" s="1" a="1"/>
  <c r="BM71" i="161"/>
  <c r="N71" i="161" s="1" a="1"/>
  <c r="BM72" i="161"/>
  <c r="N72" i="161" s="1" a="1"/>
  <c r="BM73" i="161"/>
  <c r="N73" i="161" s="1" a="1"/>
  <c r="BM74" i="161"/>
  <c r="N74" i="161" s="1" a="1"/>
  <c r="BM75" i="161"/>
  <c r="BM76" i="161"/>
  <c r="N76" i="161" s="1" a="1"/>
  <c r="BM77" i="161"/>
  <c r="N77" i="161" s="1" a="1"/>
  <c r="BM78" i="161"/>
  <c r="N78" i="161" s="1" a="1"/>
  <c r="BM79" i="161"/>
  <c r="N79" i="161" s="1" a="1"/>
  <c r="BM80" i="161"/>
  <c r="N80" i="161" s="1" a="1"/>
  <c r="BM81" i="161"/>
  <c r="N81" i="161" s="1" a="1"/>
  <c r="BM82" i="161"/>
  <c r="N82" i="161" s="1" a="1"/>
  <c r="BM83" i="161"/>
  <c r="BM84" i="161"/>
  <c r="N84" i="161" s="1" a="1"/>
  <c r="BM85" i="161"/>
  <c r="N85" i="161" s="1" a="1"/>
  <c r="BM86" i="161"/>
  <c r="N86" i="161" s="1" a="1"/>
  <c r="BM87" i="161"/>
  <c r="N87" i="161" s="1" a="1"/>
  <c r="BM88" i="161"/>
  <c r="N88" i="161" s="1" a="1"/>
  <c r="BM89" i="161"/>
  <c r="N89" i="161" s="1" a="1"/>
  <c r="BM90" i="161"/>
  <c r="N90" i="161" s="1" a="1"/>
  <c r="BM91" i="161"/>
  <c r="N91" i="161" s="1" a="1"/>
  <c r="BM92" i="161"/>
  <c r="N92" i="161" s="1" a="1"/>
  <c r="BM93" i="161"/>
  <c r="N93" i="161" s="1" a="1"/>
  <c r="BM94" i="161"/>
  <c r="N94" i="161" s="1" a="1"/>
  <c r="BM95" i="161"/>
  <c r="N95" i="161" s="1" a="1"/>
  <c r="BM96" i="161"/>
  <c r="N96" i="161" s="1" a="1"/>
  <c r="BM97" i="161"/>
  <c r="N97" i="161" s="1" a="1"/>
  <c r="BM98" i="161"/>
  <c r="N98" i="161" s="1" a="1"/>
  <c r="BM99" i="161"/>
  <c r="BM100" i="161"/>
  <c r="N100" i="161" s="1" a="1"/>
  <c r="BM101" i="161"/>
  <c r="N101" i="161" s="1" a="1"/>
  <c r="BM102" i="161"/>
  <c r="N102" i="161" s="1" a="1"/>
  <c r="BM103" i="161"/>
  <c r="N103" i="161" s="1" a="1"/>
  <c r="BM104" i="161"/>
  <c r="N104" i="161" s="1" a="1"/>
  <c r="BM105" i="161"/>
  <c r="N105" i="161" s="1" a="1"/>
  <c r="BM106" i="161"/>
  <c r="N106" i="161" s="1" a="1"/>
  <c r="BM107" i="161"/>
  <c r="BM108" i="161"/>
  <c r="N108" i="161" s="1" a="1"/>
  <c r="BM109" i="161"/>
  <c r="N109" i="161" s="1" a="1"/>
  <c r="BM110" i="161"/>
  <c r="N110" i="161" s="1" a="1"/>
  <c r="BM111" i="161"/>
  <c r="N111" i="161" s="1" a="1"/>
  <c r="BM112" i="161"/>
  <c r="N112" i="161" s="1" a="1"/>
  <c r="BM113" i="161"/>
  <c r="N113" i="161" s="1" a="1"/>
  <c r="BM114" i="161"/>
  <c r="N114" i="161" s="1" a="1"/>
  <c r="BM115" i="161"/>
  <c r="BM116" i="161"/>
  <c r="N116" i="161" s="1" a="1"/>
  <c r="BM117" i="161"/>
  <c r="N117" i="161" s="1" a="1"/>
  <c r="BM118" i="161"/>
  <c r="N118" i="161" s="1" a="1"/>
  <c r="BM119" i="161"/>
  <c r="N119" i="161" s="1" a="1"/>
  <c r="BM120" i="161"/>
  <c r="N120" i="161" s="1" a="1"/>
  <c r="BM121" i="161"/>
  <c r="N121" i="161" s="1" a="1"/>
  <c r="BM122" i="161"/>
  <c r="N122" i="161" s="1" a="1"/>
  <c r="BM123" i="161"/>
  <c r="BM124" i="161"/>
  <c r="N124" i="161" s="1" a="1"/>
  <c r="BM125" i="161"/>
  <c r="N125" i="161" s="1" a="1"/>
  <c r="BM126" i="161"/>
  <c r="N126" i="161" s="1" a="1"/>
  <c r="BM127" i="161"/>
  <c r="N127" i="161" s="1" a="1"/>
  <c r="BM128" i="161"/>
  <c r="N128" i="161" s="1" a="1"/>
  <c r="BM129" i="161"/>
  <c r="N129" i="161" s="1" a="1"/>
  <c r="BM130" i="161"/>
  <c r="N130" i="161" s="1" a="1"/>
  <c r="BM131" i="161"/>
  <c r="BM132" i="161"/>
  <c r="N132" i="161" s="1" a="1"/>
  <c r="BM133" i="161"/>
  <c r="N133" i="161" s="1" a="1"/>
  <c r="BM134" i="161"/>
  <c r="N134" i="161" s="1" a="1"/>
  <c r="BM135" i="161"/>
  <c r="N135" i="161" s="1" a="1"/>
  <c r="BM136" i="161"/>
  <c r="N136" i="161" s="1" a="1"/>
  <c r="BM137" i="161"/>
  <c r="N137" i="161" s="1" a="1"/>
  <c r="BM138" i="161"/>
  <c r="N138" i="161" s="1" a="1"/>
  <c r="BM139" i="161"/>
  <c r="BM140" i="161"/>
  <c r="N140" i="161" s="1" a="1"/>
  <c r="BM141" i="161"/>
  <c r="N141" i="161" s="1" a="1"/>
  <c r="BM142" i="161"/>
  <c r="N142" i="161" s="1" a="1"/>
  <c r="BM143" i="161"/>
  <c r="N143" i="161" s="1" a="1"/>
  <c r="BM144" i="161"/>
  <c r="N144" i="161" s="1" a="1"/>
  <c r="BM145" i="161"/>
  <c r="N145" i="161" s="1" a="1"/>
  <c r="BM146" i="161"/>
  <c r="N146" i="161" s="1" a="1"/>
  <c r="BM147" i="161"/>
  <c r="BM148" i="161"/>
  <c r="N148" i="161" s="1" a="1"/>
  <c r="BM149" i="161"/>
  <c r="N149" i="161" s="1" a="1"/>
  <c r="BM150" i="161"/>
  <c r="N150" i="161" s="1" a="1"/>
  <c r="BM151" i="161"/>
  <c r="N151" i="161" s="1" a="1"/>
  <c r="BM152" i="161"/>
  <c r="N152" i="161" s="1" a="1"/>
  <c r="BM153" i="161"/>
  <c r="N153" i="161" s="1" a="1"/>
  <c r="BM154" i="161"/>
  <c r="N154" i="161" s="1" a="1"/>
  <c r="BM155" i="161"/>
  <c r="BM156" i="161"/>
  <c r="N156" i="161" s="1" a="1"/>
  <c r="BM157" i="161"/>
  <c r="N157" i="161" s="1" a="1"/>
  <c r="BM158" i="161"/>
  <c r="N158" i="161" s="1" a="1"/>
  <c r="BM159" i="161"/>
  <c r="N159" i="161" s="1" a="1"/>
  <c r="BM160" i="161"/>
  <c r="N160" i="161" s="1" a="1"/>
  <c r="BM161" i="161"/>
  <c r="N161" i="161" s="1" a="1"/>
  <c r="BM162" i="161"/>
  <c r="N162" i="161" s="1" a="1"/>
  <c r="BM163" i="161"/>
  <c r="BM164" i="161"/>
  <c r="N164" i="161" s="1" a="1"/>
  <c r="BM165" i="161"/>
  <c r="N165" i="161" s="1" a="1"/>
  <c r="BM166" i="161"/>
  <c r="N166" i="161" s="1" a="1"/>
  <c r="BM167" i="161"/>
  <c r="N167" i="161" s="1" a="1"/>
  <c r="BM168" i="161"/>
  <c r="N168" i="161" s="1" a="1"/>
  <c r="BM169" i="161"/>
  <c r="N169" i="161" s="1" a="1"/>
  <c r="BM170" i="161"/>
  <c r="N170" i="161" s="1" a="1"/>
  <c r="BM171" i="161"/>
  <c r="BM172" i="161"/>
  <c r="N172" i="161" s="1" a="1"/>
  <c r="BM173" i="161"/>
  <c r="N173" i="161" s="1" a="1"/>
  <c r="BM174" i="161"/>
  <c r="N174" i="161" s="1" a="1"/>
  <c r="BM176" i="161"/>
  <c r="N176" i="161" s="1" a="1"/>
  <c r="BM177" i="161"/>
  <c r="N177" i="161" s="1" a="1"/>
  <c r="BM178" i="161"/>
  <c r="N178" i="161" s="1" a="1"/>
  <c r="BM179" i="161"/>
  <c r="N179" i="161" s="1" a="1"/>
  <c r="BM180" i="161"/>
  <c r="BM181" i="161"/>
  <c r="N181" i="161" s="1" a="1"/>
  <c r="BM182" i="161"/>
  <c r="N182" i="161" s="1" a="1"/>
  <c r="BM185" i="161"/>
  <c r="N185" i="161" s="1" a="1"/>
  <c r="BM186" i="161"/>
  <c r="N186" i="161" s="1" a="1"/>
  <c r="BM187" i="161"/>
  <c r="N187" i="161" s="1" a="1"/>
  <c r="BM188" i="161"/>
  <c r="N188" i="161" s="1" a="1"/>
  <c r="BM189" i="161"/>
  <c r="N189" i="161" s="1" a="1"/>
  <c r="BM190" i="161"/>
  <c r="BM191" i="161"/>
  <c r="N191" i="161" s="1" a="1"/>
  <c r="BM192" i="161"/>
  <c r="N192" i="161" s="1" a="1"/>
  <c r="BM193" i="161"/>
  <c r="N193" i="161" s="1" a="1"/>
  <c r="BM194" i="161"/>
  <c r="N194" i="161" s="1" a="1"/>
  <c r="BM195" i="161"/>
  <c r="N195" i="161" s="1" a="1"/>
  <c r="BM196" i="161"/>
  <c r="N196" i="161" s="1" a="1"/>
  <c r="BM197" i="161"/>
  <c r="N197" i="161" s="1" a="1"/>
  <c r="BM198" i="161"/>
  <c r="BM199" i="161"/>
  <c r="N199" i="161" s="1" a="1"/>
  <c r="BM200" i="161"/>
  <c r="N200" i="161" s="1" a="1"/>
  <c r="BM201" i="161"/>
  <c r="N201" i="161" s="1" a="1"/>
  <c r="BM202" i="161"/>
  <c r="N202" i="161" s="1" a="1"/>
  <c r="BM203" i="161"/>
  <c r="N203" i="161" s="1" a="1"/>
  <c r="BM204" i="161"/>
  <c r="N204" i="161" s="1" a="1"/>
  <c r="BM205" i="161"/>
  <c r="N205" i="161" s="1" a="1"/>
  <c r="BM206" i="161"/>
  <c r="BM207" i="161"/>
  <c r="N207" i="161" s="1" a="1"/>
  <c r="BM208" i="161"/>
  <c r="N208" i="161" s="1" a="1"/>
  <c r="BM209" i="161"/>
  <c r="N209" i="161" s="1" a="1"/>
  <c r="BM210" i="161"/>
  <c r="N210" i="161" s="1" a="1"/>
  <c r="BM211" i="161"/>
  <c r="N211" i="161" s="1" a="1"/>
  <c r="BM212" i="161"/>
  <c r="N212" i="161" s="1" a="1"/>
  <c r="BM213" i="161"/>
  <c r="N213" i="161" s="1" a="1"/>
  <c r="BM214" i="161"/>
  <c r="BM215" i="161"/>
  <c r="N215" i="161" s="1" a="1"/>
  <c r="BM216" i="161"/>
  <c r="N216" i="161" s="1" a="1"/>
  <c r="BM217" i="161"/>
  <c r="N217" i="161" s="1" a="1"/>
  <c r="BM218" i="161"/>
  <c r="N218" i="161" s="1" a="1"/>
  <c r="BM219" i="161"/>
  <c r="N219" i="161" s="1" a="1"/>
  <c r="BM220" i="161"/>
  <c r="N220" i="161" s="1" a="1"/>
  <c r="BM221" i="161"/>
  <c r="N221" i="161" s="1" a="1"/>
  <c r="BM222" i="161"/>
  <c r="BM223" i="161"/>
  <c r="N223" i="161" s="1" a="1"/>
  <c r="BM225" i="161"/>
  <c r="N225" i="161" s="1" a="1"/>
  <c r="BM226" i="161"/>
  <c r="N226" i="161" s="1" a="1"/>
  <c r="BM227" i="161"/>
  <c r="N227" i="161" s="1" a="1"/>
  <c r="BM228" i="161"/>
  <c r="N228" i="161" s="1" a="1"/>
  <c r="BM229" i="161"/>
  <c r="N229" i="161" s="1" a="1"/>
  <c r="BM230" i="161"/>
  <c r="N230" i="161" s="1" a="1"/>
  <c r="BM231" i="161"/>
  <c r="BM232" i="161"/>
  <c r="N232" i="161" s="1" a="1"/>
  <c r="BM233" i="161"/>
  <c r="N233" i="161" s="1" a="1"/>
  <c r="BM234" i="161"/>
  <c r="N234" i="161" s="1" a="1"/>
  <c r="BM235" i="161"/>
  <c r="N235" i="161" s="1" a="1"/>
  <c r="BM236" i="161"/>
  <c r="N236" i="161" s="1" a="1"/>
  <c r="BM237" i="161"/>
  <c r="N237" i="161" s="1" a="1"/>
  <c r="BM238" i="161"/>
  <c r="N238" i="161" s="1" a="1"/>
  <c r="BM239" i="161"/>
  <c r="BM240" i="161"/>
  <c r="N240" i="161" s="1" a="1"/>
  <c r="BM241" i="161"/>
  <c r="N241" i="161" s="1" a="1"/>
  <c r="BM242" i="161"/>
  <c r="N242" i="161" s="1" a="1"/>
  <c r="BM243" i="161"/>
  <c r="N243" i="161" s="1" a="1"/>
  <c r="BM244" i="161"/>
  <c r="N244" i="161" s="1" a="1"/>
  <c r="BM245" i="161"/>
  <c r="N245" i="161" s="1" a="1"/>
  <c r="BM246" i="161"/>
  <c r="N246" i="161" s="1" a="1"/>
  <c r="BM247" i="161"/>
  <c r="BM248" i="161"/>
  <c r="N248" i="161" s="1" a="1"/>
  <c r="BM249" i="161"/>
  <c r="N249" i="161" s="1" a="1"/>
  <c r="BM250" i="161"/>
  <c r="N250" i="161" s="1" a="1"/>
  <c r="BM251" i="161"/>
  <c r="N251" i="161" s="1" a="1"/>
  <c r="BM252" i="161"/>
  <c r="N252" i="161" s="1" a="1"/>
  <c r="BM253" i="161"/>
  <c r="N253" i="161" s="1" a="1"/>
  <c r="BM254" i="161"/>
  <c r="N254" i="161" s="1" a="1"/>
  <c r="BM255" i="161"/>
  <c r="BM256" i="161"/>
  <c r="N256" i="161" s="1" a="1"/>
  <c r="BM257" i="161"/>
  <c r="N257" i="161" s="1" a="1"/>
  <c r="BM258" i="161"/>
  <c r="N258" i="161" s="1" a="1"/>
  <c r="BM259" i="161"/>
  <c r="N259" i="161" s="1" a="1"/>
  <c r="N8" i="161" a="1"/>
  <c r="N10" i="161" a="1"/>
  <c r="N11" i="161" a="1"/>
  <c r="N19" i="161" a="1"/>
  <c r="N23" i="161" a="1"/>
  <c r="N24" i="161" a="1"/>
  <c r="N25" i="161" a="1"/>
  <c r="N27" i="161" a="1"/>
  <c r="N35" i="161" a="1"/>
  <c r="N42" i="161" a="1"/>
  <c r="N43" i="161" a="1"/>
  <c r="N51" i="161" a="1"/>
  <c r="N57" i="161" a="1"/>
  <c r="N58" i="161" a="1"/>
  <c r="N59" i="161" a="1"/>
  <c r="N67" i="161" a="1"/>
  <c r="N75" i="161" a="1"/>
  <c r="N83" i="161" a="1"/>
  <c r="N99" i="161" a="1"/>
  <c r="N107" i="161" a="1"/>
  <c r="N115" i="161" a="1"/>
  <c r="N123" i="161" a="1"/>
  <c r="N131" i="161" a="1"/>
  <c r="N139" i="161" a="1"/>
  <c r="N147" i="161" a="1"/>
  <c r="N155" i="161" a="1"/>
  <c r="N163" i="161" a="1"/>
  <c r="N171" i="161" a="1"/>
  <c r="N180" i="161" a="1"/>
  <c r="N190" i="161" a="1"/>
  <c r="N198" i="161" a="1"/>
  <c r="N206" i="161" a="1"/>
  <c r="N214" i="161" a="1"/>
  <c r="N222" i="161" a="1"/>
  <c r="N231" i="161" a="1"/>
  <c r="N239" i="161" a="1"/>
  <c r="N247" i="161" a="1"/>
  <c r="N255" i="161" a="1"/>
  <c r="BM4" i="160"/>
  <c r="N4" i="160" s="1" a="1"/>
  <c r="BM5" i="160"/>
  <c r="N5" i="160" s="1" a="1"/>
  <c r="BM6" i="160"/>
  <c r="N6" i="160" s="1" a="1"/>
  <c r="BM7" i="160"/>
  <c r="N7" i="160" s="1" a="1"/>
  <c r="BM8" i="160"/>
  <c r="N8" i="160" s="1" a="1"/>
  <c r="BM9" i="160"/>
  <c r="BM10" i="160"/>
  <c r="N10" i="160" s="1" a="1"/>
  <c r="BM11" i="160"/>
  <c r="BM12" i="160"/>
  <c r="N12" i="160" s="1" a="1"/>
  <c r="BM13" i="160"/>
  <c r="BM14" i="160"/>
  <c r="N14" i="160" s="1" a="1"/>
  <c r="BM15" i="160"/>
  <c r="N15" i="160" s="1" a="1"/>
  <c r="BM16" i="160"/>
  <c r="BM17" i="160"/>
  <c r="BM18" i="160"/>
  <c r="BM19" i="160"/>
  <c r="BM20" i="160"/>
  <c r="N20" i="160" s="1" a="1"/>
  <c r="BM21" i="160"/>
  <c r="N21" i="160" s="1" a="1"/>
  <c r="BM22" i="160"/>
  <c r="N22" i="160" s="1" a="1"/>
  <c r="BM23" i="160"/>
  <c r="N23" i="160" s="1" a="1"/>
  <c r="BM24" i="160"/>
  <c r="N24" i="160" s="1" a="1"/>
  <c r="BM25" i="160"/>
  <c r="BM26" i="160"/>
  <c r="N26" i="160" s="1" a="1"/>
  <c r="BM27" i="160"/>
  <c r="BM28" i="160"/>
  <c r="N28" i="160" s="1" a="1"/>
  <c r="BM29" i="160"/>
  <c r="N29" i="160" s="1" a="1"/>
  <c r="BM30" i="160"/>
  <c r="N30" i="160" s="1" a="1"/>
  <c r="BM31" i="160"/>
  <c r="N31" i="160" s="1" a="1"/>
  <c r="BM32" i="160"/>
  <c r="N32" i="160" s="1" a="1"/>
  <c r="BM33" i="160"/>
  <c r="N33" i="160" s="1" a="1"/>
  <c r="BM34" i="160"/>
  <c r="N34" i="160" s="1" a="1"/>
  <c r="BM35" i="160"/>
  <c r="BM36" i="160"/>
  <c r="N36" i="160" s="1" a="1"/>
  <c r="BM37" i="160"/>
  <c r="N37" i="160" s="1" a="1"/>
  <c r="BM38" i="160"/>
  <c r="N38" i="160" s="1" a="1"/>
  <c r="BM39" i="160"/>
  <c r="N39" i="160" s="1" a="1"/>
  <c r="BM40" i="160"/>
  <c r="N40" i="160" s="1" a="1"/>
  <c r="BM41" i="160"/>
  <c r="N41" i="160" s="1" a="1"/>
  <c r="BM42" i="160"/>
  <c r="N42" i="160" s="1" a="1"/>
  <c r="BM43" i="160"/>
  <c r="BM44" i="160"/>
  <c r="N44" i="160" s="1" a="1"/>
  <c r="BM45" i="160"/>
  <c r="N45" i="160" s="1" a="1"/>
  <c r="BM46" i="160"/>
  <c r="N46" i="160" s="1" a="1"/>
  <c r="BM47" i="160"/>
  <c r="N47" i="160" s="1" a="1"/>
  <c r="BM48" i="160"/>
  <c r="N48" i="160" s="1" a="1"/>
  <c r="BM49" i="160"/>
  <c r="N49" i="160" s="1" a="1"/>
  <c r="BM50" i="160"/>
  <c r="N50" i="160" s="1" a="1"/>
  <c r="BM51" i="160"/>
  <c r="BM52" i="160"/>
  <c r="N52" i="160" s="1" a="1"/>
  <c r="BM53" i="160"/>
  <c r="N53" i="160" s="1" a="1"/>
  <c r="BM54" i="160"/>
  <c r="N54" i="160" s="1" a="1"/>
  <c r="BM55" i="160"/>
  <c r="N55" i="160" s="1" a="1"/>
  <c r="BM56" i="160"/>
  <c r="N56" i="160" s="1" a="1"/>
  <c r="BM57" i="160"/>
  <c r="BM58" i="160"/>
  <c r="N58" i="160" s="1" a="1"/>
  <c r="BM59" i="160"/>
  <c r="BM60" i="160"/>
  <c r="N60" i="160" s="1" a="1"/>
  <c r="BM61" i="160"/>
  <c r="N61" i="160" s="1" a="1"/>
  <c r="BM62" i="160"/>
  <c r="N62" i="160" s="1" a="1"/>
  <c r="BM63" i="160"/>
  <c r="N63" i="160" s="1" a="1"/>
  <c r="BM64" i="160"/>
  <c r="N64" i="160" s="1" a="1"/>
  <c r="BM65" i="160"/>
  <c r="BM66" i="160"/>
  <c r="N66" i="160" s="1" a="1"/>
  <c r="BM67" i="160"/>
  <c r="BM68" i="160"/>
  <c r="N68" i="160" s="1" a="1"/>
  <c r="BM69" i="160"/>
  <c r="N69" i="160" s="1" a="1"/>
  <c r="BM70" i="160"/>
  <c r="N70" i="160" s="1" a="1"/>
  <c r="BM71" i="160"/>
  <c r="N71" i="160" s="1" a="1"/>
  <c r="BM72" i="160"/>
  <c r="N72" i="160" s="1" a="1"/>
  <c r="BM73" i="160"/>
  <c r="N73" i="160" s="1" a="1"/>
  <c r="BM74" i="160"/>
  <c r="N74" i="160" s="1" a="1"/>
  <c r="BM75" i="160"/>
  <c r="BM76" i="160"/>
  <c r="N76" i="160" s="1" a="1"/>
  <c r="BM77" i="160"/>
  <c r="N77" i="160" s="1" a="1"/>
  <c r="BM78" i="160"/>
  <c r="N78" i="160" s="1" a="1"/>
  <c r="BM79" i="160"/>
  <c r="N79" i="160" s="1" a="1"/>
  <c r="BM80" i="160"/>
  <c r="N80" i="160" s="1" a="1"/>
  <c r="BM81" i="160"/>
  <c r="N81" i="160" s="1" a="1"/>
  <c r="BM82" i="160"/>
  <c r="N82" i="160" s="1" a="1"/>
  <c r="BM83" i="160"/>
  <c r="BM84" i="160"/>
  <c r="N84" i="160" s="1" a="1"/>
  <c r="BM85" i="160"/>
  <c r="N85" i="160" s="1" a="1"/>
  <c r="BM86" i="160"/>
  <c r="N86" i="160" s="1" a="1"/>
  <c r="BM87" i="160"/>
  <c r="N87" i="160" s="1" a="1"/>
  <c r="BM88" i="160"/>
  <c r="N88" i="160" s="1" a="1"/>
  <c r="BM89" i="160"/>
  <c r="BM90" i="160"/>
  <c r="N90" i="160" s="1" a="1"/>
  <c r="BM92" i="160"/>
  <c r="BM93" i="160"/>
  <c r="N93" i="160" s="1" a="1"/>
  <c r="BM94" i="160"/>
  <c r="N94" i="160" s="1" a="1"/>
  <c r="BM96" i="160"/>
  <c r="N96" i="160" s="1" a="1"/>
  <c r="BM97" i="160"/>
  <c r="N97" i="160" s="1" a="1"/>
  <c r="BM98" i="160"/>
  <c r="N98" i="160" s="1" a="1"/>
  <c r="BM99" i="160"/>
  <c r="BM100" i="160"/>
  <c r="N100" i="160" s="1" a="1"/>
  <c r="BM101" i="160"/>
  <c r="BM102" i="160"/>
  <c r="N102" i="160" s="1" a="1"/>
  <c r="BM103" i="160"/>
  <c r="N103" i="160" s="1" a="1"/>
  <c r="BM104" i="160"/>
  <c r="N104" i="160" s="1" a="1"/>
  <c r="BM105" i="160"/>
  <c r="N105" i="160" s="1" a="1"/>
  <c r="BM106" i="160"/>
  <c r="N106" i="160" s="1" a="1"/>
  <c r="BM107" i="160"/>
  <c r="N107" i="160" s="1" a="1"/>
  <c r="BM108" i="160"/>
  <c r="N108" i="160" s="1" a="1"/>
  <c r="BM109" i="160"/>
  <c r="BM110" i="160"/>
  <c r="N110" i="160" s="1" a="1"/>
  <c r="BM111" i="160"/>
  <c r="N111" i="160" s="1" a="1"/>
  <c r="BM112" i="160"/>
  <c r="N112" i="160" s="1" a="1"/>
  <c r="BM113" i="160"/>
  <c r="N113" i="160" s="1" a="1"/>
  <c r="BM114" i="160"/>
  <c r="N114" i="160" s="1" a="1"/>
  <c r="BM115" i="160"/>
  <c r="N115" i="160" s="1" a="1"/>
  <c r="BM116" i="160"/>
  <c r="N116" i="160" s="1" a="1"/>
  <c r="BM117" i="160"/>
  <c r="BM118" i="160"/>
  <c r="N118" i="160" s="1" a="1"/>
  <c r="BM119" i="160"/>
  <c r="N119" i="160" s="1" a="1"/>
  <c r="BM120" i="160"/>
  <c r="N120" i="160" s="1" a="1"/>
  <c r="BM121" i="160"/>
  <c r="N121" i="160" s="1" a="1"/>
  <c r="BM122" i="160"/>
  <c r="N122" i="160" s="1" a="1"/>
  <c r="BM123" i="160"/>
  <c r="BM124" i="160"/>
  <c r="N124" i="160" s="1" a="1"/>
  <c r="BM125" i="160"/>
  <c r="BM126" i="160"/>
  <c r="N126" i="160" s="1" a="1"/>
  <c r="BM127" i="160"/>
  <c r="N127" i="160" s="1" a="1"/>
  <c r="BM128" i="160"/>
  <c r="N128" i="160" s="1" a="1"/>
  <c r="BM129" i="160"/>
  <c r="N129" i="160" s="1" a="1"/>
  <c r="BM130" i="160"/>
  <c r="N130" i="160" s="1" a="1"/>
  <c r="BM131" i="160"/>
  <c r="N131" i="160" s="1" a="1"/>
  <c r="BM132" i="160"/>
  <c r="N132" i="160" s="1" a="1"/>
  <c r="BM133" i="160"/>
  <c r="BM134" i="160"/>
  <c r="BM136" i="160"/>
  <c r="N136" i="160" s="1" a="1"/>
  <c r="BM137" i="160"/>
  <c r="N137" i="160" s="1" a="1"/>
  <c r="BM138" i="160"/>
  <c r="N138" i="160" s="1" a="1"/>
  <c r="BM139" i="160"/>
  <c r="N139" i="160" s="1" a="1"/>
  <c r="BM140" i="160"/>
  <c r="N140" i="160" s="1" a="1"/>
  <c r="BM141" i="160"/>
  <c r="N141" i="160" s="1" a="1"/>
  <c r="BM142" i="160"/>
  <c r="BM143" i="160"/>
  <c r="N143" i="160" s="1" a="1"/>
  <c r="BM144" i="160"/>
  <c r="N144" i="160" s="1" a="1"/>
  <c r="BM145" i="160"/>
  <c r="N145" i="160" s="1" a="1"/>
  <c r="BM146" i="160"/>
  <c r="N146" i="160" s="1" a="1"/>
  <c r="BM147" i="160"/>
  <c r="N147" i="160" s="1" a="1"/>
  <c r="BM148" i="160"/>
  <c r="BM149" i="160"/>
  <c r="N149" i="160" s="1" a="1"/>
  <c r="BM150" i="160"/>
  <c r="BM151" i="160"/>
  <c r="N151" i="160" s="1" a="1"/>
  <c r="BM152" i="160"/>
  <c r="N152" i="160" s="1" a="1"/>
  <c r="BM153" i="160"/>
  <c r="N153" i="160" s="1" a="1"/>
  <c r="BM154" i="160"/>
  <c r="N154" i="160" s="1" a="1"/>
  <c r="BM155" i="160"/>
  <c r="N155" i="160" s="1" a="1"/>
  <c r="BM156" i="160"/>
  <c r="BM157" i="160"/>
  <c r="N157" i="160" s="1" a="1"/>
  <c r="BM158" i="160"/>
  <c r="BM159" i="160"/>
  <c r="N159" i="160" s="1" a="1"/>
  <c r="BM160" i="160"/>
  <c r="N160" i="160" s="1" a="1"/>
  <c r="BM161" i="160"/>
  <c r="N161" i="160" s="1" a="1"/>
  <c r="BM162" i="160"/>
  <c r="N162" i="160" s="1" a="1"/>
  <c r="BM163" i="160"/>
  <c r="N163" i="160" s="1" a="1"/>
  <c r="BM164" i="160"/>
  <c r="N164" i="160" s="1" a="1"/>
  <c r="BM165" i="160"/>
  <c r="N165" i="160" s="1" a="1"/>
  <c r="BM166" i="160"/>
  <c r="BM167" i="160"/>
  <c r="N167" i="160" s="1" a="1"/>
  <c r="BM168" i="160"/>
  <c r="N168" i="160" s="1" a="1"/>
  <c r="BM169" i="160"/>
  <c r="N169" i="160" s="1" a="1"/>
  <c r="BM170" i="160"/>
  <c r="N170" i="160" s="1" a="1"/>
  <c r="BM172" i="160"/>
  <c r="N172" i="160" s="1" a="1"/>
  <c r="BM173" i="160"/>
  <c r="BM174" i="160"/>
  <c r="BM175" i="160"/>
  <c r="BM176" i="160"/>
  <c r="N176" i="160" s="1" a="1"/>
  <c r="BM177" i="160"/>
  <c r="N177" i="160" s="1" a="1"/>
  <c r="BM178" i="160"/>
  <c r="N178" i="160" s="1" a="1"/>
  <c r="BM179" i="160"/>
  <c r="N179" i="160" s="1" a="1"/>
  <c r="BM180" i="160"/>
  <c r="N180" i="160" s="1" a="1"/>
  <c r="BM181" i="160"/>
  <c r="BM182" i="160"/>
  <c r="N182" i="160" s="1" a="1"/>
  <c r="BM183" i="160"/>
  <c r="BM184" i="160"/>
  <c r="N184" i="160" s="1" a="1"/>
  <c r="BM185" i="160"/>
  <c r="N185" i="160" s="1" a="1"/>
  <c r="BM186" i="160"/>
  <c r="N186" i="160" s="1" a="1"/>
  <c r="BM187" i="160"/>
  <c r="N187" i="160" s="1" a="1"/>
  <c r="BM188" i="160"/>
  <c r="N188" i="160" s="1" a="1"/>
  <c r="BM189" i="160"/>
  <c r="BM190" i="160"/>
  <c r="N190" i="160" s="1" a="1"/>
  <c r="BM191" i="160"/>
  <c r="BM192" i="160"/>
  <c r="N192" i="160" s="1" a="1"/>
  <c r="BM193" i="160"/>
  <c r="N193" i="160" s="1" a="1"/>
  <c r="BM194" i="160"/>
  <c r="N194" i="160" s="1" a="1"/>
  <c r="BM195" i="160"/>
  <c r="N195" i="160" s="1" a="1"/>
  <c r="BM196" i="160"/>
  <c r="N196" i="160" s="1" a="1"/>
  <c r="BM197" i="160"/>
  <c r="N197" i="160" s="1" a="1"/>
  <c r="BM198" i="160"/>
  <c r="N198" i="160" s="1" a="1"/>
  <c r="BM199" i="160"/>
  <c r="BM200" i="160"/>
  <c r="N200" i="160" s="1" a="1"/>
  <c r="BM201" i="160"/>
  <c r="N201" i="160" s="1" a="1"/>
  <c r="BM202" i="160"/>
  <c r="N202" i="160" s="1" a="1"/>
  <c r="BM203" i="160"/>
  <c r="N203" i="160" s="1" a="1"/>
  <c r="BM204" i="160"/>
  <c r="N204" i="160" s="1" a="1"/>
  <c r="BM205" i="160"/>
  <c r="BM206" i="160"/>
  <c r="N206" i="160" s="1" a="1"/>
  <c r="BM207" i="160"/>
  <c r="BM208" i="160"/>
  <c r="BM209" i="160"/>
  <c r="N209" i="160" s="1" a="1"/>
  <c r="BM210" i="160"/>
  <c r="N210" i="160" s="1" a="1"/>
  <c r="BM211" i="160"/>
  <c r="N211" i="160" s="1" a="1"/>
  <c r="BM212" i="160"/>
  <c r="N212" i="160" s="1" a="1"/>
  <c r="BM213" i="160"/>
  <c r="BM214" i="160"/>
  <c r="N214" i="160" s="1" a="1"/>
  <c r="BM215" i="160"/>
  <c r="BM216" i="160"/>
  <c r="N216" i="160" s="1" a="1"/>
  <c r="BM217" i="160"/>
  <c r="N217" i="160" s="1" a="1"/>
  <c r="BM218" i="160"/>
  <c r="N218" i="160" s="1" a="1"/>
  <c r="BM219" i="160"/>
  <c r="N219" i="160" s="1" a="1"/>
  <c r="BM220" i="160"/>
  <c r="N220" i="160" s="1" a="1"/>
  <c r="BM221" i="160"/>
  <c r="N221" i="160" s="1" a="1"/>
  <c r="BM222" i="160"/>
  <c r="N222" i="160" s="1" a="1"/>
  <c r="BM223" i="160"/>
  <c r="BM224" i="160"/>
  <c r="N224" i="160" s="1" a="1"/>
  <c r="BM225" i="160"/>
  <c r="N225" i="160" s="1" a="1"/>
  <c r="BM226" i="160"/>
  <c r="N226" i="160" s="1" a="1"/>
  <c r="BM227" i="160"/>
  <c r="N227" i="160" s="1" a="1"/>
  <c r="BM228" i="160"/>
  <c r="N228" i="160" s="1" a="1"/>
  <c r="BM229" i="160"/>
  <c r="BM230" i="160"/>
  <c r="N230" i="160" s="1" a="1"/>
  <c r="BM231" i="160"/>
  <c r="BM232" i="160"/>
  <c r="N232" i="160" s="1" a="1"/>
  <c r="BM233" i="160"/>
  <c r="N233" i="160" s="1" a="1"/>
  <c r="BM234" i="160"/>
  <c r="N234" i="160" s="1" a="1"/>
  <c r="BM235" i="160"/>
  <c r="N235" i="160" s="1" a="1"/>
  <c r="BM236" i="160"/>
  <c r="N236" i="160" s="1" a="1"/>
  <c r="BM237" i="160"/>
  <c r="BM238" i="160"/>
  <c r="N238" i="160" s="1" a="1"/>
  <c r="BM239" i="160"/>
  <c r="BM240" i="160"/>
  <c r="N240" i="160" s="1" a="1"/>
  <c r="BM241" i="160"/>
  <c r="N241" i="160" s="1" a="1"/>
  <c r="BM242" i="160"/>
  <c r="N242" i="160" s="1" a="1"/>
  <c r="BM243" i="160"/>
  <c r="N243" i="160" s="1" a="1"/>
  <c r="BM244" i="160"/>
  <c r="N244" i="160" s="1" a="1"/>
  <c r="BM245" i="160"/>
  <c r="N245" i="160" s="1" a="1"/>
  <c r="N9" i="160" a="1"/>
  <c r="N11" i="160" a="1"/>
  <c r="N13" i="160" a="1"/>
  <c r="N16" i="160" a="1"/>
  <c r="N17" i="160" a="1"/>
  <c r="N18" i="160" a="1"/>
  <c r="N19" i="160" a="1"/>
  <c r="N25" i="160" a="1"/>
  <c r="N27" i="160" a="1"/>
  <c r="N35" i="160" a="1"/>
  <c r="N43" i="160" a="1"/>
  <c r="N51" i="160" a="1"/>
  <c r="N57" i="160" a="1"/>
  <c r="N59" i="160" a="1"/>
  <c r="N65" i="160" a="1"/>
  <c r="N67" i="160" a="1"/>
  <c r="N75" i="160" a="1"/>
  <c r="N83" i="160" a="1"/>
  <c r="N89" i="160" a="1"/>
  <c r="N92" i="160" a="1"/>
  <c r="N99" i="160" a="1"/>
  <c r="N101" i="160" a="1"/>
  <c r="N109" i="160" a="1"/>
  <c r="N117" i="160" a="1"/>
  <c r="N123" i="160" a="1"/>
  <c r="N125" i="160" a="1"/>
  <c r="N133" i="160" a="1"/>
  <c r="N134" i="160" a="1"/>
  <c r="N142" i="160" a="1"/>
  <c r="N148" i="160" a="1"/>
  <c r="N150" i="160" a="1"/>
  <c r="N156" i="160" a="1"/>
  <c r="N158" i="160" a="1"/>
  <c r="N166" i="160" a="1"/>
  <c r="N173" i="160" a="1"/>
  <c r="N174" i="160" a="1"/>
  <c r="N175" i="160" a="1"/>
  <c r="N181" i="160" a="1"/>
  <c r="N183" i="160" a="1"/>
  <c r="N189" i="160" a="1"/>
  <c r="N191" i="160" a="1"/>
  <c r="N199" i="160" a="1"/>
  <c r="N205" i="160" a="1"/>
  <c r="N207" i="160" a="1"/>
  <c r="N208" i="160" a="1"/>
  <c r="N213" i="160" a="1"/>
  <c r="N215" i="160" a="1"/>
  <c r="N223" i="160" a="1"/>
  <c r="N229" i="160" a="1"/>
  <c r="N231" i="160" a="1"/>
  <c r="N237" i="160" a="1"/>
  <c r="N239" i="160" a="1"/>
  <c r="BM4" i="151"/>
  <c r="BM5" i="151"/>
  <c r="BM6" i="151"/>
  <c r="BM7" i="151"/>
  <c r="BM8" i="151"/>
  <c r="BM9" i="151"/>
  <c r="BM10" i="151"/>
  <c r="BM11" i="151"/>
  <c r="BM12" i="151"/>
  <c r="BM13" i="151"/>
  <c r="BM14" i="151"/>
  <c r="BM15" i="151"/>
  <c r="BM16" i="151"/>
  <c r="BM17" i="151"/>
  <c r="BM18" i="151"/>
  <c r="BM19" i="151"/>
  <c r="BM20" i="151"/>
  <c r="BM21" i="151"/>
  <c r="BM22" i="151"/>
  <c r="BM23" i="151"/>
  <c r="BM24" i="151"/>
  <c r="BM25" i="151"/>
  <c r="BM26" i="151"/>
  <c r="BM27" i="151"/>
  <c r="BM28" i="151"/>
  <c r="BM29" i="151"/>
  <c r="BM30" i="151"/>
  <c r="BM31" i="151"/>
  <c r="BM32" i="151"/>
  <c r="BM33" i="151"/>
  <c r="BM34" i="151"/>
  <c r="BM35" i="151"/>
  <c r="BM36" i="151"/>
  <c r="BM37" i="151"/>
  <c r="BM38" i="151"/>
  <c r="BM39" i="151"/>
  <c r="BM40" i="151"/>
  <c r="BM41" i="151"/>
  <c r="BM42" i="151"/>
  <c r="BM43" i="151"/>
  <c r="BM44" i="151"/>
  <c r="BM45" i="151"/>
  <c r="BM46" i="151"/>
  <c r="BM47" i="151"/>
  <c r="BM48" i="151"/>
  <c r="BM49" i="151"/>
  <c r="BM50" i="151"/>
  <c r="BM51" i="151"/>
  <c r="BM52" i="151"/>
  <c r="BM53" i="151"/>
  <c r="BM54" i="151"/>
  <c r="N54" i="151" s="1" a="1"/>
  <c r="BM55" i="151"/>
  <c r="BM56" i="151"/>
  <c r="BM57" i="151"/>
  <c r="BM58" i="151"/>
  <c r="BM59" i="151"/>
  <c r="BM60" i="151"/>
  <c r="BM61" i="151"/>
  <c r="BM62" i="151"/>
  <c r="BM63" i="151"/>
  <c r="BM64" i="151"/>
  <c r="BM65" i="151"/>
  <c r="BM66" i="151"/>
  <c r="BM67" i="151"/>
  <c r="BM68" i="151"/>
  <c r="BM69" i="151"/>
  <c r="BM70" i="151"/>
  <c r="BM71" i="151"/>
  <c r="BM72" i="151"/>
  <c r="BM73" i="151"/>
  <c r="BM74" i="151"/>
  <c r="BM75" i="151"/>
  <c r="BM76" i="151"/>
  <c r="BM77" i="151"/>
  <c r="BM78" i="151"/>
  <c r="BM79" i="151"/>
  <c r="BM80" i="151"/>
  <c r="BM81" i="151"/>
  <c r="BM82" i="151"/>
  <c r="BM83" i="151"/>
  <c r="BM84" i="151"/>
  <c r="BM85" i="151"/>
  <c r="BM86" i="151"/>
  <c r="BM87" i="151"/>
  <c r="BM88" i="151"/>
  <c r="BM89" i="151"/>
  <c r="BM90" i="151"/>
  <c r="BM91" i="151"/>
  <c r="BM92" i="151"/>
  <c r="BM93" i="151"/>
  <c r="BM94" i="151"/>
  <c r="BM95" i="151"/>
  <c r="BM96" i="151"/>
  <c r="BM97" i="151"/>
  <c r="BM98" i="151"/>
  <c r="BM99" i="151"/>
  <c r="BM100" i="151"/>
  <c r="BM101" i="151"/>
  <c r="BM102" i="151"/>
  <c r="BM103" i="151"/>
  <c r="BM104" i="151"/>
  <c r="BM105" i="151"/>
  <c r="BM106" i="151"/>
  <c r="BM107" i="151"/>
  <c r="BM108" i="151"/>
  <c r="BM109" i="151"/>
  <c r="BM110" i="151"/>
  <c r="BM111" i="151"/>
  <c r="BM112" i="151"/>
  <c r="BM113" i="151"/>
  <c r="BM114" i="151"/>
  <c r="BM115" i="151"/>
  <c r="BM116" i="151"/>
  <c r="BM117" i="151"/>
  <c r="BM118" i="151"/>
  <c r="BM119" i="151"/>
  <c r="BM120" i="151"/>
  <c r="BM121" i="151"/>
  <c r="BM122" i="151"/>
  <c r="BM123" i="151"/>
  <c r="BM124" i="151"/>
  <c r="BM125" i="151"/>
  <c r="BM126" i="151"/>
  <c r="BM127" i="151"/>
  <c r="BM128" i="151"/>
  <c r="BM129" i="151"/>
  <c r="BM130" i="151"/>
  <c r="BM131" i="151"/>
  <c r="BM132" i="151"/>
  <c r="BM133" i="151"/>
  <c r="BM134" i="151"/>
  <c r="BM135" i="151"/>
  <c r="BM136" i="151"/>
  <c r="BM137" i="151"/>
  <c r="BM138" i="151"/>
  <c r="BM139" i="151"/>
  <c r="BM140" i="151"/>
  <c r="BM141" i="151"/>
  <c r="BM142" i="151"/>
  <c r="BM143" i="151"/>
  <c r="BM144" i="151"/>
  <c r="BM145" i="151"/>
  <c r="BM146" i="151"/>
  <c r="BM147" i="151"/>
  <c r="BM148" i="151"/>
  <c r="BM149" i="151"/>
  <c r="BM150" i="151"/>
  <c r="BM151" i="151"/>
  <c r="BM152" i="151"/>
  <c r="BM153" i="151"/>
  <c r="BM154" i="151"/>
  <c r="BM155" i="151"/>
  <c r="BM156" i="151"/>
  <c r="BM157" i="151"/>
  <c r="BM158" i="151"/>
  <c r="BM159" i="151"/>
  <c r="BM160" i="151"/>
  <c r="BM161" i="151"/>
  <c r="BM162" i="151"/>
  <c r="BM163" i="151"/>
  <c r="BM164" i="151"/>
  <c r="BM165" i="151"/>
  <c r="BM166" i="151"/>
  <c r="BM167" i="151"/>
  <c r="BM168" i="151"/>
  <c r="BM169" i="151"/>
  <c r="BM171" i="151"/>
  <c r="BM172" i="151"/>
  <c r="BM173" i="151"/>
  <c r="BM174" i="151"/>
  <c r="BM175" i="151"/>
  <c r="BM176" i="151"/>
  <c r="BM177" i="151"/>
  <c r="BM179" i="151"/>
  <c r="BM180" i="151"/>
  <c r="BM181" i="151"/>
  <c r="BM182" i="151"/>
  <c r="BM183" i="151"/>
  <c r="BM184" i="151"/>
  <c r="BM185" i="151"/>
  <c r="BM187" i="151"/>
  <c r="BM188" i="151"/>
  <c r="BM189" i="151"/>
  <c r="BM190" i="151"/>
  <c r="BM191" i="151"/>
  <c r="BM192" i="151"/>
  <c r="BM193" i="151"/>
  <c r="BM194" i="151"/>
  <c r="BM195" i="151"/>
  <c r="BM196" i="151"/>
  <c r="BM197" i="151"/>
  <c r="BM198" i="151"/>
  <c r="BM199" i="151"/>
  <c r="BM200" i="151"/>
  <c r="BM201" i="151"/>
  <c r="BM202" i="151"/>
  <c r="BM203" i="151"/>
  <c r="BM204" i="151"/>
  <c r="BM205" i="151"/>
  <c r="BM206" i="151"/>
  <c r="BM207" i="151"/>
  <c r="BM208" i="151"/>
  <c r="BM209" i="151"/>
  <c r="BM210" i="151"/>
  <c r="BM211" i="151"/>
  <c r="BM212" i="151"/>
  <c r="BM213" i="151"/>
  <c r="BM214" i="151"/>
  <c r="BM215" i="151"/>
  <c r="BM216" i="151"/>
  <c r="BM217" i="151"/>
  <c r="BM218" i="151"/>
  <c r="BM219" i="151"/>
  <c r="BM220" i="151"/>
  <c r="BM221" i="151"/>
  <c r="BM222" i="151"/>
  <c r="BM223" i="151"/>
  <c r="BM224" i="151"/>
  <c r="BM225" i="151"/>
  <c r="BM227" i="151"/>
  <c r="BM228" i="151"/>
  <c r="BM229" i="151"/>
  <c r="BM230" i="151"/>
  <c r="BM231" i="151"/>
  <c r="BM232" i="151"/>
  <c r="BM233" i="151"/>
  <c r="BM234" i="151"/>
  <c r="BM235" i="151"/>
  <c r="BM236" i="151"/>
  <c r="BM237" i="151"/>
  <c r="BM238" i="151"/>
  <c r="BM239" i="151"/>
  <c r="N239" i="151" s="1" a="1"/>
  <c r="BM240" i="151"/>
  <c r="N240" i="151" s="1" a="1"/>
  <c r="BM241" i="151"/>
  <c r="BM242" i="151"/>
  <c r="BM243" i="151"/>
  <c r="BM244" i="151"/>
  <c r="BM245" i="151"/>
  <c r="BM246" i="151"/>
  <c r="BM247" i="151"/>
  <c r="BM248" i="151"/>
  <c r="BM249" i="151"/>
  <c r="BM250" i="151"/>
  <c r="BM251" i="151"/>
  <c r="BM252" i="151"/>
  <c r="BM253" i="151"/>
  <c r="BM254" i="151"/>
  <c r="N254" i="151" s="1" a="1"/>
  <c r="BM255" i="151"/>
  <c r="N255" i="151" s="1" a="1"/>
  <c r="BM256" i="151"/>
  <c r="N256" i="151" s="1" a="1"/>
  <c r="BM257" i="151"/>
  <c r="N257" i="151" s="1" a="1"/>
  <c r="BM258" i="151"/>
  <c r="N258" i="151" s="1" a="1"/>
  <c r="BM259" i="151"/>
  <c r="N259" i="151" s="1" a="1"/>
  <c r="BM260" i="151"/>
  <c r="N260" i="151" s="1" a="1"/>
  <c r="BM261" i="151"/>
  <c r="N261" i="151" s="1" a="1"/>
  <c r="BM285" i="162"/>
  <c r="BM4" i="162"/>
  <c r="BM5" i="162"/>
  <c r="N5" i="162" s="1" a="1"/>
  <c r="BM6" i="162"/>
  <c r="BM7" i="162"/>
  <c r="N7" i="162" s="1" a="1"/>
  <c r="BM8" i="162"/>
  <c r="N8" i="162" s="1" a="1"/>
  <c r="BM9" i="162"/>
  <c r="N9" i="162" s="1" a="1"/>
  <c r="BM16" i="162"/>
  <c r="BM17" i="162"/>
  <c r="N17" i="162" s="1" a="1"/>
  <c r="BM18" i="162"/>
  <c r="N18" i="162" s="1" a="1"/>
  <c r="BM19" i="162"/>
  <c r="N19" i="162" s="1" a="1"/>
  <c r="BM20" i="162"/>
  <c r="BM21" i="162"/>
  <c r="N21" i="162" s="1" a="1"/>
  <c r="BM22" i="162"/>
  <c r="N22" i="162" s="1" a="1"/>
  <c r="BM23" i="162"/>
  <c r="BM24" i="162"/>
  <c r="BM25" i="162"/>
  <c r="N25" i="162" s="1" a="1"/>
  <c r="BM26" i="162"/>
  <c r="BM27" i="162"/>
  <c r="N27" i="162" s="1" a="1"/>
  <c r="BM28" i="162"/>
  <c r="N28" i="162" s="1" a="1"/>
  <c r="BM29" i="162"/>
  <c r="N29" i="162" s="1" a="1"/>
  <c r="BM30" i="162"/>
  <c r="N30" i="162" s="1" a="1"/>
  <c r="BM31" i="162"/>
  <c r="N31" i="162" s="1" a="1"/>
  <c r="BM32" i="162"/>
  <c r="BM33" i="162"/>
  <c r="N33" i="162" s="1" a="1"/>
  <c r="BM34" i="162"/>
  <c r="N34" i="162" s="1" a="1"/>
  <c r="BM35" i="162"/>
  <c r="N35" i="162" s="1" a="1"/>
  <c r="BM36" i="162"/>
  <c r="BM37" i="162"/>
  <c r="N37" i="162" s="1" a="1"/>
  <c r="BM38" i="162"/>
  <c r="N38" i="162" s="1" a="1"/>
  <c r="BM39" i="162"/>
  <c r="N39" i="162" s="1" a="1"/>
  <c r="BM40" i="162"/>
  <c r="BM41" i="162"/>
  <c r="N41" i="162" s="1" a="1"/>
  <c r="BM42" i="162"/>
  <c r="N42" i="162" s="1" a="1"/>
  <c r="BM43" i="162"/>
  <c r="N43" i="162" s="1" a="1"/>
  <c r="BM44" i="162"/>
  <c r="BM45" i="162"/>
  <c r="N45" i="162" s="1" a="1"/>
  <c r="BM46" i="162"/>
  <c r="N46" i="162" s="1" a="1"/>
  <c r="BM47" i="162"/>
  <c r="N47" i="162" s="1" a="1"/>
  <c r="BM48" i="162"/>
  <c r="BM49" i="162"/>
  <c r="N49" i="162" s="1" a="1"/>
  <c r="BM50" i="162"/>
  <c r="BM51" i="162"/>
  <c r="N51" i="162" s="1" a="1"/>
  <c r="BM52" i="162"/>
  <c r="BM53" i="162"/>
  <c r="N53" i="162" s="1" a="1"/>
  <c r="BM54" i="162"/>
  <c r="N54" i="162" s="1" a="1"/>
  <c r="BM55" i="162"/>
  <c r="BM56" i="162"/>
  <c r="BM57" i="162"/>
  <c r="N57" i="162" s="1" a="1"/>
  <c r="BM58" i="162"/>
  <c r="N58" i="162" s="1" a="1"/>
  <c r="BM59" i="162"/>
  <c r="N59" i="162" s="1" a="1"/>
  <c r="BM60" i="162"/>
  <c r="BM61" i="162"/>
  <c r="N61" i="162" s="1" a="1"/>
  <c r="BM62" i="162"/>
  <c r="N62" i="162" s="1" a="1"/>
  <c r="BM63" i="162"/>
  <c r="N63" i="162" s="1" a="1"/>
  <c r="BM64" i="162"/>
  <c r="BM65" i="162"/>
  <c r="N65" i="162" s="1" a="1"/>
  <c r="BM66" i="162"/>
  <c r="N66" i="162" s="1" a="1"/>
  <c r="BM67" i="162"/>
  <c r="N67" i="162" s="1" a="1"/>
  <c r="BM68" i="162"/>
  <c r="BM69" i="162"/>
  <c r="N69" i="162" s="1" a="1"/>
  <c r="BM70" i="162"/>
  <c r="N70" i="162" s="1" a="1"/>
  <c r="BM71" i="162"/>
  <c r="N71" i="162" s="1" a="1"/>
  <c r="BM72" i="162"/>
  <c r="BM73" i="162"/>
  <c r="N73" i="162" s="1" a="1"/>
  <c r="BM74" i="162"/>
  <c r="BM75" i="162"/>
  <c r="N75" i="162" s="1" a="1"/>
  <c r="BM76" i="162"/>
  <c r="BM77" i="162"/>
  <c r="N77" i="162" s="1" a="1"/>
  <c r="BM78" i="162"/>
  <c r="N78" i="162" s="1" a="1"/>
  <c r="BM79" i="162"/>
  <c r="N79" i="162" s="1" a="1"/>
  <c r="BM80" i="162"/>
  <c r="BM81" i="162"/>
  <c r="N81" i="162" s="1" a="1"/>
  <c r="BM82" i="162"/>
  <c r="N82" i="162" s="1" a="1"/>
  <c r="BM83" i="162"/>
  <c r="N83" i="162" s="1" a="1"/>
  <c r="BM84" i="162"/>
  <c r="N84" i="162" s="1" a="1"/>
  <c r="BM85" i="162"/>
  <c r="N85" i="162" s="1" a="1"/>
  <c r="BM86" i="162"/>
  <c r="N86" i="162" s="1" a="1"/>
  <c r="BM87" i="162"/>
  <c r="N87" i="162" s="1" a="1"/>
  <c r="BM88" i="162"/>
  <c r="BM89" i="162"/>
  <c r="N89" i="162" s="1" a="1"/>
  <c r="BM90" i="162"/>
  <c r="N90" i="162" s="1" a="1"/>
  <c r="BM91" i="162"/>
  <c r="N91" i="162" s="1" a="1"/>
  <c r="BM92" i="162"/>
  <c r="BM93" i="162"/>
  <c r="N93" i="162" s="1" a="1"/>
  <c r="BM94" i="162"/>
  <c r="N94" i="162" s="1" a="1"/>
  <c r="BM95" i="162"/>
  <c r="N95" i="162" s="1" a="1"/>
  <c r="BM96" i="162"/>
  <c r="BM97" i="162"/>
  <c r="N97" i="162" s="1" a="1"/>
  <c r="BM98" i="162"/>
  <c r="N98" i="162" s="1" a="1"/>
  <c r="BM99" i="162"/>
  <c r="N99" i="162" s="1" a="1"/>
  <c r="BM100" i="162"/>
  <c r="BM101" i="162"/>
  <c r="N101" i="162" s="1" a="1"/>
  <c r="BM102" i="162"/>
  <c r="N102" i="162" s="1" a="1"/>
  <c r="BM103" i="162"/>
  <c r="N103" i="162" s="1" a="1"/>
  <c r="BM129" i="162"/>
  <c r="N129" i="162" s="1" a="1"/>
  <c r="BM130" i="162"/>
  <c r="N130" i="162" s="1" a="1"/>
  <c r="BM131" i="162"/>
  <c r="N131" i="162" s="1" a="1"/>
  <c r="BM132" i="162"/>
  <c r="BM133" i="162"/>
  <c r="N133" i="162" s="1" a="1"/>
  <c r="BM134" i="162"/>
  <c r="N134" i="162" s="1" a="1"/>
  <c r="BM135" i="162"/>
  <c r="N135" i="162" s="1" a="1"/>
  <c r="BM136" i="162"/>
  <c r="BM137" i="162"/>
  <c r="N137" i="162" s="1" a="1"/>
  <c r="BM138" i="162"/>
  <c r="BM139" i="162"/>
  <c r="N139" i="162" s="1" a="1"/>
  <c r="BM140" i="162"/>
  <c r="BM141" i="162"/>
  <c r="N141" i="162" s="1" a="1"/>
  <c r="BM142" i="162"/>
  <c r="N142" i="162" s="1" a="1"/>
  <c r="BM143" i="162"/>
  <c r="N143" i="162" s="1" a="1"/>
  <c r="BM144" i="162"/>
  <c r="BM145" i="162"/>
  <c r="N145" i="162" s="1" a="1"/>
  <c r="BM146" i="162"/>
  <c r="N146" i="162" s="1" a="1"/>
  <c r="BM148" i="162"/>
  <c r="N148" i="162" s="1" a="1"/>
  <c r="BM149" i="162"/>
  <c r="N149" i="162" s="1" a="1"/>
  <c r="BM150" i="162"/>
  <c r="N150" i="162" s="1" a="1"/>
  <c r="BM151" i="162"/>
  <c r="N151" i="162" s="1" a="1"/>
  <c r="BM152" i="162"/>
  <c r="N152" i="162" s="1" a="1"/>
  <c r="BM153" i="162"/>
  <c r="BM154" i="162"/>
  <c r="N154" i="162" s="1" a="1"/>
  <c r="BM155" i="162"/>
  <c r="N155" i="162" s="1" a="1"/>
  <c r="BM158" i="162"/>
  <c r="N158" i="162" s="1" a="1"/>
  <c r="BM159" i="162"/>
  <c r="BM160" i="162"/>
  <c r="N160" i="162" s="1" a="1"/>
  <c r="BM161" i="162"/>
  <c r="N161" i="162" s="1" a="1"/>
  <c r="BM162" i="162"/>
  <c r="N162" i="162" s="1" a="1"/>
  <c r="BM163" i="162"/>
  <c r="BM164" i="162"/>
  <c r="N164" i="162" s="1" a="1"/>
  <c r="BM165" i="162"/>
  <c r="N165" i="162" s="1" a="1"/>
  <c r="BM166" i="162"/>
  <c r="N166" i="162" s="1" a="1"/>
  <c r="BM167" i="162"/>
  <c r="BM168" i="162"/>
  <c r="N168" i="162" s="1" a="1"/>
  <c r="BM169" i="162"/>
  <c r="N169" i="162" s="1" a="1"/>
  <c r="BM170" i="162"/>
  <c r="N170" i="162" s="1" a="1"/>
  <c r="BM171" i="162"/>
  <c r="BM172" i="162"/>
  <c r="N172" i="162" s="1" a="1"/>
  <c r="BM173" i="162"/>
  <c r="N173" i="162" s="1" a="1"/>
  <c r="BM174" i="162"/>
  <c r="N174" i="162" s="1" a="1"/>
  <c r="BM175" i="162"/>
  <c r="N175" i="162" s="1" a="1"/>
  <c r="BM176" i="162"/>
  <c r="N176" i="162" s="1" a="1"/>
  <c r="BM177" i="162"/>
  <c r="N177" i="162" s="1" a="1"/>
  <c r="BM178" i="162"/>
  <c r="N178" i="162" s="1" a="1"/>
  <c r="BM179" i="162"/>
  <c r="BM180" i="162"/>
  <c r="N180" i="162" s="1" a="1"/>
  <c r="BM181" i="162"/>
  <c r="N181" i="162" s="1" a="1"/>
  <c r="BM182" i="162"/>
  <c r="N182" i="162" s="1" a="1"/>
  <c r="BM183" i="162"/>
  <c r="BM184" i="162"/>
  <c r="N184" i="162" s="1" a="1"/>
  <c r="BM185" i="162"/>
  <c r="N185" i="162" s="1" a="1"/>
  <c r="BM186" i="162"/>
  <c r="N186" i="162" s="1" a="1"/>
  <c r="BM187" i="162"/>
  <c r="BM188" i="162"/>
  <c r="N188" i="162" s="1" a="1"/>
  <c r="BM189" i="162"/>
  <c r="N189" i="162" s="1" a="1"/>
  <c r="BM190" i="162"/>
  <c r="N190" i="162" s="1" a="1"/>
  <c r="BM191" i="162"/>
  <c r="N191" i="162" s="1" a="1"/>
  <c r="BM192" i="162"/>
  <c r="N192" i="162" s="1" a="1"/>
  <c r="BM193" i="162"/>
  <c r="N193" i="162" s="1" a="1"/>
  <c r="BM194" i="162"/>
  <c r="N194" i="162" s="1" a="1"/>
  <c r="BM195" i="162"/>
  <c r="BM196" i="162"/>
  <c r="N196" i="162" s="1" a="1"/>
  <c r="BM197" i="162"/>
  <c r="N197" i="162" s="1" a="1"/>
  <c r="BM198" i="162"/>
  <c r="N198" i="162" s="1" a="1"/>
  <c r="BM199" i="162"/>
  <c r="BM200" i="162"/>
  <c r="N200" i="162" s="1" a="1"/>
  <c r="BM201" i="162"/>
  <c r="N201" i="162" s="1" a="1"/>
  <c r="BM202" i="162"/>
  <c r="N202" i="162" s="1" a="1"/>
  <c r="BM203" i="162"/>
  <c r="BM204" i="162"/>
  <c r="N204" i="162" s="1" a="1"/>
  <c r="BM205" i="162"/>
  <c r="N205" i="162" s="1" a="1"/>
  <c r="BM206" i="162"/>
  <c r="N206" i="162" s="1" a="1"/>
  <c r="BM207" i="162"/>
  <c r="BM208" i="162"/>
  <c r="N208" i="162" s="1" a="1"/>
  <c r="BM209" i="162"/>
  <c r="N209" i="162" s="1" a="1"/>
  <c r="BM210" i="162"/>
  <c r="N210" i="162" s="1" a="1"/>
  <c r="BM211" i="162"/>
  <c r="BM212" i="162"/>
  <c r="N212" i="162" s="1" a="1"/>
  <c r="BM213" i="162"/>
  <c r="N213" i="162" s="1" a="1"/>
  <c r="BM214" i="162"/>
  <c r="N214" i="162" s="1" a="1"/>
  <c r="BM215" i="162"/>
  <c r="N215" i="162" s="1" a="1"/>
  <c r="BM216" i="162"/>
  <c r="BM217" i="162"/>
  <c r="N217" i="162" s="1" a="1"/>
  <c r="BM218" i="162"/>
  <c r="N218" i="162" s="1" a="1"/>
  <c r="BM219" i="162"/>
  <c r="BM220" i="162"/>
  <c r="N220" i="162" s="1" a="1"/>
  <c r="BM221" i="162"/>
  <c r="N221" i="162" s="1" a="1"/>
  <c r="BM222" i="162"/>
  <c r="N222" i="162" s="1" a="1"/>
  <c r="BM223" i="162"/>
  <c r="N223" i="162" s="1" a="1"/>
  <c r="BM224" i="162"/>
  <c r="N224" i="162" s="1" a="1"/>
  <c r="BM225" i="162"/>
  <c r="N225" i="162" s="1" a="1"/>
  <c r="BM226" i="162"/>
  <c r="N226" i="162" s="1" a="1"/>
  <c r="BM227" i="162"/>
  <c r="BM228" i="162"/>
  <c r="N228" i="162" s="1" a="1"/>
  <c r="BM229" i="162"/>
  <c r="N229" i="162" s="1" a="1"/>
  <c r="BM230" i="162"/>
  <c r="N230" i="162" s="1" a="1"/>
  <c r="BM231" i="162"/>
  <c r="BM232" i="162"/>
  <c r="N232" i="162" s="1" a="1"/>
  <c r="BM233" i="162"/>
  <c r="N233" i="162" s="1" a="1"/>
  <c r="BM234" i="162"/>
  <c r="N234" i="162" s="1" a="1"/>
  <c r="BM235" i="162"/>
  <c r="BM236" i="162"/>
  <c r="N236" i="162" s="1" a="1"/>
  <c r="BM237" i="162"/>
  <c r="N237" i="162" s="1" a="1"/>
  <c r="BM238" i="162"/>
  <c r="N238" i="162" s="1" a="1"/>
  <c r="BM239" i="162"/>
  <c r="BM240" i="162"/>
  <c r="N240" i="162" s="1" a="1"/>
  <c r="BM241" i="162"/>
  <c r="N241" i="162" s="1" a="1"/>
  <c r="BM242" i="162"/>
  <c r="N242" i="162" s="1" a="1"/>
  <c r="BM243" i="162"/>
  <c r="BM244" i="162"/>
  <c r="N244" i="162" s="1" a="1"/>
  <c r="BM245" i="162"/>
  <c r="N245" i="162" s="1" a="1"/>
  <c r="BM246" i="162"/>
  <c r="N246" i="162" s="1" a="1"/>
  <c r="BM247" i="162"/>
  <c r="BM248" i="162"/>
  <c r="N248" i="162" s="1" a="1"/>
  <c r="BM249" i="162"/>
  <c r="N249" i="162" s="1" a="1"/>
  <c r="BM251" i="162"/>
  <c r="N251" i="162" s="1" a="1"/>
  <c r="BM252" i="162"/>
  <c r="BM253" i="162"/>
  <c r="N253" i="162" s="1" a="1"/>
  <c r="BM254" i="162"/>
  <c r="N254" i="162" s="1" a="1"/>
  <c r="BM255" i="162"/>
  <c r="N255" i="162" s="1" a="1"/>
  <c r="BM256" i="162"/>
  <c r="BM257" i="162"/>
  <c r="N257" i="162" s="1" a="1"/>
  <c r="BM258" i="162"/>
  <c r="N258" i="162" s="1" a="1"/>
  <c r="BM259" i="162"/>
  <c r="N259" i="162" s="1" a="1"/>
  <c r="BM260" i="162"/>
  <c r="BM261" i="162"/>
  <c r="N261" i="162" s="1" a="1"/>
  <c r="BM262" i="162"/>
  <c r="N262" i="162" s="1" a="1"/>
  <c r="BM263" i="162"/>
  <c r="N263" i="162" s="1" a="1"/>
  <c r="BM264" i="162"/>
  <c r="BM265" i="162"/>
  <c r="N265" i="162" s="1" a="1"/>
  <c r="BM266" i="162"/>
  <c r="N266" i="162" s="1" a="1"/>
  <c r="BM267" i="162"/>
  <c r="N267" i="162" s="1" a="1"/>
  <c r="BM268" i="162"/>
  <c r="BM269" i="162"/>
  <c r="N269" i="162" s="1" a="1"/>
  <c r="BM270" i="162"/>
  <c r="N270" i="162" s="1" a="1"/>
  <c r="BM271" i="162"/>
  <c r="N271" i="162" s="1" a="1"/>
  <c r="BM272" i="162"/>
  <c r="BM273" i="162"/>
  <c r="N273" i="162" s="1" a="1"/>
  <c r="BM274" i="162"/>
  <c r="N274" i="162" s="1" a="1"/>
  <c r="BM275" i="162"/>
  <c r="N275" i="162" s="1" a="1"/>
  <c r="BM276" i="162"/>
  <c r="BM277" i="162"/>
  <c r="N277" i="162" s="1" a="1"/>
  <c r="BM278" i="162"/>
  <c r="N278" i="162" s="1" a="1"/>
  <c r="BM279" i="162"/>
  <c r="N279" i="162" s="1" a="1"/>
  <c r="BM280" i="162"/>
  <c r="BM281" i="162"/>
  <c r="N281" i="162" s="1" a="1"/>
  <c r="BM282" i="162"/>
  <c r="N282" i="162" s="1" a="1"/>
  <c r="BM283" i="162"/>
  <c r="N283" i="162" s="1" a="1"/>
  <c r="BM284" i="162"/>
  <c r="N4" i="162" a="1"/>
  <c r="N6" i="162" a="1"/>
  <c r="N16" i="162" a="1"/>
  <c r="N20" i="162" a="1"/>
  <c r="N23" i="162" a="1"/>
  <c r="N24" i="162" a="1"/>
  <c r="N26" i="162" a="1"/>
  <c r="N32" i="162" a="1"/>
  <c r="N36" i="162" a="1"/>
  <c r="N40" i="162" a="1"/>
  <c r="N44" i="162" a="1"/>
  <c r="N48" i="162" a="1"/>
  <c r="N50" i="162" a="1"/>
  <c r="N52" i="162" a="1"/>
  <c r="N55" i="162" a="1"/>
  <c r="N56" i="162" a="1"/>
  <c r="N60" i="162" a="1"/>
  <c r="N64" i="162" a="1"/>
  <c r="N68" i="162" a="1"/>
  <c r="N72" i="162" a="1"/>
  <c r="N74" i="162" a="1"/>
  <c r="N76" i="162" a="1"/>
  <c r="N80" i="162" a="1"/>
  <c r="N88" i="162" a="1"/>
  <c r="N92" i="162" a="1"/>
  <c r="N96" i="162" a="1"/>
  <c r="N100" i="162" a="1"/>
  <c r="N132" i="162" a="1"/>
  <c r="N136" i="162" a="1"/>
  <c r="N138" i="162" a="1"/>
  <c r="N140" i="162" a="1"/>
  <c r="N144" i="162" a="1"/>
  <c r="N153" i="162" a="1"/>
  <c r="N159" i="162" a="1"/>
  <c r="N163" i="162" a="1"/>
  <c r="N167" i="162" a="1"/>
  <c r="N171" i="162" a="1"/>
  <c r="N179" i="162" a="1"/>
  <c r="N183" i="162" a="1"/>
  <c r="N187" i="162" a="1"/>
  <c r="N195" i="162" a="1"/>
  <c r="N199" i="162" a="1"/>
  <c r="N203" i="162" a="1"/>
  <c r="N207" i="162" a="1"/>
  <c r="N211" i="162" a="1"/>
  <c r="N216" i="162" a="1"/>
  <c r="N219" i="162" a="1"/>
  <c r="N227" i="162" a="1"/>
  <c r="N231" i="162" a="1"/>
  <c r="N235" i="162" a="1"/>
  <c r="N239" i="162" a="1"/>
  <c r="N243" i="162" a="1"/>
  <c r="N247" i="162" a="1"/>
  <c r="N252" i="162" a="1"/>
  <c r="N256" i="162" a="1"/>
  <c r="N260" i="162" a="1"/>
  <c r="N264" i="162" a="1"/>
  <c r="N268" i="162" a="1"/>
  <c r="N272" i="162" a="1"/>
  <c r="N276" i="162" a="1"/>
  <c r="N280" i="162" a="1"/>
  <c r="N284" i="162" a="1"/>
  <c r="N285" i="162" a="1"/>
  <c r="BM4" i="166"/>
  <c r="N4" i="166" s="1" a="1"/>
  <c r="BM5" i="166"/>
  <c r="N5" i="166" s="1" a="1"/>
  <c r="BM6" i="166"/>
  <c r="N6" i="166" s="1" a="1"/>
  <c r="BM7" i="166"/>
  <c r="N7" i="166" s="1" a="1"/>
  <c r="BM8" i="166"/>
  <c r="N8" i="166" s="1" a="1"/>
  <c r="BM14" i="166"/>
  <c r="N14" i="166" s="1" a="1"/>
  <c r="BM15" i="166"/>
  <c r="N15" i="166" s="1" a="1"/>
  <c r="BM16" i="166"/>
  <c r="N16" i="166" s="1" a="1"/>
  <c r="BM17" i="166"/>
  <c r="N17" i="166" s="1" a="1"/>
  <c r="BM18" i="166"/>
  <c r="N18" i="166" s="1" a="1"/>
  <c r="BM19" i="166"/>
  <c r="N19" i="166" s="1" a="1"/>
  <c r="BM20" i="166"/>
  <c r="N20" i="166" s="1" a="1"/>
  <c r="BM21" i="166"/>
  <c r="N21" i="166" s="1" a="1"/>
  <c r="BM22" i="166"/>
  <c r="N22" i="166" s="1" a="1"/>
  <c r="BM23" i="166"/>
  <c r="N23" i="166" s="1" a="1"/>
  <c r="BM24" i="166"/>
  <c r="N24" i="166" s="1" a="1"/>
  <c r="BM25" i="166"/>
  <c r="N25" i="166" s="1" a="1"/>
  <c r="BM26" i="166"/>
  <c r="N26" i="166" s="1" a="1"/>
  <c r="BM27" i="166"/>
  <c r="N27" i="166" s="1" a="1"/>
  <c r="BM28" i="166"/>
  <c r="N28" i="166" s="1" a="1"/>
  <c r="BM29" i="166"/>
  <c r="N29" i="166" s="1" a="1"/>
  <c r="BM30" i="166"/>
  <c r="N30" i="166" s="1" a="1"/>
  <c r="BM31" i="166"/>
  <c r="N31" i="166" s="1" a="1"/>
  <c r="BM32" i="166"/>
  <c r="N32" i="166" s="1" a="1"/>
  <c r="BM33" i="166"/>
  <c r="N33" i="166" s="1" a="1"/>
  <c r="BM34" i="166"/>
  <c r="N34" i="166" s="1" a="1"/>
  <c r="BM35" i="166"/>
  <c r="N35" i="166" s="1" a="1"/>
  <c r="BM36" i="166"/>
  <c r="N36" i="166" s="1" a="1"/>
  <c r="BM37" i="166"/>
  <c r="N37" i="166" s="1" a="1"/>
  <c r="BM38" i="166"/>
  <c r="N38" i="166" s="1" a="1"/>
  <c r="BM39" i="166"/>
  <c r="N39" i="166" s="1" a="1"/>
  <c r="BM40" i="166"/>
  <c r="N40" i="166" s="1" a="1"/>
  <c r="BM41" i="166"/>
  <c r="N41" i="166" s="1" a="1"/>
  <c r="BM42" i="166"/>
  <c r="N42" i="166" s="1" a="1"/>
  <c r="BM43" i="166"/>
  <c r="N43" i="166" s="1" a="1"/>
  <c r="BM44" i="166"/>
  <c r="N44" i="166" s="1" a="1"/>
  <c r="BM45" i="166"/>
  <c r="N45" i="166" s="1" a="1"/>
  <c r="BM46" i="166"/>
  <c r="N46" i="166" s="1" a="1"/>
  <c r="BM47" i="166"/>
  <c r="N47" i="166" s="1" a="1"/>
  <c r="BM48" i="166"/>
  <c r="N48" i="166" s="1" a="1"/>
  <c r="BM49" i="166"/>
  <c r="N49" i="166" s="1" a="1"/>
  <c r="BM50" i="166"/>
  <c r="N50" i="166" s="1" a="1"/>
  <c r="BM51" i="166"/>
  <c r="N51" i="166" s="1" a="1"/>
  <c r="BM52" i="166"/>
  <c r="N52" i="166" s="1" a="1"/>
  <c r="BM53" i="166"/>
  <c r="N53" i="166" s="1" a="1"/>
  <c r="BM54" i="166"/>
  <c r="N54" i="166" s="1" a="1"/>
  <c r="BM55" i="166"/>
  <c r="N55" i="166" s="1" a="1"/>
  <c r="BM56" i="166"/>
  <c r="N56" i="166" s="1" a="1"/>
  <c r="BM57" i="166"/>
  <c r="N57" i="166" s="1" a="1"/>
  <c r="BM58" i="166"/>
  <c r="N58" i="166" s="1" a="1"/>
  <c r="BM59" i="166"/>
  <c r="N59" i="166" s="1" a="1"/>
  <c r="BM60" i="166"/>
  <c r="N60" i="166" s="1" a="1"/>
  <c r="BM61" i="166"/>
  <c r="N61" i="166" s="1" a="1"/>
  <c r="BM62" i="166"/>
  <c r="N62" i="166" s="1" a="1"/>
  <c r="BM63" i="166"/>
  <c r="N63" i="166" s="1" a="1"/>
  <c r="BM64" i="166"/>
  <c r="N64" i="166" s="1" a="1"/>
  <c r="BM65" i="166"/>
  <c r="N65" i="166" s="1" a="1"/>
  <c r="BM66" i="166"/>
  <c r="N66" i="166" s="1" a="1"/>
  <c r="BM67" i="166"/>
  <c r="N67" i="166" s="1" a="1"/>
  <c r="BM68" i="166"/>
  <c r="N68" i="166" s="1" a="1"/>
  <c r="BM69" i="166"/>
  <c r="N69" i="166" s="1" a="1"/>
  <c r="BM70" i="166"/>
  <c r="N70" i="166" s="1" a="1"/>
  <c r="BM71" i="166"/>
  <c r="N71" i="166" s="1" a="1"/>
  <c r="BM72" i="166"/>
  <c r="N72" i="166" s="1" a="1"/>
  <c r="BM73" i="166"/>
  <c r="N73" i="166" s="1" a="1"/>
  <c r="BM74" i="166"/>
  <c r="N74" i="166" s="1" a="1"/>
  <c r="BM75" i="166"/>
  <c r="N75" i="166" s="1" a="1"/>
  <c r="BM76" i="166"/>
  <c r="N76" i="166" s="1" a="1"/>
  <c r="BM77" i="166"/>
  <c r="N77" i="166" s="1" a="1"/>
  <c r="BM78" i="166"/>
  <c r="N78" i="166" s="1" a="1"/>
  <c r="BM79" i="166"/>
  <c r="N79" i="166" s="1" a="1"/>
  <c r="BM80" i="166"/>
  <c r="N80" i="166" s="1" a="1"/>
  <c r="BM81" i="166"/>
  <c r="N81" i="166" s="1" a="1"/>
  <c r="BM82" i="166"/>
  <c r="N82" i="166" s="1" a="1"/>
  <c r="BM83" i="166"/>
  <c r="N83" i="166" s="1" a="1"/>
  <c r="BM84" i="166"/>
  <c r="N84" i="166" s="1" a="1"/>
  <c r="BM85" i="166"/>
  <c r="N85" i="166" s="1" a="1"/>
  <c r="BM86" i="166"/>
  <c r="N86" i="166" s="1" a="1"/>
  <c r="BM87" i="166"/>
  <c r="N87" i="166" s="1" a="1"/>
  <c r="BM88" i="166"/>
  <c r="N88" i="166" s="1" a="1"/>
  <c r="BM89" i="166"/>
  <c r="N89" i="166" s="1" a="1"/>
  <c r="BM90" i="166"/>
  <c r="N90" i="166" s="1" a="1"/>
  <c r="BM91" i="166"/>
  <c r="N91" i="166" s="1" a="1"/>
  <c r="BM92" i="166"/>
  <c r="N92" i="166" s="1" a="1"/>
  <c r="BM93" i="166"/>
  <c r="N93" i="166" s="1" a="1"/>
  <c r="BM94" i="166"/>
  <c r="N94" i="166" s="1" a="1"/>
  <c r="BM95" i="166"/>
  <c r="N95" i="166" s="1" a="1"/>
  <c r="BM96" i="166"/>
  <c r="N96" i="166" s="1" a="1"/>
  <c r="BM97" i="166"/>
  <c r="N97" i="166" s="1" a="1"/>
  <c r="BM98" i="166"/>
  <c r="N98" i="166" s="1" a="1"/>
  <c r="BM99" i="166"/>
  <c r="N99" i="166" s="1" a="1"/>
  <c r="BM100" i="166"/>
  <c r="N100" i="166" s="1" a="1"/>
  <c r="BM101" i="166"/>
  <c r="N101" i="166" s="1" a="1"/>
  <c r="BM102" i="166"/>
  <c r="N102" i="166" s="1" a="1"/>
  <c r="BM103" i="166"/>
  <c r="N103" i="166" s="1" a="1"/>
  <c r="BM104" i="166"/>
  <c r="N104" i="166" s="1" a="1"/>
  <c r="BM105" i="166"/>
  <c r="N105" i="166" s="1" a="1"/>
  <c r="BM106" i="166"/>
  <c r="N106" i="166" s="1" a="1"/>
  <c r="BM107" i="166"/>
  <c r="N107" i="166" s="1" a="1"/>
  <c r="BM108" i="166"/>
  <c r="N108" i="166" s="1" a="1"/>
  <c r="BM109" i="166"/>
  <c r="N109" i="166" s="1" a="1"/>
  <c r="BM110" i="166"/>
  <c r="N110" i="166" s="1" a="1"/>
  <c r="BM111" i="166"/>
  <c r="N111" i="166" s="1" a="1"/>
  <c r="BM112" i="166"/>
  <c r="N112" i="166" s="1" a="1"/>
  <c r="BM113" i="166"/>
  <c r="N113" i="166" s="1" a="1"/>
  <c r="BM114" i="166"/>
  <c r="N114" i="166" s="1" a="1"/>
  <c r="BM115" i="166"/>
  <c r="N115" i="166" s="1" a="1"/>
  <c r="BM116" i="166"/>
  <c r="N116" i="166" s="1" a="1"/>
  <c r="BM117" i="166"/>
  <c r="N117" i="166" s="1" a="1"/>
  <c r="BM118" i="166"/>
  <c r="N118" i="166" s="1" a="1"/>
  <c r="BM119" i="166"/>
  <c r="N119" i="166" s="1" a="1"/>
  <c r="BM120" i="166"/>
  <c r="N120" i="166" s="1" a="1"/>
  <c r="BM121" i="166"/>
  <c r="N121" i="166" s="1" a="1"/>
  <c r="BM122" i="166"/>
  <c r="N122" i="166" s="1" a="1"/>
  <c r="BM123" i="166"/>
  <c r="N123" i="166" s="1" a="1"/>
  <c r="BM124" i="166"/>
  <c r="N124" i="166" s="1" a="1"/>
  <c r="BM125" i="166"/>
  <c r="N125" i="166" s="1" a="1"/>
  <c r="BM126" i="166"/>
  <c r="N126" i="166" s="1" a="1"/>
  <c r="BM145" i="166"/>
  <c r="N145" i="166" s="1" a="1"/>
  <c r="BM146" i="166"/>
  <c r="N146" i="166" s="1" a="1"/>
  <c r="BM147" i="166"/>
  <c r="N147" i="166" s="1" a="1"/>
  <c r="BM148" i="166"/>
  <c r="N148" i="166" s="1" a="1"/>
  <c r="BM149" i="166"/>
  <c r="N149" i="166" s="1" a="1"/>
  <c r="BM150" i="166"/>
  <c r="N150" i="166" s="1" a="1"/>
  <c r="BM151" i="166"/>
  <c r="N151" i="166" s="1" a="1"/>
  <c r="BM152" i="166"/>
  <c r="N152" i="166" s="1" a="1"/>
  <c r="BM153" i="166"/>
  <c r="N153" i="166" s="1" a="1"/>
  <c r="BM154" i="166"/>
  <c r="N154" i="166" s="1" a="1"/>
  <c r="BM155" i="166"/>
  <c r="N155" i="166" s="1" a="1"/>
  <c r="BM156" i="166"/>
  <c r="N156" i="166" s="1" a="1"/>
  <c r="BM157" i="166"/>
  <c r="N157" i="166" s="1" a="1"/>
  <c r="BM158" i="166"/>
  <c r="N158" i="166" s="1" a="1"/>
  <c r="BM159" i="166"/>
  <c r="N159" i="166" s="1" a="1"/>
  <c r="BM160" i="166"/>
  <c r="N160" i="166" s="1" a="1"/>
  <c r="BM161" i="166"/>
  <c r="N161" i="166" s="1" a="1"/>
  <c r="BM162" i="166"/>
  <c r="N162" i="166" s="1" a="1"/>
  <c r="BM163" i="166"/>
  <c r="N163" i="166" s="1" a="1"/>
  <c r="BM164" i="166"/>
  <c r="N164" i="166" s="1" a="1"/>
  <c r="BM165" i="166"/>
  <c r="N165" i="166" s="1" a="1"/>
  <c r="BM166" i="166"/>
  <c r="N166" i="166" s="1" a="1"/>
  <c r="BM167" i="166"/>
  <c r="N167" i="166" s="1" a="1"/>
  <c r="BM168" i="166"/>
  <c r="N168" i="166" s="1" a="1"/>
  <c r="BM169" i="166"/>
  <c r="N169" i="166" s="1" a="1"/>
  <c r="BM170" i="166"/>
  <c r="N170" i="166" s="1" a="1"/>
  <c r="BM171" i="166"/>
  <c r="N171" i="166" s="1" a="1"/>
  <c r="BM172" i="166"/>
  <c r="N172" i="166" s="1" a="1"/>
  <c r="BM173" i="166"/>
  <c r="N173" i="166" s="1" a="1"/>
  <c r="BM174" i="166"/>
  <c r="N174" i="166" s="1" a="1"/>
  <c r="BM175" i="166"/>
  <c r="N175" i="166" s="1" a="1"/>
  <c r="BM176" i="166"/>
  <c r="N176" i="166" s="1" a="1"/>
  <c r="BM177" i="166"/>
  <c r="N177" i="166" s="1" a="1"/>
  <c r="BM178" i="166"/>
  <c r="N178" i="166" s="1" a="1"/>
  <c r="BM179" i="166"/>
  <c r="N179" i="166" s="1" a="1"/>
  <c r="BM180" i="166"/>
  <c r="N180" i="166" s="1" a="1"/>
  <c r="BM181" i="166"/>
  <c r="N181" i="166" s="1" a="1"/>
  <c r="BM182" i="166"/>
  <c r="N182" i="166" s="1" a="1"/>
  <c r="BM183" i="166"/>
  <c r="N183" i="166" s="1" a="1"/>
  <c r="BM186" i="166"/>
  <c r="N186" i="166" s="1" a="1"/>
  <c r="BM188" i="166"/>
  <c r="N188" i="166" s="1" a="1"/>
  <c r="BM189" i="166"/>
  <c r="N189" i="166" s="1" a="1"/>
  <c r="BM190" i="166"/>
  <c r="N190" i="166" s="1" a="1"/>
  <c r="BM184" i="166"/>
  <c r="N184" i="166" s="1" a="1"/>
  <c r="BM191" i="166"/>
  <c r="N191" i="166" s="1" a="1"/>
  <c r="BM192" i="166"/>
  <c r="N192" i="166" s="1" a="1"/>
  <c r="BM193" i="166"/>
  <c r="N193" i="166" s="1" a="1"/>
  <c r="BM194" i="166"/>
  <c r="N194" i="166" s="1" a="1"/>
  <c r="BM195" i="166"/>
  <c r="N195" i="166" s="1" a="1"/>
  <c r="BM196" i="166"/>
  <c r="N196" i="166" s="1" a="1"/>
  <c r="BM197" i="166"/>
  <c r="N197" i="166" s="1" a="1"/>
  <c r="BM198" i="166"/>
  <c r="N198" i="166" s="1" a="1"/>
  <c r="BM199" i="166"/>
  <c r="N199" i="166" s="1" a="1"/>
  <c r="BM200" i="166"/>
  <c r="N200" i="166" s="1" a="1"/>
  <c r="BM201" i="166"/>
  <c r="N201" i="166" s="1" a="1"/>
  <c r="BM202" i="166"/>
  <c r="N202" i="166" s="1" a="1"/>
  <c r="BM203" i="166"/>
  <c r="N203" i="166" s="1" a="1"/>
  <c r="BM204" i="166"/>
  <c r="N204" i="166" s="1" a="1"/>
  <c r="BM205" i="166"/>
  <c r="N205" i="166" s="1" a="1"/>
  <c r="BM206" i="166"/>
  <c r="N206" i="166" s="1" a="1"/>
  <c r="BM207" i="166"/>
  <c r="N207" i="166" s="1" a="1"/>
  <c r="BM208" i="166"/>
  <c r="N208" i="166" s="1" a="1"/>
  <c r="BM209" i="166"/>
  <c r="N209" i="166" s="1" a="1"/>
  <c r="BM210" i="166"/>
  <c r="N210" i="166" s="1" a="1"/>
  <c r="BM211" i="166"/>
  <c r="N211" i="166" s="1" a="1"/>
  <c r="BM212" i="166"/>
  <c r="N212" i="166" s="1" a="1"/>
  <c r="BM213" i="166"/>
  <c r="N213" i="166" s="1" a="1"/>
  <c r="BM214" i="166"/>
  <c r="N214" i="166" s="1" a="1"/>
  <c r="BM215" i="166"/>
  <c r="N215" i="166" s="1" a="1"/>
  <c r="BM216" i="166"/>
  <c r="N216" i="166" s="1" a="1"/>
  <c r="BM217" i="166"/>
  <c r="N217" i="166" s="1" a="1"/>
  <c r="BM218" i="166"/>
  <c r="N218" i="166" s="1" a="1"/>
  <c r="BM219" i="166"/>
  <c r="N219" i="166" s="1" a="1"/>
  <c r="BM220" i="166"/>
  <c r="N220" i="166" s="1" a="1"/>
  <c r="BM221" i="166"/>
  <c r="N221" i="166" s="1" a="1"/>
  <c r="BM222" i="166"/>
  <c r="N222" i="166" s="1" a="1"/>
  <c r="BM223" i="166"/>
  <c r="N223" i="166" s="1" a="1"/>
  <c r="BM224" i="166"/>
  <c r="N224" i="166" s="1" a="1"/>
  <c r="BM225" i="166"/>
  <c r="N225" i="166" s="1" a="1"/>
  <c r="BM226" i="166"/>
  <c r="N226" i="166" s="1" a="1"/>
  <c r="BM227" i="166"/>
  <c r="N227" i="166" s="1" a="1"/>
  <c r="BM228" i="166"/>
  <c r="N228" i="166" s="1" a="1"/>
  <c r="BM229" i="166"/>
  <c r="N229" i="166" s="1" a="1"/>
  <c r="BM230" i="166"/>
  <c r="N230" i="166" s="1" a="1"/>
  <c r="BM231" i="166"/>
  <c r="N231" i="166" s="1" a="1"/>
  <c r="BM232" i="166"/>
  <c r="N232" i="166" s="1" a="1"/>
  <c r="BM233" i="166"/>
  <c r="N233" i="166" s="1" a="1"/>
  <c r="BM235" i="166"/>
  <c r="N235" i="166" s="1" a="1"/>
  <c r="BM236" i="166"/>
  <c r="N236" i="166" s="1" a="1"/>
  <c r="BM237" i="166"/>
  <c r="N237" i="166" s="1" a="1"/>
  <c r="BM238" i="166"/>
  <c r="N238" i="166" s="1" a="1"/>
  <c r="BM239" i="166"/>
  <c r="N239" i="166" s="1" a="1"/>
  <c r="BM240" i="166"/>
  <c r="N240" i="166" s="1" a="1"/>
  <c r="BM241" i="166"/>
  <c r="N241" i="166" s="1" a="1"/>
  <c r="BM242" i="166"/>
  <c r="N242" i="166" s="1" a="1"/>
  <c r="BM243" i="166"/>
  <c r="N243" i="166" s="1" a="1"/>
  <c r="BM244" i="166"/>
  <c r="N244" i="166" s="1" a="1"/>
  <c r="BM245" i="166"/>
  <c r="N245" i="166" s="1" a="1"/>
  <c r="BM246" i="166"/>
  <c r="N246" i="166" s="1" a="1"/>
  <c r="BM247" i="166"/>
  <c r="N247" i="166" s="1" a="1"/>
  <c r="BM248" i="166"/>
  <c r="N248" i="166" s="1" a="1"/>
  <c r="BM249" i="166"/>
  <c r="N249" i="166" s="1" a="1"/>
  <c r="BM250" i="166"/>
  <c r="N250" i="166" s="1" a="1"/>
  <c r="BM251" i="166"/>
  <c r="N251" i="166" s="1" a="1"/>
  <c r="BM252" i="166"/>
  <c r="N252" i="166" s="1" a="1"/>
  <c r="BM253" i="166"/>
  <c r="N253" i="166" s="1" a="1"/>
  <c r="BM254" i="166"/>
  <c r="N254" i="166" s="1" a="1"/>
  <c r="BM255" i="166"/>
  <c r="N255" i="166" s="1" a="1"/>
  <c r="BM256" i="166"/>
  <c r="N256" i="166" s="1" a="1"/>
  <c r="BM257" i="166"/>
  <c r="N257" i="166" s="1" a="1"/>
  <c r="BM258" i="166"/>
  <c r="N258" i="166" s="1" a="1"/>
  <c r="BM259" i="166"/>
  <c r="N259" i="166" s="1" a="1"/>
  <c r="BM260" i="166"/>
  <c r="N260" i="166" s="1" a="1"/>
  <c r="BM261" i="166"/>
  <c r="N261" i="166" s="1" a="1"/>
  <c r="BM262" i="166"/>
  <c r="N262" i="166" s="1" a="1"/>
  <c r="BM263" i="166"/>
  <c r="N263" i="166" s="1" a="1"/>
  <c r="BM264" i="166"/>
  <c r="N264" i="166" s="1" a="1"/>
  <c r="BM265" i="166"/>
  <c r="N265" i="166" s="1" a="1"/>
  <c r="BM266" i="166"/>
  <c r="N266" i="166" s="1" a="1"/>
  <c r="BM267" i="166"/>
  <c r="N267" i="166" s="1" a="1"/>
  <c r="BM268" i="166"/>
  <c r="N268" i="166" s="1" a="1"/>
  <c r="BM269" i="166"/>
  <c r="N269" i="166" s="1" a="1"/>
  <c r="BM92" i="165"/>
  <c r="BM93" i="165"/>
  <c r="BM94" i="165"/>
  <c r="BM95" i="165"/>
  <c r="BM96" i="165"/>
  <c r="BM97" i="165"/>
  <c r="BM98" i="165"/>
  <c r="BM99" i="165"/>
  <c r="BM100" i="165"/>
  <c r="BM101" i="165"/>
  <c r="BM102" i="165"/>
  <c r="BM103" i="165"/>
  <c r="BM104" i="165"/>
  <c r="BM105" i="165"/>
  <c r="BM106" i="165"/>
  <c r="BM107" i="165"/>
  <c r="BM108" i="165"/>
  <c r="BM109" i="165"/>
  <c r="BM110" i="165"/>
  <c r="BM111" i="165"/>
  <c r="BM112" i="165"/>
  <c r="BM113" i="165"/>
  <c r="BM114" i="165"/>
  <c r="BM115" i="165"/>
  <c r="BM116" i="165"/>
  <c r="BM117" i="165"/>
  <c r="BM118" i="165"/>
  <c r="BM119" i="165"/>
  <c r="BM120" i="165"/>
  <c r="BM121" i="165"/>
  <c r="BM122" i="165"/>
  <c r="BM123" i="165"/>
  <c r="BM124" i="165"/>
  <c r="BM125" i="165"/>
  <c r="BM126" i="165"/>
  <c r="BM182" i="165"/>
  <c r="BM183" i="165"/>
  <c r="BM184" i="165"/>
  <c r="BM185" i="165"/>
  <c r="BM186" i="165"/>
  <c r="BM187" i="165"/>
  <c r="BM188" i="165"/>
  <c r="BM189" i="165"/>
  <c r="BM190" i="165"/>
  <c r="BM191" i="165"/>
  <c r="BM192" i="165"/>
  <c r="BM193" i="165"/>
  <c r="BM194" i="165"/>
  <c r="BM195" i="165"/>
  <c r="BM196" i="165"/>
  <c r="BM197" i="165"/>
  <c r="BM198" i="165"/>
  <c r="BM199" i="165"/>
  <c r="BM200" i="165"/>
  <c r="BM201" i="165"/>
  <c r="BM202" i="165"/>
  <c r="BM203" i="165"/>
  <c r="BM205" i="165"/>
  <c r="BM206" i="165"/>
  <c r="BM207" i="165"/>
  <c r="BM208" i="165"/>
  <c r="BM212" i="165"/>
  <c r="N212" i="165" s="1" a="1"/>
  <c r="BM211" i="165"/>
  <c r="N211" i="165" s="1" a="1"/>
  <c r="BM210" i="165"/>
  <c r="BM209" i="165"/>
  <c r="BM213" i="165"/>
  <c r="BM214" i="165"/>
  <c r="BM215" i="165"/>
  <c r="BM216" i="165"/>
  <c r="BM217" i="165"/>
  <c r="BM218" i="165"/>
  <c r="BM219" i="165"/>
  <c r="BM220" i="165"/>
  <c r="BM221" i="165"/>
  <c r="BM222" i="165"/>
  <c r="BM223" i="165"/>
  <c r="BM224" i="165"/>
  <c r="BM225" i="165"/>
  <c r="BM226" i="165"/>
  <c r="BM227" i="165"/>
  <c r="BM228" i="165"/>
  <c r="BM229" i="165"/>
  <c r="BM230" i="165"/>
  <c r="BM231" i="165"/>
  <c r="BM232" i="165"/>
  <c r="BM233" i="165"/>
  <c r="BM234" i="165"/>
  <c r="BM235" i="165"/>
  <c r="BM236" i="165"/>
  <c r="N236" i="165" s="1" a="1"/>
  <c r="BM237" i="165"/>
  <c r="N237" i="165" s="1" a="1"/>
  <c r="BM238" i="165"/>
  <c r="N238" i="165" s="1" a="1"/>
  <c r="BM239" i="165"/>
  <c r="BM240" i="165"/>
  <c r="BM241" i="165"/>
  <c r="BM242" i="165"/>
  <c r="BM243" i="165"/>
  <c r="BM244" i="165"/>
  <c r="BM247" i="165"/>
  <c r="BM246" i="165"/>
  <c r="BM245" i="165"/>
  <c r="BM248" i="165"/>
  <c r="BM249" i="165"/>
  <c r="BM250" i="165"/>
  <c r="BM251" i="165"/>
  <c r="BM252" i="165"/>
  <c r="BM253" i="165"/>
  <c r="BM254" i="165"/>
  <c r="BM255" i="165"/>
  <c r="BM127" i="165"/>
  <c r="BM10" i="165"/>
  <c r="BM11" i="165"/>
  <c r="BM12" i="165"/>
  <c r="BM13" i="165"/>
  <c r="BM14" i="165"/>
  <c r="BM15" i="165"/>
  <c r="BM16" i="165"/>
  <c r="BM7" i="165"/>
  <c r="BM6" i="165"/>
  <c r="BM5" i="165"/>
  <c r="BM4" i="165"/>
  <c r="BM3" i="165"/>
  <c r="BM8" i="165"/>
  <c r="BM9" i="165"/>
  <c r="BM128" i="165"/>
  <c r="BM129" i="165"/>
  <c r="BM130" i="165"/>
  <c r="BM131" i="165"/>
  <c r="BM132" i="165"/>
  <c r="BM133" i="165"/>
  <c r="BM134" i="165"/>
  <c r="BM135" i="165"/>
  <c r="BM136" i="165"/>
  <c r="BM137" i="165"/>
  <c r="BM138" i="165"/>
  <c r="BM139" i="165"/>
  <c r="BM140" i="165"/>
  <c r="BM141" i="165"/>
  <c r="BM142" i="165"/>
  <c r="BM143" i="165"/>
  <c r="BM144" i="165"/>
  <c r="BM145" i="165"/>
  <c r="BM146" i="165"/>
  <c r="BM147" i="165"/>
  <c r="BM148" i="165"/>
  <c r="BM149" i="165"/>
  <c r="BM150" i="165"/>
  <c r="BM151" i="165"/>
  <c r="BM17" i="165"/>
  <c r="BM18" i="165"/>
  <c r="BM19" i="165"/>
  <c r="BM20" i="165"/>
  <c r="BM21" i="165"/>
  <c r="BM22" i="165"/>
  <c r="BM23" i="165"/>
  <c r="BM24" i="165"/>
  <c r="BM25" i="165"/>
  <c r="BM26" i="165"/>
  <c r="BM27" i="165"/>
  <c r="BM28" i="165"/>
  <c r="BM29" i="165"/>
  <c r="BM30" i="165"/>
  <c r="BM31" i="165"/>
  <c r="BM32" i="165"/>
  <c r="BM33" i="165"/>
  <c r="BM34" i="165"/>
  <c r="BM35" i="165"/>
  <c r="BM36" i="165"/>
  <c r="BM37" i="165"/>
  <c r="BM38" i="165"/>
  <c r="BM39" i="165"/>
  <c r="BM40" i="165"/>
  <c r="BM41" i="165"/>
  <c r="BM42" i="165"/>
  <c r="BM43" i="165"/>
  <c r="BM44" i="165"/>
  <c r="BM45" i="165"/>
  <c r="BM46" i="165"/>
  <c r="BM47" i="165"/>
  <c r="BM48" i="165"/>
  <c r="BM49" i="165"/>
  <c r="BM50" i="165"/>
  <c r="BM154" i="165"/>
  <c r="BM155" i="165"/>
  <c r="BM156" i="165"/>
  <c r="BM157" i="165"/>
  <c r="BM158" i="165"/>
  <c r="BM159" i="165"/>
  <c r="BM160" i="165"/>
  <c r="BM161" i="165"/>
  <c r="BM51" i="165"/>
  <c r="BM52" i="165"/>
  <c r="BM53" i="165"/>
  <c r="BM54" i="165"/>
  <c r="BM55" i="165"/>
  <c r="BM56" i="165"/>
  <c r="BM57" i="165"/>
  <c r="BM58" i="165"/>
  <c r="BM59" i="165"/>
  <c r="BM60" i="165"/>
  <c r="BM61" i="165"/>
  <c r="BM62" i="165"/>
  <c r="BM63" i="165"/>
  <c r="BM64" i="165"/>
  <c r="BM65" i="165"/>
  <c r="BM66" i="165"/>
  <c r="BM67" i="165"/>
  <c r="BM68" i="165"/>
  <c r="BM69" i="165"/>
  <c r="BM70" i="165"/>
  <c r="BM71" i="165"/>
  <c r="BM72" i="165"/>
  <c r="BM73" i="165"/>
  <c r="BM74" i="165"/>
  <c r="BM75" i="165"/>
  <c r="BM76" i="165"/>
  <c r="BM77" i="165"/>
  <c r="BM78" i="165"/>
  <c r="BM79" i="165"/>
  <c r="BM80" i="165"/>
  <c r="BM81" i="165"/>
  <c r="BM82" i="165"/>
  <c r="BM83" i="165"/>
  <c r="BM84" i="165"/>
  <c r="BM85" i="165"/>
  <c r="BM86" i="165"/>
  <c r="BM87" i="165"/>
  <c r="BM88" i="165"/>
  <c r="BM89" i="165"/>
  <c r="BM90" i="165"/>
  <c r="BM152" i="165"/>
  <c r="BM163" i="165"/>
  <c r="BM164" i="165"/>
  <c r="BM165" i="165"/>
  <c r="BM166" i="165"/>
  <c r="BM167" i="165"/>
  <c r="BM168" i="165"/>
  <c r="BM169" i="165"/>
  <c r="BM173" i="165"/>
  <c r="BM172" i="165"/>
  <c r="BM171" i="165"/>
  <c r="N171" i="165" s="1" a="1"/>
  <c r="BM170" i="165"/>
  <c r="BM175" i="165"/>
  <c r="BM178" i="165"/>
  <c r="BM179" i="165"/>
  <c r="BM180" i="165"/>
  <c r="BM153" i="165"/>
  <c r="BM256" i="165"/>
  <c r="N256" i="165" s="1" a="1"/>
  <c r="B256" i="165"/>
  <c r="B269" i="166"/>
  <c r="B238" i="161"/>
  <c r="B237" i="161"/>
  <c r="B149" i="160"/>
  <c r="B148" i="160"/>
  <c r="B240" i="151"/>
  <c r="B239" i="151"/>
  <c r="B264" i="162"/>
  <c r="B263" i="162"/>
  <c r="B211" i="165"/>
  <c r="B212" i="165"/>
  <c r="B203" i="160"/>
  <c r="B134" i="161"/>
  <c r="B285" i="162"/>
  <c r="B171" i="165"/>
  <c r="B255" i="161"/>
  <c r="B256" i="161"/>
  <c r="B257" i="161"/>
  <c r="B281" i="162"/>
  <c r="B282" i="162"/>
  <c r="B283" i="162"/>
  <c r="B265" i="166"/>
  <c r="B266" i="166"/>
  <c r="B267" i="166"/>
  <c r="B236" i="165"/>
  <c r="B238" i="165"/>
  <c r="B237" i="165"/>
  <c r="B166" i="160"/>
  <c r="B167" i="160"/>
  <c r="B168" i="160"/>
  <c r="B259" i="161"/>
  <c r="B170" i="160" l="1"/>
  <c r="B261" i="151"/>
  <c r="N185" i="151" a="1"/>
  <c r="B185" i="151"/>
  <c r="B174" i="161" l="1"/>
  <c r="B90" i="160"/>
  <c r="B177" i="151"/>
  <c r="N177" i="151" a="1"/>
  <c r="B155" i="162"/>
  <c r="B162" i="162"/>
  <c r="B163" i="162"/>
  <c r="B164" i="162"/>
  <c r="B165" i="162"/>
  <c r="B166" i="162"/>
  <c r="B167" i="162"/>
  <c r="B168" i="162"/>
  <c r="B169" i="162"/>
  <c r="B170" i="162"/>
  <c r="B171" i="162"/>
  <c r="B172" i="162"/>
  <c r="B173" i="162"/>
  <c r="B174" i="162"/>
  <c r="B175" i="162"/>
  <c r="B176" i="162"/>
  <c r="B177" i="162"/>
  <c r="B178" i="162"/>
  <c r="B179" i="162"/>
  <c r="B180" i="162"/>
  <c r="B181" i="162"/>
  <c r="B182" i="162"/>
  <c r="B183" i="162"/>
  <c r="B184" i="162"/>
  <c r="B185" i="162"/>
  <c r="B186" i="162"/>
  <c r="B187" i="162"/>
  <c r="B188" i="162"/>
  <c r="B189" i="162"/>
  <c r="B190" i="162"/>
  <c r="B191" i="162"/>
  <c r="B192" i="162"/>
  <c r="B193" i="162"/>
  <c r="B194" i="162"/>
  <c r="B195" i="162"/>
  <c r="B196" i="162"/>
  <c r="B197" i="162"/>
  <c r="B198" i="162"/>
  <c r="B199" i="162"/>
  <c r="B200" i="162"/>
  <c r="B201" i="162"/>
  <c r="B202" i="162"/>
  <c r="B203" i="162"/>
  <c r="B204" i="162"/>
  <c r="B205" i="162"/>
  <c r="B206" i="162"/>
  <c r="B207" i="162"/>
  <c r="B208" i="162"/>
  <c r="B209" i="162"/>
  <c r="B210" i="162"/>
  <c r="B258" i="161"/>
  <c r="A258" i="161"/>
  <c r="A259" i="161" s="1"/>
  <c r="B169" i="160"/>
  <c r="A169" i="160"/>
  <c r="B260" i="151"/>
  <c r="A260" i="151"/>
  <c r="A261" i="151" s="1"/>
  <c r="B284" i="162"/>
  <c r="B268" i="166"/>
  <c r="A268" i="166"/>
  <c r="B229" i="165"/>
  <c r="N229" i="165" a="1"/>
  <c r="N225" i="165" l="1" a="1"/>
  <c r="N193" i="151" a="1"/>
  <c r="B182" i="161"/>
  <c r="B190" i="160"/>
  <c r="N184" i="151" a="1"/>
  <c r="B184" i="151"/>
  <c r="B161" i="162"/>
  <c r="N163" i="165" a="1"/>
  <c r="B163" i="165"/>
  <c r="B186" i="160" l="1"/>
  <c r="B187" i="160"/>
  <c r="B188" i="160"/>
  <c r="B189" i="160"/>
  <c r="B181" i="161"/>
  <c r="N183" i="151" a="1"/>
  <c r="B183" i="151"/>
  <c r="B160" i="162"/>
  <c r="N168" i="165" a="1"/>
  <c r="B168" i="165"/>
  <c r="B180" i="161"/>
  <c r="B179" i="161"/>
  <c r="N182" i="151" a="1"/>
  <c r="B182" i="151"/>
  <c r="N181" i="151" a="1"/>
  <c r="B181" i="151"/>
  <c r="B159" i="162"/>
  <c r="B158" i="162"/>
  <c r="N165" i="165" a="1"/>
  <c r="B165" i="165"/>
  <c r="B166" i="165" l="1"/>
  <c r="N166" i="165" a="1"/>
  <c r="B206" i="161"/>
  <c r="A206" i="161"/>
  <c r="B117" i="160"/>
  <c r="A117" i="160"/>
  <c r="N208" i="151" a="1"/>
  <c r="B208" i="151"/>
  <c r="A208" i="151"/>
  <c r="B232" i="162"/>
  <c r="A216" i="166"/>
  <c r="B247" i="165"/>
  <c r="N247" i="165" a="1"/>
  <c r="B193" i="161" l="1"/>
  <c r="B104" i="160"/>
  <c r="N196" i="151" a="1"/>
  <c r="B196" i="151"/>
  <c r="B220" i="162"/>
  <c r="N196" i="165" a="1"/>
  <c r="N198" i="165" a="1"/>
  <c r="B196" i="165"/>
  <c r="B198" i="165"/>
  <c r="B153" i="162"/>
  <c r="B154" i="162"/>
  <c r="B211" i="162"/>
  <c r="B197" i="161"/>
  <c r="N199" i="151" l="1" a="1"/>
  <c r="B214" i="165"/>
  <c r="N214" i="165" a="1"/>
  <c r="N175" i="151" a="1"/>
  <c r="B175" i="151"/>
  <c r="B144" i="162"/>
  <c r="B145" i="162"/>
  <c r="B146" i="162"/>
  <c r="B148" i="162"/>
  <c r="B149" i="162"/>
  <c r="B150" i="162"/>
  <c r="B151" i="162"/>
  <c r="B152" i="162"/>
  <c r="N175" i="165" a="1"/>
  <c r="N164" i="165" a="1"/>
  <c r="B175" i="165"/>
  <c r="B164" i="165"/>
  <c r="N168" i="151" a="1"/>
  <c r="N171" i="151" a="1"/>
  <c r="B168" i="151"/>
  <c r="B169" i="151"/>
  <c r="B171" i="151"/>
  <c r="N169" i="151" a="1"/>
  <c r="B167" i="165"/>
  <c r="B169" i="165"/>
  <c r="B172" i="165"/>
  <c r="N172" i="165" a="1"/>
  <c r="N169" i="165" a="1"/>
  <c r="N167" i="165" a="1"/>
  <c r="B166" i="151" l="1"/>
  <c r="N166" i="151" a="1"/>
  <c r="B212" i="162"/>
  <c r="B213" i="162"/>
  <c r="B214" i="162"/>
  <c r="B215" i="162"/>
  <c r="B216" i="162"/>
  <c r="B217" i="162"/>
  <c r="B218" i="162"/>
  <c r="B219" i="162"/>
  <c r="B221" i="162"/>
  <c r="B222" i="162"/>
  <c r="B223" i="162"/>
  <c r="B224" i="162"/>
  <c r="B225" i="162"/>
  <c r="B226" i="162"/>
  <c r="B227" i="162"/>
  <c r="B228" i="162"/>
  <c r="B229" i="162"/>
  <c r="B230" i="162"/>
  <c r="B231" i="162"/>
  <c r="B233" i="162"/>
  <c r="B234" i="162"/>
  <c r="B235" i="162"/>
  <c r="B236" i="162"/>
  <c r="B237" i="162"/>
  <c r="B238" i="162"/>
  <c r="B239" i="162"/>
  <c r="B240" i="162"/>
  <c r="B241" i="162"/>
  <c r="B242" i="162"/>
  <c r="B243" i="162"/>
  <c r="B244" i="162"/>
  <c r="B245" i="162"/>
  <c r="B246" i="162"/>
  <c r="B247" i="162"/>
  <c r="B248" i="162"/>
  <c r="B249" i="162"/>
  <c r="B251" i="162"/>
  <c r="B252" i="162"/>
  <c r="B253" i="162"/>
  <c r="B254" i="162"/>
  <c r="B255" i="162"/>
  <c r="B256" i="162"/>
  <c r="B257" i="162"/>
  <c r="B258" i="162"/>
  <c r="B259" i="162"/>
  <c r="B260" i="162"/>
  <c r="B261" i="162"/>
  <c r="B262" i="162"/>
  <c r="B265" i="162"/>
  <c r="B266" i="162"/>
  <c r="B267" i="162"/>
  <c r="B268" i="162"/>
  <c r="B269" i="162"/>
  <c r="B270" i="162"/>
  <c r="B271" i="162"/>
  <c r="B272" i="162"/>
  <c r="B273" i="162"/>
  <c r="B274" i="162"/>
  <c r="B275" i="162"/>
  <c r="B276" i="162"/>
  <c r="B277" i="162"/>
  <c r="B278" i="162"/>
  <c r="B279" i="162"/>
  <c r="B280" i="162"/>
  <c r="B108" i="160" l="1"/>
  <c r="B105" i="160"/>
  <c r="N15" i="165" a="1"/>
  <c r="B15" i="165"/>
  <c r="N16" i="165" a="1"/>
  <c r="B16" i="165"/>
  <c r="N10" i="165" a="1"/>
  <c r="B10" i="165"/>
  <c r="N11" i="165" a="1"/>
  <c r="B11" i="165"/>
  <c r="N12" i="165" a="1"/>
  <c r="B12" i="165"/>
  <c r="N13" i="165" a="1"/>
  <c r="B13" i="165"/>
  <c r="N14" i="165" a="1"/>
  <c r="B14" i="165"/>
  <c r="N173" i="165" l="1" a="1"/>
  <c r="B173" i="165"/>
  <c r="N170" i="165" a="1"/>
  <c r="B170" i="165"/>
  <c r="N19" i="151" l="1" a="1"/>
  <c r="N22" i="151" a="1"/>
  <c r="N23" i="151" a="1"/>
  <c r="N24" i="151" a="1"/>
  <c r="N27" i="151" a="1"/>
  <c r="N29" i="151" a="1"/>
  <c r="N30" i="151" a="1"/>
  <c r="N31" i="151" a="1"/>
  <c r="N32" i="151" a="1"/>
  <c r="N33" i="151" a="1"/>
  <c r="N34" i="151" a="1"/>
  <c r="N35" i="151" a="1"/>
  <c r="N37" i="151" a="1"/>
  <c r="N38" i="151" a="1"/>
  <c r="N39" i="151" a="1"/>
  <c r="N40" i="151" a="1"/>
  <c r="N41" i="151" a="1"/>
  <c r="N43" i="151" a="1"/>
  <c r="N45" i="151" a="1"/>
  <c r="N46" i="151" a="1"/>
  <c r="N47" i="151" a="1"/>
  <c r="N48" i="151" a="1"/>
  <c r="N49" i="151" a="1"/>
  <c r="N51" i="151" a="1"/>
  <c r="N53" i="151" a="1"/>
  <c r="N55" i="151" a="1"/>
  <c r="N56" i="151" a="1"/>
  <c r="N57" i="151" a="1"/>
  <c r="N58" i="151" a="1"/>
  <c r="N59" i="151" a="1"/>
  <c r="N61" i="151" a="1"/>
  <c r="N62" i="151" a="1"/>
  <c r="N63" i="151" a="1"/>
  <c r="N64" i="151" a="1"/>
  <c r="N65" i="151" a="1"/>
  <c r="N66" i="151" a="1"/>
  <c r="N67" i="151" a="1"/>
  <c r="N69" i="151" a="1"/>
  <c r="N70" i="151" a="1"/>
  <c r="N71" i="151" a="1"/>
  <c r="N72" i="151" a="1"/>
  <c r="N73" i="151" a="1"/>
  <c r="N74" i="151" a="1"/>
  <c r="N75" i="151" a="1"/>
  <c r="N77" i="151" a="1"/>
  <c r="N78" i="151" a="1"/>
  <c r="N79" i="151" a="1"/>
  <c r="N80" i="151" a="1"/>
  <c r="N81" i="151" a="1"/>
  <c r="N82" i="151" a="1"/>
  <c r="N83" i="151" a="1"/>
  <c r="N85" i="151" a="1"/>
  <c r="N86" i="151" a="1"/>
  <c r="N87" i="151" a="1"/>
  <c r="N88" i="151" a="1"/>
  <c r="N89" i="151" a="1"/>
  <c r="N91" i="151" a="1"/>
  <c r="N93" i="151" a="1"/>
  <c r="N94" i="151" a="1"/>
  <c r="N95" i="151" a="1"/>
  <c r="N96" i="151" a="1"/>
  <c r="N97" i="151" a="1"/>
  <c r="N99" i="151" a="1"/>
  <c r="N101" i="151" a="1"/>
  <c r="N102" i="151" a="1"/>
  <c r="N103" i="151" a="1"/>
  <c r="N104" i="151" a="1"/>
  <c r="N105" i="151" a="1"/>
  <c r="N106" i="151" a="1"/>
  <c r="N107" i="151" a="1"/>
  <c r="N109" i="151" a="1"/>
  <c r="N110" i="151" a="1"/>
  <c r="N111" i="151" a="1"/>
  <c r="N112" i="151" a="1"/>
  <c r="N113" i="151" a="1"/>
  <c r="N114" i="151" a="1"/>
  <c r="N115" i="151" a="1"/>
  <c r="N117" i="151" a="1"/>
  <c r="N118" i="151" a="1"/>
  <c r="N119" i="151" a="1"/>
  <c r="N120" i="151" a="1"/>
  <c r="N121" i="151" a="1"/>
  <c r="N122" i="151" a="1"/>
  <c r="N123" i="151" a="1"/>
  <c r="N125" i="151" a="1"/>
  <c r="N126" i="151" a="1"/>
  <c r="N127" i="151" a="1"/>
  <c r="N128" i="151" a="1"/>
  <c r="N129" i="151" a="1"/>
  <c r="N130" i="151" a="1"/>
  <c r="N131" i="151" a="1"/>
  <c r="N133" i="151" a="1"/>
  <c r="N134" i="151" a="1"/>
  <c r="N135" i="151" a="1"/>
  <c r="N136" i="151" a="1"/>
  <c r="N137" i="151" a="1"/>
  <c r="N139" i="151" a="1"/>
  <c r="N141" i="151" a="1"/>
  <c r="N142" i="151" a="1"/>
  <c r="N143" i="151" a="1"/>
  <c r="N144" i="151" a="1"/>
  <c r="N145" i="151" a="1"/>
  <c r="N147" i="151" a="1"/>
  <c r="N148" i="151" a="1"/>
  <c r="N149" i="151" a="1"/>
  <c r="N150" i="151" a="1"/>
  <c r="N151" i="151" a="1"/>
  <c r="N152" i="151" a="1"/>
  <c r="N153" i="151" a="1"/>
  <c r="N155" i="151" a="1"/>
  <c r="N156" i="151" a="1"/>
  <c r="N157" i="151" a="1"/>
  <c r="N158" i="151" a="1"/>
  <c r="N159" i="151" a="1"/>
  <c r="N160" i="151" a="1"/>
  <c r="N161" i="151" a="1"/>
  <c r="N163" i="151" a="1"/>
  <c r="N164" i="151" a="1"/>
  <c r="N165" i="151" a="1"/>
  <c r="N167" i="151" a="1"/>
  <c r="N172" i="151" a="1"/>
  <c r="N174" i="151" a="1"/>
  <c r="N179" i="151" a="1"/>
  <c r="N180" i="151" a="1"/>
  <c r="N187" i="151" a="1"/>
  <c r="N188" i="151" a="1"/>
  <c r="N189" i="151" a="1"/>
  <c r="N191" i="151" a="1"/>
  <c r="N194" i="151" a="1"/>
  <c r="N201" i="151" a="1"/>
  <c r="N195" i="151" a="1"/>
  <c r="N197" i="151" a="1"/>
  <c r="N198" i="151" a="1"/>
  <c r="N200" i="151" a="1"/>
  <c r="N202" i="151" a="1"/>
  <c r="N204" i="151" a="1"/>
  <c r="N205" i="151" a="1"/>
  <c r="N206" i="151" a="1"/>
  <c r="N207" i="151" a="1"/>
  <c r="N209" i="151" a="1"/>
  <c r="N210" i="151" a="1"/>
  <c r="N211" i="151" a="1"/>
  <c r="N213" i="151" a="1"/>
  <c r="N214" i="151" a="1"/>
  <c r="N216" i="151" a="1"/>
  <c r="N217" i="151" a="1"/>
  <c r="N218" i="151" a="1"/>
  <c r="N219" i="151" a="1"/>
  <c r="N221" i="151" a="1"/>
  <c r="N222" i="151" a="1"/>
  <c r="N223" i="151" a="1"/>
  <c r="N224" i="151" a="1"/>
  <c r="N225" i="151" a="1"/>
  <c r="N227" i="151" a="1"/>
  <c r="N228" i="151" a="1"/>
  <c r="N230" i="151" a="1"/>
  <c r="N231" i="151" a="1"/>
  <c r="N232" i="151" a="1"/>
  <c r="N233" i="151" a="1"/>
  <c r="N234" i="151" a="1"/>
  <c r="N235" i="151" a="1"/>
  <c r="N236" i="151" a="1"/>
  <c r="N238" i="151" a="1"/>
  <c r="N241" i="151" a="1"/>
  <c r="N242" i="151" a="1"/>
  <c r="N243" i="151" a="1"/>
  <c r="N244" i="151" a="1"/>
  <c r="N246" i="151" a="1"/>
  <c r="N248" i="151" a="1"/>
  <c r="N249" i="151" a="1"/>
  <c r="N250" i="151" a="1"/>
  <c r="N251" i="151" a="1"/>
  <c r="N252" i="151" a="1"/>
  <c r="N253" i="151" a="1"/>
  <c r="N48" i="165" a="1"/>
  <c r="BM91" i="165"/>
  <c r="N180" i="165" a="1"/>
  <c r="N250" i="165" a="1"/>
  <c r="N187" i="165" a="1"/>
  <c r="N190" i="165" a="1"/>
  <c r="N191" i="165" a="1"/>
  <c r="N200" i="165" a="1"/>
  <c r="N216" i="165" a="1"/>
  <c r="N199" i="165" a="1"/>
  <c r="N202" i="165" a="1"/>
  <c r="N201" i="165" a="1"/>
  <c r="N217" i="165" a="1"/>
  <c r="N218" i="165" a="1"/>
  <c r="N219" i="165" a="1"/>
  <c r="N255" i="165" a="1"/>
  <c r="N245" i="165" a="1"/>
  <c r="N246" i="165" a="1"/>
  <c r="N186" i="165" a="1"/>
  <c r="N208" i="165" a="1"/>
  <c r="N227" i="165" a="1"/>
  <c r="N184" i="165" a="1"/>
  <c r="N223" i="165" a="1"/>
  <c r="N254" i="165" a="1"/>
  <c r="N253" i="165" a="1"/>
  <c r="N251" i="165" a="1"/>
  <c r="N182" i="165" a="1"/>
  <c r="N231" i="165" a="1"/>
  <c r="N194" i="165" a="1"/>
  <c r="N195" i="165" a="1"/>
  <c r="N203" i="165" a="1"/>
  <c r="N240" i="165" a="1"/>
  <c r="N205" i="165" a="1"/>
  <c r="N206" i="165" a="1"/>
  <c r="N207" i="165" a="1"/>
  <c r="N193" i="165" a="1"/>
  <c r="N242" i="165" a="1"/>
  <c r="N183" i="165" a="1"/>
  <c r="N209" i="165" a="1"/>
  <c r="N213" i="165" a="1"/>
  <c r="N244" i="165" a="1"/>
  <c r="N215" i="165" a="1"/>
  <c r="N197" i="165" a="1"/>
  <c r="N221" i="165" a="1"/>
  <c r="N222" i="165" a="1"/>
  <c r="N224" i="165" a="1"/>
  <c r="N235" i="165" a="1"/>
  <c r="N234" i="165" a="1"/>
  <c r="N232" i="165" a="1"/>
  <c r="N239" i="165" a="1"/>
  <c r="N179" i="165" a="1"/>
  <c r="N178" i="165" a="1"/>
  <c r="N189" i="165" a="1"/>
  <c r="N192" i="165" a="1"/>
  <c r="N249" i="165" a="1"/>
  <c r="N185" i="165" a="1"/>
  <c r="N228" i="165" a="1"/>
  <c r="N252" i="165" a="1"/>
  <c r="N230" i="165" a="1"/>
  <c r="N188" i="165" a="1"/>
  <c r="N241" i="165" a="1"/>
  <c r="N243" i="165" a="1"/>
  <c r="N210" i="165" a="1"/>
  <c r="N248" i="165" a="1"/>
  <c r="N220" i="165" a="1"/>
  <c r="N226" i="165" a="1"/>
  <c r="N233" i="165" a="1"/>
  <c r="N20" i="151" a="1"/>
  <c r="N21" i="151" a="1"/>
  <c r="N25" i="151" a="1"/>
  <c r="N26" i="151" a="1"/>
  <c r="N28" i="151" a="1"/>
  <c r="N36" i="151" a="1"/>
  <c r="N42" i="151" a="1"/>
  <c r="N44" i="151" a="1"/>
  <c r="N50" i="151" a="1"/>
  <c r="N52" i="151" a="1"/>
  <c r="N60" i="151" a="1"/>
  <c r="N68" i="151" a="1"/>
  <c r="N76" i="151" a="1"/>
  <c r="N84" i="151" a="1"/>
  <c r="N90" i="151" a="1"/>
  <c r="N92" i="151" a="1"/>
  <c r="N98" i="151" a="1"/>
  <c r="N100" i="151" a="1"/>
  <c r="N108" i="151" a="1"/>
  <c r="N116" i="151" a="1"/>
  <c r="N124" i="151" a="1"/>
  <c r="N132" i="151" a="1"/>
  <c r="N138" i="151" a="1"/>
  <c r="N140" i="151" a="1"/>
  <c r="N146" i="151" a="1"/>
  <c r="N154" i="151" a="1"/>
  <c r="N162" i="151" a="1"/>
  <c r="N173" i="151" a="1"/>
  <c r="N176" i="151" a="1"/>
  <c r="N190" i="151" a="1"/>
  <c r="N192" i="151" a="1"/>
  <c r="N203" i="151" a="1"/>
  <c r="N212" i="151" a="1"/>
  <c r="N220" i="151" a="1"/>
  <c r="N229" i="151" a="1"/>
  <c r="N237" i="151" a="1"/>
  <c r="N245" i="151" a="1"/>
  <c r="N247" i="151" a="1"/>
  <c r="B262" i="166"/>
  <c r="B263" i="166"/>
  <c r="B264" i="166"/>
  <c r="B137" i="151"/>
  <c r="B138" i="151"/>
  <c r="B139" i="151"/>
  <c r="B140" i="151"/>
  <c r="B141" i="151"/>
  <c r="B142" i="151"/>
  <c r="B143" i="151"/>
  <c r="B144" i="151"/>
  <c r="B145" i="151"/>
  <c r="B146" i="151"/>
  <c r="B147" i="151"/>
  <c r="B148" i="151"/>
  <c r="B149" i="151"/>
  <c r="B150" i="151"/>
  <c r="B151" i="151"/>
  <c r="B152" i="151"/>
  <c r="B153" i="151"/>
  <c r="B154" i="151"/>
  <c r="B155" i="151"/>
  <c r="B156" i="151"/>
  <c r="B157" i="151"/>
  <c r="B158" i="151"/>
  <c r="B159" i="151"/>
  <c r="B160" i="151"/>
  <c r="B161" i="151"/>
  <c r="B162" i="151"/>
  <c r="B163" i="151"/>
  <c r="B164" i="151"/>
  <c r="B165" i="151"/>
  <c r="B167" i="151"/>
  <c r="B172" i="151"/>
  <c r="B173" i="151"/>
  <c r="B174" i="151"/>
  <c r="B176" i="151"/>
  <c r="B179" i="151"/>
  <c r="B180" i="151"/>
  <c r="B187" i="151"/>
  <c r="B188" i="151"/>
  <c r="B189" i="151"/>
  <c r="B190" i="151"/>
  <c r="B191" i="151"/>
  <c r="B192" i="151"/>
  <c r="B194" i="151"/>
  <c r="B201" i="151"/>
  <c r="B195" i="151"/>
  <c r="B197" i="151"/>
  <c r="B198" i="151"/>
  <c r="B200" i="151"/>
  <c r="B202" i="151"/>
  <c r="B203" i="151"/>
  <c r="B204" i="151"/>
  <c r="B205" i="151"/>
  <c r="B206" i="151"/>
  <c r="B207" i="151"/>
  <c r="B209" i="151"/>
  <c r="B210" i="151"/>
  <c r="B211" i="151"/>
  <c r="B212" i="151"/>
  <c r="B213" i="151"/>
  <c r="B214" i="151"/>
  <c r="B215" i="151"/>
  <c r="B216" i="151"/>
  <c r="B217" i="151"/>
  <c r="B218" i="151"/>
  <c r="B219" i="151"/>
  <c r="B220" i="151"/>
  <c r="B221" i="151"/>
  <c r="B222" i="151"/>
  <c r="B223" i="151"/>
  <c r="B224" i="151"/>
  <c r="B225" i="151"/>
  <c r="B227" i="151"/>
  <c r="B228" i="151"/>
  <c r="B229" i="151"/>
  <c r="B230" i="151"/>
  <c r="B231" i="151"/>
  <c r="B232" i="151"/>
  <c r="B233" i="151"/>
  <c r="B234" i="151"/>
  <c r="B235" i="151"/>
  <c r="B236" i="151"/>
  <c r="B237" i="151"/>
  <c r="B238" i="151"/>
  <c r="B241" i="151"/>
  <c r="B242" i="151"/>
  <c r="B243" i="151"/>
  <c r="B244" i="151"/>
  <c r="B245" i="151"/>
  <c r="B246" i="151"/>
  <c r="B247" i="151"/>
  <c r="B248" i="151"/>
  <c r="B6" i="161"/>
  <c r="B7" i="161"/>
  <c r="B8" i="161"/>
  <c r="B9" i="161"/>
  <c r="B10" i="161"/>
  <c r="B11" i="161"/>
  <c r="B12" i="161"/>
  <c r="B13" i="161"/>
  <c r="B14" i="161"/>
  <c r="B15" i="161"/>
  <c r="B16" i="161"/>
  <c r="B17" i="161"/>
  <c r="B18" i="161"/>
  <c r="B19" i="161"/>
  <c r="B20" i="161"/>
  <c r="B21" i="161"/>
  <c r="B22" i="161"/>
  <c r="B23" i="161"/>
  <c r="B24" i="161"/>
  <c r="B25" i="161"/>
  <c r="B26" i="161"/>
  <c r="B27" i="161"/>
  <c r="B28" i="161"/>
  <c r="B29" i="161"/>
  <c r="B30" i="161"/>
  <c r="B31" i="161"/>
  <c r="B32" i="161"/>
  <c r="B33" i="161"/>
  <c r="B34" i="161"/>
  <c r="B35" i="161"/>
  <c r="B36" i="161"/>
  <c r="B37" i="161"/>
  <c r="B38" i="161"/>
  <c r="B39" i="161"/>
  <c r="B40" i="161"/>
  <c r="B41" i="161"/>
  <c r="B42" i="161"/>
  <c r="B43" i="161"/>
  <c r="B44" i="161"/>
  <c r="B45" i="161"/>
  <c r="B46" i="161"/>
  <c r="B47" i="161"/>
  <c r="B48" i="161"/>
  <c r="B49" i="161"/>
  <c r="B50" i="161"/>
  <c r="B51" i="161"/>
  <c r="B52" i="161"/>
  <c r="B53" i="161"/>
  <c r="B54" i="161"/>
  <c r="B55" i="161"/>
  <c r="B56" i="161"/>
  <c r="B57" i="161"/>
  <c r="B58" i="161"/>
  <c r="B59" i="161"/>
  <c r="B60" i="161"/>
  <c r="B61" i="161"/>
  <c r="B62" i="161"/>
  <c r="B63" i="161"/>
  <c r="B64" i="161"/>
  <c r="B65" i="161"/>
  <c r="B66" i="161"/>
  <c r="B67" i="161"/>
  <c r="B68" i="161"/>
  <c r="B69" i="161"/>
  <c r="B70" i="161"/>
  <c r="B71" i="161"/>
  <c r="B72" i="161"/>
  <c r="B73" i="161"/>
  <c r="B74" i="161"/>
  <c r="B75" i="161"/>
  <c r="B76" i="161"/>
  <c r="B77" i="161"/>
  <c r="B78" i="161"/>
  <c r="B79" i="161"/>
  <c r="B80" i="161"/>
  <c r="B81" i="161"/>
  <c r="B82" i="161"/>
  <c r="B83" i="161"/>
  <c r="B84" i="161"/>
  <c r="B85" i="161"/>
  <c r="B86" i="161"/>
  <c r="B87" i="161"/>
  <c r="B88" i="161"/>
  <c r="B89" i="161"/>
  <c r="B90" i="161"/>
  <c r="B91" i="161"/>
  <c r="B92" i="161"/>
  <c r="B93" i="161"/>
  <c r="B94" i="161"/>
  <c r="B95" i="161"/>
  <c r="B96" i="161"/>
  <c r="B97" i="161"/>
  <c r="B98" i="161"/>
  <c r="B99" i="161"/>
  <c r="B100" i="161"/>
  <c r="B101" i="161"/>
  <c r="B102" i="161"/>
  <c r="B103" i="161"/>
  <c r="B104" i="161"/>
  <c r="B105" i="161"/>
  <c r="B106" i="161"/>
  <c r="B107" i="161"/>
  <c r="B108" i="161"/>
  <c r="B109" i="161"/>
  <c r="B110" i="161"/>
  <c r="B111" i="161"/>
  <c r="B112" i="161"/>
  <c r="B113" i="161"/>
  <c r="B114" i="161"/>
  <c r="B115" i="161"/>
  <c r="B116" i="161"/>
  <c r="B117" i="161"/>
  <c r="B118" i="161"/>
  <c r="B119" i="161"/>
  <c r="B120" i="161"/>
  <c r="B121" i="161"/>
  <c r="B122" i="161"/>
  <c r="B123" i="161"/>
  <c r="B124" i="161"/>
  <c r="B125" i="161"/>
  <c r="B126" i="161"/>
  <c r="B127" i="161"/>
  <c r="B128" i="161"/>
  <c r="B129" i="161"/>
  <c r="B130" i="161"/>
  <c r="B131" i="161"/>
  <c r="B132" i="161"/>
  <c r="B133" i="161"/>
  <c r="B135" i="161"/>
  <c r="B136" i="161"/>
  <c r="B137" i="161"/>
  <c r="B138" i="161"/>
  <c r="B139" i="161"/>
  <c r="B140" i="161"/>
  <c r="B141" i="161"/>
  <c r="B142" i="161"/>
  <c r="B143" i="161"/>
  <c r="B144" i="161"/>
  <c r="B145" i="161"/>
  <c r="B146" i="161"/>
  <c r="B147" i="161"/>
  <c r="B148" i="161"/>
  <c r="B149" i="161"/>
  <c r="B150" i="161"/>
  <c r="B151" i="161"/>
  <c r="B152" i="161"/>
  <c r="B153" i="161"/>
  <c r="B154" i="161"/>
  <c r="B155" i="161"/>
  <c r="B156" i="161"/>
  <c r="B157" i="161"/>
  <c r="B158" i="161"/>
  <c r="B159" i="161"/>
  <c r="B160" i="161"/>
  <c r="B161" i="161"/>
  <c r="B162" i="161"/>
  <c r="B163" i="161"/>
  <c r="B164" i="161"/>
  <c r="B165" i="161"/>
  <c r="B166" i="161"/>
  <c r="B167" i="161"/>
  <c r="B168" i="161"/>
  <c r="B169" i="161"/>
  <c r="B170" i="161"/>
  <c r="B171" i="161"/>
  <c r="B172" i="161"/>
  <c r="B173" i="161"/>
  <c r="B176" i="161"/>
  <c r="B177" i="161"/>
  <c r="B178" i="161"/>
  <c r="B185" i="161"/>
  <c r="B186" i="161"/>
  <c r="B187" i="161"/>
  <c r="B188" i="161"/>
  <c r="B189" i="161"/>
  <c r="B190" i="161"/>
  <c r="B191" i="161"/>
  <c r="B199" i="161"/>
  <c r="B192" i="161"/>
  <c r="B195" i="161"/>
  <c r="B196" i="161"/>
  <c r="B198" i="161"/>
  <c r="B200" i="161"/>
  <c r="B201" i="161"/>
  <c r="B202" i="161"/>
  <c r="B203" i="161"/>
  <c r="B204" i="161"/>
  <c r="B205" i="161"/>
  <c r="B207" i="161"/>
  <c r="B208" i="161"/>
  <c r="B209" i="161"/>
  <c r="B210" i="161"/>
  <c r="B211" i="161"/>
  <c r="B212" i="161"/>
  <c r="B213" i="161"/>
  <c r="B214" i="161"/>
  <c r="B215" i="161"/>
  <c r="B216" i="161"/>
  <c r="B217" i="161"/>
  <c r="B218" i="161"/>
  <c r="B219" i="161"/>
  <c r="B220" i="161"/>
  <c r="B221" i="161"/>
  <c r="B222" i="161"/>
  <c r="B223" i="161"/>
  <c r="B225" i="161"/>
  <c r="B226" i="161"/>
  <c r="B227" i="161"/>
  <c r="B228" i="161"/>
  <c r="B229" i="161"/>
  <c r="B230" i="161"/>
  <c r="B231" i="161"/>
  <c r="B232" i="161"/>
  <c r="B233" i="161"/>
  <c r="B234" i="161"/>
  <c r="B235" i="161"/>
  <c r="B236" i="161"/>
  <c r="B239" i="161"/>
  <c r="B240" i="161"/>
  <c r="B241" i="161"/>
  <c r="B242" i="161"/>
  <c r="B243" i="161"/>
  <c r="B244" i="161"/>
  <c r="B245" i="161"/>
  <c r="B246" i="161"/>
  <c r="B247" i="161"/>
  <c r="B248" i="161"/>
  <c r="B249" i="161"/>
  <c r="B250" i="161"/>
  <c r="B251" i="161"/>
  <c r="B252" i="161"/>
  <c r="B253" i="161"/>
  <c r="B254" i="161"/>
  <c r="B150" i="165"/>
  <c r="B149" i="165"/>
  <c r="B148" i="165"/>
  <c r="B147" i="165"/>
  <c r="B146" i="165"/>
  <c r="B145" i="165"/>
  <c r="B144" i="165"/>
  <c r="B143" i="165"/>
  <c r="B142" i="165"/>
  <c r="B141" i="165"/>
  <c r="B140" i="165"/>
  <c r="B139" i="165"/>
  <c r="B138" i="165"/>
  <c r="B137" i="165"/>
  <c r="B136" i="165"/>
  <c r="B135" i="165"/>
  <c r="B134" i="165"/>
  <c r="B132" i="165"/>
  <c r="B128" i="165"/>
  <c r="B130" i="165"/>
  <c r="B129" i="165"/>
  <c r="B133" i="165"/>
  <c r="B151" i="165"/>
  <c r="B131" i="165"/>
  <c r="B179" i="165"/>
  <c r="B180" i="165"/>
  <c r="B178" i="165"/>
  <c r="B250" i="165"/>
  <c r="B187" i="165"/>
  <c r="B190" i="165"/>
  <c r="B189" i="165"/>
  <c r="B192" i="165"/>
  <c r="B191" i="165"/>
  <c r="B200" i="165"/>
  <c r="B216" i="165"/>
  <c r="B199" i="165"/>
  <c r="B202" i="165"/>
  <c r="B201" i="165"/>
  <c r="B217" i="165"/>
  <c r="B218" i="165"/>
  <c r="B219" i="165"/>
  <c r="B249" i="165"/>
  <c r="B255" i="165"/>
  <c r="B245" i="165"/>
  <c r="B246" i="165"/>
  <c r="B186" i="165"/>
  <c r="B185" i="165"/>
  <c r="B208" i="165"/>
  <c r="B227" i="165"/>
  <c r="B228" i="165"/>
  <c r="B184" i="165"/>
  <c r="B223" i="165"/>
  <c r="B254" i="165"/>
  <c r="B253" i="165"/>
  <c r="B252" i="165"/>
  <c r="B251" i="165"/>
  <c r="B182" i="165"/>
  <c r="B230" i="165"/>
  <c r="B231" i="165"/>
  <c r="B194" i="165"/>
  <c r="B195" i="165"/>
  <c r="B203" i="165"/>
  <c r="B188" i="165"/>
  <c r="B241" i="165"/>
  <c r="B240" i="165"/>
  <c r="B243" i="165"/>
  <c r="B205" i="165"/>
  <c r="B206" i="165"/>
  <c r="B207" i="165"/>
  <c r="B193" i="165"/>
  <c r="B242" i="165"/>
  <c r="B183" i="165"/>
  <c r="B209" i="165"/>
  <c r="B210" i="165"/>
  <c r="B213" i="165"/>
  <c r="B244" i="165"/>
  <c r="B215" i="165"/>
  <c r="B197" i="165"/>
  <c r="B248" i="165"/>
  <c r="B221" i="165"/>
  <c r="B222" i="165"/>
  <c r="B220" i="165"/>
  <c r="B226" i="165"/>
  <c r="B225" i="165"/>
  <c r="B224" i="165"/>
  <c r="B235" i="165"/>
  <c r="B234" i="165"/>
  <c r="B232" i="165"/>
  <c r="B239" i="165"/>
  <c r="B233" i="165"/>
  <c r="B96" i="160" l="1"/>
  <c r="B97" i="160"/>
  <c r="B98" i="160"/>
  <c r="B99" i="160"/>
  <c r="B100" i="160"/>
  <c r="B101" i="160"/>
  <c r="B102" i="160"/>
  <c r="B110" i="160"/>
  <c r="B103" i="160"/>
  <c r="B106" i="160"/>
  <c r="B107" i="160"/>
  <c r="B109" i="160"/>
  <c r="B111" i="160"/>
  <c r="B112" i="160"/>
  <c r="B113" i="160"/>
  <c r="B114" i="160"/>
  <c r="B115" i="160"/>
  <c r="B116" i="160"/>
  <c r="B118" i="160"/>
  <c r="B119" i="160"/>
  <c r="B120" i="160"/>
  <c r="B121" i="160"/>
  <c r="B122" i="160"/>
  <c r="B123" i="160"/>
  <c r="B124" i="160"/>
  <c r="B125" i="160"/>
  <c r="B126" i="160"/>
  <c r="B127" i="160"/>
  <c r="B128" i="160"/>
  <c r="B129" i="160"/>
  <c r="B130" i="160"/>
  <c r="B131" i="160"/>
  <c r="B132" i="160"/>
  <c r="B133" i="160"/>
  <c r="B134" i="160"/>
  <c r="B136" i="160"/>
  <c r="B137" i="160"/>
  <c r="B138" i="160"/>
  <c r="B139" i="160"/>
  <c r="B140" i="160"/>
  <c r="B141" i="160"/>
  <c r="B142" i="160"/>
  <c r="B143" i="160"/>
  <c r="B144" i="160"/>
  <c r="B145" i="160"/>
  <c r="B146" i="160"/>
  <c r="B147" i="160"/>
  <c r="B150" i="160"/>
  <c r="B151" i="160"/>
  <c r="B152" i="160"/>
  <c r="B153" i="160"/>
  <c r="B154" i="160"/>
  <c r="B155" i="160"/>
  <c r="B156" i="160"/>
  <c r="B157" i="160"/>
  <c r="B158" i="160"/>
  <c r="B159" i="160"/>
  <c r="B160" i="160"/>
  <c r="B161" i="160"/>
  <c r="B162" i="160"/>
  <c r="B163" i="160"/>
  <c r="B164" i="160"/>
  <c r="B165" i="160"/>
  <c r="B89" i="160"/>
  <c r="N150" i="165" l="1" a="1"/>
  <c r="N149" i="165" a="1"/>
  <c r="N148" i="165" a="1"/>
  <c r="N147" i="165" a="1"/>
  <c r="N146" i="165" a="1"/>
  <c r="N145" i="165" a="1"/>
  <c r="N144" i="165" a="1"/>
  <c r="N143" i="165" a="1"/>
  <c r="N142" i="165" a="1"/>
  <c r="N141" i="165" a="1"/>
  <c r="N140" i="165" a="1"/>
  <c r="N139" i="165" a="1"/>
  <c r="N138" i="165" a="1"/>
  <c r="N137" i="165" a="1"/>
  <c r="N136" i="165" a="1"/>
  <c r="N135" i="165" a="1"/>
  <c r="N134" i="165" a="1"/>
  <c r="N132" i="165" a="1"/>
  <c r="N128" i="165" a="1"/>
  <c r="N130" i="165" a="1"/>
  <c r="N129" i="165" a="1"/>
  <c r="N133" i="165" a="1"/>
  <c r="N151" i="165" a="1"/>
  <c r="N131" i="165" a="1"/>
  <c r="B14" i="166" l="1"/>
  <c r="B15" i="166"/>
  <c r="B16" i="166"/>
  <c r="B17" i="166"/>
  <c r="B18" i="166"/>
  <c r="B19" i="166"/>
  <c r="B20" i="166"/>
  <c r="B21" i="166"/>
  <c r="B22" i="166"/>
  <c r="B23" i="166"/>
  <c r="B24" i="166"/>
  <c r="B25" i="166"/>
  <c r="B26" i="166"/>
  <c r="B27" i="166"/>
  <c r="B28" i="166"/>
  <c r="B29" i="166"/>
  <c r="B30" i="166"/>
  <c r="B31" i="166"/>
  <c r="B32" i="166"/>
  <c r="B33" i="166"/>
  <c r="B34" i="166"/>
  <c r="B35" i="166"/>
  <c r="B36" i="166"/>
  <c r="B37" i="166"/>
  <c r="B38" i="166"/>
  <c r="B39" i="166"/>
  <c r="B40" i="166"/>
  <c r="B41" i="166"/>
  <c r="B42" i="166"/>
  <c r="B43" i="166"/>
  <c r="B44" i="166"/>
  <c r="B45" i="166"/>
  <c r="B46" i="166"/>
  <c r="B47" i="166"/>
  <c r="B48" i="166"/>
  <c r="B49" i="166"/>
  <c r="B50" i="166"/>
  <c r="B51" i="166"/>
  <c r="B52" i="166"/>
  <c r="B53" i="166"/>
  <c r="B208" i="160"/>
  <c r="B209" i="160"/>
  <c r="B210" i="160"/>
  <c r="B211" i="160"/>
  <c r="B212" i="160"/>
  <c r="B213" i="160"/>
  <c r="B214" i="160"/>
  <c r="B215" i="160"/>
  <c r="B216" i="160"/>
  <c r="B217" i="160"/>
  <c r="B218" i="160"/>
  <c r="B219" i="160"/>
  <c r="B220" i="160"/>
  <c r="B221" i="160"/>
  <c r="B222" i="160"/>
  <c r="B223" i="160"/>
  <c r="B224" i="160"/>
  <c r="B225" i="160"/>
  <c r="B226" i="160"/>
  <c r="B227" i="160"/>
  <c r="B228" i="160"/>
  <c r="B229" i="160"/>
  <c r="B230" i="160"/>
  <c r="B231" i="160"/>
  <c r="B232" i="160"/>
  <c r="B233" i="160"/>
  <c r="B234" i="160"/>
  <c r="B235" i="160"/>
  <c r="B236" i="160"/>
  <c r="B237" i="160"/>
  <c r="B238" i="160"/>
  <c r="B239" i="160"/>
  <c r="B240" i="160"/>
  <c r="B241" i="160"/>
  <c r="B242" i="160"/>
  <c r="B243" i="160"/>
  <c r="B244" i="160"/>
  <c r="B245" i="160"/>
  <c r="N16" i="151" a="1"/>
  <c r="B16" i="151"/>
  <c r="N15" i="151" a="1"/>
  <c r="B15" i="151"/>
  <c r="N14" i="151" a="1"/>
  <c r="B14" i="151"/>
  <c r="N13" i="151" a="1"/>
  <c r="B13" i="151"/>
  <c r="N12" i="151" a="1"/>
  <c r="B12" i="151"/>
  <c r="N11" i="151" a="1"/>
  <c r="B11" i="151"/>
  <c r="N10" i="151" a="1"/>
  <c r="B10" i="151"/>
  <c r="BM3" i="161" l="1"/>
  <c r="BM3" i="160"/>
  <c r="N3" i="160" s="1" a="1"/>
  <c r="H262" i="160" s="1"/>
  <c r="W20" i="157" s="1"/>
  <c r="N17" i="151" a="1"/>
  <c r="N18" i="151" a="1"/>
  <c r="BM3" i="151"/>
  <c r="BM3" i="162"/>
  <c r="BM3" i="166"/>
  <c r="N104" i="165" a="1"/>
  <c r="N123" i="165" a="1"/>
  <c r="N108" i="165" a="1"/>
  <c r="N107" i="165" a="1"/>
  <c r="N114" i="165" a="1"/>
  <c r="N117" i="165" a="1"/>
  <c r="N122" i="165" a="1"/>
  <c r="N105" i="165" a="1"/>
  <c r="N113" i="165" a="1"/>
  <c r="N112" i="165" a="1"/>
  <c r="N102" i="165" a="1"/>
  <c r="N121" i="165" a="1"/>
  <c r="N110" i="165" a="1"/>
  <c r="N120" i="165" a="1"/>
  <c r="N101" i="165" a="1"/>
  <c r="N111" i="165" a="1"/>
  <c r="N103" i="165" a="1"/>
  <c r="N119" i="165" a="1"/>
  <c r="N118" i="165" a="1"/>
  <c r="N109" i="165" a="1"/>
  <c r="N156" i="165" a="1"/>
  <c r="N155" i="165" a="1"/>
  <c r="N154" i="165" a="1"/>
  <c r="N158" i="165" a="1"/>
  <c r="N159" i="165" a="1"/>
  <c r="N160" i="165" a="1"/>
  <c r="N161" i="165" a="1"/>
  <c r="M14" i="157"/>
  <c r="N13" i="157" s="1"/>
  <c r="M10" i="157"/>
  <c r="N9" i="157" s="1"/>
  <c r="M6" i="157"/>
  <c r="N5" i="157" s="1"/>
  <c r="B123" i="166"/>
  <c r="B122" i="166"/>
  <c r="B121" i="166"/>
  <c r="B120" i="166"/>
  <c r="B119" i="166"/>
  <c r="B118" i="166"/>
  <c r="B117" i="166"/>
  <c r="B116" i="166"/>
  <c r="B115" i="166"/>
  <c r="B114" i="166"/>
  <c r="B113" i="166"/>
  <c r="B112" i="166"/>
  <c r="B111" i="166"/>
  <c r="B110" i="166"/>
  <c r="B109" i="166"/>
  <c r="B108" i="166"/>
  <c r="B107" i="166"/>
  <c r="B106" i="166"/>
  <c r="B105" i="166"/>
  <c r="B104" i="166"/>
  <c r="B103" i="166"/>
  <c r="B102" i="166"/>
  <c r="B101" i="166"/>
  <c r="B100" i="166"/>
  <c r="B99" i="166"/>
  <c r="B98" i="166"/>
  <c r="B97" i="166"/>
  <c r="B96" i="166"/>
  <c r="B95" i="166"/>
  <c r="B94" i="166"/>
  <c r="B93" i="166"/>
  <c r="B92" i="166"/>
  <c r="B91" i="166"/>
  <c r="B90" i="166"/>
  <c r="B89" i="166"/>
  <c r="B88" i="166"/>
  <c r="B87" i="166"/>
  <c r="B86" i="166"/>
  <c r="B85" i="166"/>
  <c r="B84" i="166"/>
  <c r="B83" i="166"/>
  <c r="B82" i="166"/>
  <c r="B81" i="166"/>
  <c r="B80" i="166"/>
  <c r="B79" i="166"/>
  <c r="B78" i="166"/>
  <c r="B77" i="166"/>
  <c r="B76" i="166"/>
  <c r="B75" i="166"/>
  <c r="B74" i="166"/>
  <c r="B73" i="166"/>
  <c r="B72" i="166"/>
  <c r="B71" i="166"/>
  <c r="B70" i="166"/>
  <c r="B69" i="166"/>
  <c r="B68" i="166"/>
  <c r="B67" i="166"/>
  <c r="B66" i="166"/>
  <c r="B65" i="166"/>
  <c r="B64" i="166"/>
  <c r="B63" i="166"/>
  <c r="B62" i="166"/>
  <c r="B61" i="166"/>
  <c r="B60" i="166"/>
  <c r="B59" i="166"/>
  <c r="B58" i="166"/>
  <c r="B57" i="166"/>
  <c r="B56" i="166"/>
  <c r="B55" i="166"/>
  <c r="B54" i="166"/>
  <c r="B8" i="166"/>
  <c r="B7" i="166"/>
  <c r="B6" i="166"/>
  <c r="B5" i="166"/>
  <c r="B4" i="166"/>
  <c r="N3" i="166" a="1"/>
  <c r="B3" i="166"/>
  <c r="B161" i="165"/>
  <c r="B160" i="165"/>
  <c r="B159" i="165"/>
  <c r="B158" i="165"/>
  <c r="B154" i="165"/>
  <c r="B155" i="165"/>
  <c r="B156" i="165"/>
  <c r="N157" i="165" a="1"/>
  <c r="B157" i="165"/>
  <c r="B118" i="165"/>
  <c r="B119" i="165"/>
  <c r="B103" i="165"/>
  <c r="B111" i="165"/>
  <c r="B101" i="165"/>
  <c r="N125" i="165" a="1"/>
  <c r="B125" i="165"/>
  <c r="B120" i="165"/>
  <c r="B110" i="165"/>
  <c r="B121" i="165"/>
  <c r="B102" i="165"/>
  <c r="B112" i="165"/>
  <c r="B113" i="165"/>
  <c r="B105" i="165"/>
  <c r="N116" i="165" a="1"/>
  <c r="B116" i="165"/>
  <c r="N106" i="165" a="1"/>
  <c r="B106" i="165"/>
  <c r="B122" i="165"/>
  <c r="B117" i="165"/>
  <c r="B114" i="165"/>
  <c r="B107" i="165"/>
  <c r="B108" i="165"/>
  <c r="B123" i="165"/>
  <c r="N124" i="165" a="1"/>
  <c r="B124" i="165"/>
  <c r="N115" i="165" a="1"/>
  <c r="B115" i="165"/>
  <c r="B104" i="165"/>
  <c r="N93" i="165" a="1"/>
  <c r="B93" i="165"/>
  <c r="N94" i="165" a="1"/>
  <c r="B94" i="165"/>
  <c r="N91" i="165" a="1"/>
  <c r="B91" i="165"/>
  <c r="N92" i="165" a="1"/>
  <c r="B92" i="165"/>
  <c r="N95" i="165" a="1"/>
  <c r="B95" i="165"/>
  <c r="N126" i="165" a="1"/>
  <c r="B126" i="165"/>
  <c r="N97" i="165" a="1"/>
  <c r="B97" i="165"/>
  <c r="N96" i="165" a="1"/>
  <c r="B96" i="165"/>
  <c r="N99" i="165" a="1"/>
  <c r="B99" i="165"/>
  <c r="N98" i="165" a="1"/>
  <c r="B98" i="165"/>
  <c r="N100" i="165" a="1"/>
  <c r="B100" i="165"/>
  <c r="N153" i="165" a="1"/>
  <c r="B153" i="165"/>
  <c r="N127" i="165" a="1"/>
  <c r="B127" i="165"/>
  <c r="N152" i="165" a="1"/>
  <c r="B152" i="165"/>
  <c r="N27" i="165" a="1"/>
  <c r="B27" i="165"/>
  <c r="N28" i="165" a="1"/>
  <c r="B28" i="165"/>
  <c r="N40" i="165" a="1"/>
  <c r="B40" i="165"/>
  <c r="N41" i="165" a="1"/>
  <c r="B41" i="165"/>
  <c r="N29" i="165" a="1"/>
  <c r="B29" i="165"/>
  <c r="N47" i="165" a="1"/>
  <c r="B47" i="165"/>
  <c r="N36" i="165" a="1"/>
  <c r="B36" i="165"/>
  <c r="N22" i="165" a="1"/>
  <c r="B22" i="165"/>
  <c r="N23" i="165" a="1"/>
  <c r="B23" i="165"/>
  <c r="N24" i="165" a="1"/>
  <c r="B24" i="165"/>
  <c r="N25" i="165" a="1"/>
  <c r="B25" i="165"/>
  <c r="N37" i="165" a="1"/>
  <c r="B37" i="165"/>
  <c r="N38" i="165" a="1"/>
  <c r="B38" i="165"/>
  <c r="N19" i="165" a="1"/>
  <c r="B19" i="165"/>
  <c r="N20" i="165" a="1"/>
  <c r="B20" i="165"/>
  <c r="N21" i="165" a="1"/>
  <c r="B21" i="165"/>
  <c r="N17" i="165" a="1"/>
  <c r="B17" i="165"/>
  <c r="N18" i="165" a="1"/>
  <c r="B18" i="165"/>
  <c r="N34" i="165" a="1"/>
  <c r="B34" i="165"/>
  <c r="N42" i="165" a="1"/>
  <c r="B42" i="165"/>
  <c r="N30" i="165" a="1"/>
  <c r="B30" i="165"/>
  <c r="N31" i="165" a="1"/>
  <c r="B31" i="165"/>
  <c r="N49" i="165" a="1"/>
  <c r="B49" i="165"/>
  <c r="N39" i="165" a="1"/>
  <c r="B39" i="165"/>
  <c r="N44" i="165" a="1"/>
  <c r="B44" i="165"/>
  <c r="N43" i="165" a="1"/>
  <c r="B43" i="165"/>
  <c r="N50" i="165" a="1"/>
  <c r="B50" i="165"/>
  <c r="N46" i="165" a="1"/>
  <c r="B46" i="165"/>
  <c r="N32" i="165" a="1"/>
  <c r="B32" i="165"/>
  <c r="N26" i="165" a="1"/>
  <c r="B26" i="165"/>
  <c r="N33" i="165" a="1"/>
  <c r="B33" i="165"/>
  <c r="N45" i="165" a="1"/>
  <c r="B45" i="165"/>
  <c r="B48" i="165"/>
  <c r="N35" i="165" a="1"/>
  <c r="B35" i="165"/>
  <c r="N71" i="165" a="1"/>
  <c r="B71" i="165"/>
  <c r="N67" i="165" a="1"/>
  <c r="B67" i="165"/>
  <c r="N62" i="165" a="1"/>
  <c r="B62" i="165"/>
  <c r="N72" i="165" a="1"/>
  <c r="B72" i="165"/>
  <c r="N61" i="165" a="1"/>
  <c r="B61" i="165"/>
  <c r="N74" i="165" a="1"/>
  <c r="B74" i="165"/>
  <c r="N68" i="165" a="1"/>
  <c r="B68" i="165"/>
  <c r="N73" i="165" a="1"/>
  <c r="B73" i="165"/>
  <c r="N63" i="165" a="1"/>
  <c r="B63" i="165"/>
  <c r="N65" i="165" a="1"/>
  <c r="B65" i="165"/>
  <c r="N66" i="165" a="1"/>
  <c r="B66" i="165"/>
  <c r="N60" i="165" a="1"/>
  <c r="B60" i="165"/>
  <c r="N58" i="165" a="1"/>
  <c r="B58" i="165"/>
  <c r="N59" i="165" a="1"/>
  <c r="B59" i="165"/>
  <c r="N64" i="165" a="1"/>
  <c r="B64" i="165"/>
  <c r="N69" i="165" a="1"/>
  <c r="B69" i="165"/>
  <c r="N70" i="165" a="1"/>
  <c r="B70" i="165"/>
  <c r="N51" i="165" a="1"/>
  <c r="B51" i="165"/>
  <c r="N52" i="165" a="1"/>
  <c r="B52" i="165"/>
  <c r="N53" i="165" a="1"/>
  <c r="B53" i="165"/>
  <c r="N54" i="165" a="1"/>
  <c r="B54" i="165"/>
  <c r="N55" i="165" a="1"/>
  <c r="B55" i="165"/>
  <c r="N56" i="165" a="1"/>
  <c r="B56" i="165"/>
  <c r="N57" i="165" a="1"/>
  <c r="B57" i="165"/>
  <c r="N79" i="165" a="1"/>
  <c r="B79" i="165"/>
  <c r="N80" i="165" a="1"/>
  <c r="B80" i="165"/>
  <c r="N81" i="165" a="1"/>
  <c r="B81" i="165"/>
  <c r="N75" i="165" a="1"/>
  <c r="B75" i="165"/>
  <c r="N77" i="165" a="1"/>
  <c r="B77" i="165"/>
  <c r="N76" i="165" a="1"/>
  <c r="B76" i="165"/>
  <c r="N78" i="165" a="1"/>
  <c r="B78" i="165"/>
  <c r="N82" i="165" a="1"/>
  <c r="B82" i="165"/>
  <c r="N83" i="165" a="1"/>
  <c r="B83" i="165"/>
  <c r="N84" i="165" a="1"/>
  <c r="B84" i="165"/>
  <c r="N88" i="165" a="1"/>
  <c r="B88" i="165"/>
  <c r="N89" i="165" a="1"/>
  <c r="B89" i="165"/>
  <c r="N90" i="165" a="1"/>
  <c r="B90" i="165"/>
  <c r="N85" i="165" a="1"/>
  <c r="B85" i="165"/>
  <c r="N86" i="165" a="1"/>
  <c r="B86" i="165"/>
  <c r="N87" i="165" a="1"/>
  <c r="B87" i="165"/>
  <c r="N8" i="165" a="1"/>
  <c r="B8" i="165"/>
  <c r="N9" i="165" a="1"/>
  <c r="B9" i="165"/>
  <c r="N7" i="165" a="1"/>
  <c r="B7" i="165"/>
  <c r="N6" i="165" a="1"/>
  <c r="B6" i="165"/>
  <c r="N5" i="165" a="1"/>
  <c r="B5" i="165"/>
  <c r="N4" i="165" a="1"/>
  <c r="B4" i="165"/>
  <c r="N3" i="165" a="1"/>
  <c r="B3" i="165"/>
  <c r="B143" i="162"/>
  <c r="B142" i="162"/>
  <c r="B141" i="162"/>
  <c r="B140" i="162"/>
  <c r="B139" i="162"/>
  <c r="B138" i="162"/>
  <c r="B137" i="162"/>
  <c r="B136" i="162"/>
  <c r="B135" i="162"/>
  <c r="B134" i="162"/>
  <c r="B133" i="162"/>
  <c r="B132" i="162"/>
  <c r="B131" i="162"/>
  <c r="B130" i="162"/>
  <c r="B129" i="162"/>
  <c r="B103" i="162"/>
  <c r="B102" i="162"/>
  <c r="B101" i="162"/>
  <c r="B100" i="162"/>
  <c r="B99" i="162"/>
  <c r="B98" i="162"/>
  <c r="B97" i="162"/>
  <c r="B96" i="162"/>
  <c r="B95" i="162"/>
  <c r="B94" i="162"/>
  <c r="B93" i="162"/>
  <c r="B92" i="162"/>
  <c r="B91" i="162"/>
  <c r="B90" i="162"/>
  <c r="B89" i="162"/>
  <c r="B88" i="162"/>
  <c r="B87" i="162"/>
  <c r="B86" i="162"/>
  <c r="B85" i="162"/>
  <c r="B84" i="162"/>
  <c r="B83" i="162"/>
  <c r="B82" i="162"/>
  <c r="B81" i="162"/>
  <c r="B80" i="162"/>
  <c r="B79" i="162"/>
  <c r="B78" i="162"/>
  <c r="B77" i="162"/>
  <c r="B76" i="162"/>
  <c r="B75" i="162"/>
  <c r="B74" i="162"/>
  <c r="B73" i="162"/>
  <c r="B72" i="162"/>
  <c r="B71" i="162"/>
  <c r="B70" i="162"/>
  <c r="B69" i="162"/>
  <c r="B68" i="162"/>
  <c r="B67" i="162"/>
  <c r="B66" i="162"/>
  <c r="B65" i="162"/>
  <c r="B64" i="162"/>
  <c r="B63" i="162"/>
  <c r="B62" i="162"/>
  <c r="B61" i="162"/>
  <c r="B60" i="162"/>
  <c r="B59" i="162"/>
  <c r="B58" i="162"/>
  <c r="B57" i="162"/>
  <c r="B56" i="162"/>
  <c r="B55" i="162"/>
  <c r="B54" i="162"/>
  <c r="B53" i="162"/>
  <c r="B52" i="162"/>
  <c r="B51" i="162"/>
  <c r="B50" i="162"/>
  <c r="B49" i="162"/>
  <c r="B48" i="162"/>
  <c r="B47" i="162"/>
  <c r="B46" i="162"/>
  <c r="B45" i="162"/>
  <c r="B44" i="162"/>
  <c r="B43" i="162"/>
  <c r="B42" i="162"/>
  <c r="B41" i="162"/>
  <c r="B40" i="162"/>
  <c r="B39" i="162"/>
  <c r="B38" i="162"/>
  <c r="B37" i="162"/>
  <c r="B36" i="162"/>
  <c r="B35" i="162"/>
  <c r="B34" i="162"/>
  <c r="B33" i="162"/>
  <c r="B32" i="162"/>
  <c r="B31" i="162"/>
  <c r="B30" i="162"/>
  <c r="B29" i="162"/>
  <c r="B28" i="162"/>
  <c r="B27" i="162"/>
  <c r="B26" i="162"/>
  <c r="B25" i="162"/>
  <c r="B24" i="162"/>
  <c r="B23" i="162"/>
  <c r="B22" i="162"/>
  <c r="B21" i="162"/>
  <c r="B20" i="162"/>
  <c r="B19" i="162"/>
  <c r="B18" i="162"/>
  <c r="B17" i="162"/>
  <c r="B16" i="162"/>
  <c r="B9" i="162"/>
  <c r="B8" i="162"/>
  <c r="B7" i="162"/>
  <c r="B6" i="162"/>
  <c r="B5" i="162"/>
  <c r="B4" i="162"/>
  <c r="N3" i="162" a="1"/>
  <c r="H300" i="162" s="1"/>
  <c r="B3" i="162"/>
  <c r="B5" i="161"/>
  <c r="B4" i="161"/>
  <c r="N3" i="161" a="1"/>
  <c r="H274" i="161" s="1"/>
  <c r="W24" i="157" s="1"/>
  <c r="B3" i="161"/>
  <c r="B207" i="160"/>
  <c r="B206" i="160"/>
  <c r="B205" i="160"/>
  <c r="B204" i="160"/>
  <c r="B202" i="160"/>
  <c r="B201" i="160"/>
  <c r="B200" i="160"/>
  <c r="B199" i="160"/>
  <c r="B198" i="160"/>
  <c r="B197" i="160"/>
  <c r="B196" i="160"/>
  <c r="B195" i="160"/>
  <c r="B194" i="160"/>
  <c r="B193" i="160"/>
  <c r="B192" i="160"/>
  <c r="B191" i="160"/>
  <c r="B185" i="160"/>
  <c r="B184" i="160"/>
  <c r="B183" i="160"/>
  <c r="B182" i="160"/>
  <c r="B94" i="160"/>
  <c r="B93" i="160"/>
  <c r="B92" i="160"/>
  <c r="B88" i="160"/>
  <c r="B87" i="160"/>
  <c r="B86" i="160"/>
  <c r="B85" i="160"/>
  <c r="B84" i="160"/>
  <c r="B181" i="160"/>
  <c r="B180" i="160"/>
  <c r="B179" i="160"/>
  <c r="B178" i="160"/>
  <c r="B177" i="160"/>
  <c r="B176" i="160"/>
  <c r="B175" i="160"/>
  <c r="B174" i="160"/>
  <c r="B173" i="160"/>
  <c r="B172" i="160"/>
  <c r="B83" i="160"/>
  <c r="B82" i="160"/>
  <c r="B81" i="160"/>
  <c r="B80" i="160"/>
  <c r="B79" i="160"/>
  <c r="B78" i="160"/>
  <c r="B77" i="160"/>
  <c r="B76" i="160"/>
  <c r="B75" i="160"/>
  <c r="B74" i="160"/>
  <c r="B73" i="160"/>
  <c r="B72" i="160"/>
  <c r="B71" i="160"/>
  <c r="B70" i="160"/>
  <c r="B69" i="160"/>
  <c r="B68" i="160"/>
  <c r="B67" i="160"/>
  <c r="B66" i="160"/>
  <c r="B65" i="160"/>
  <c r="B64" i="160"/>
  <c r="B63" i="160"/>
  <c r="B62" i="160"/>
  <c r="B61" i="160"/>
  <c r="B60" i="160"/>
  <c r="B59" i="160"/>
  <c r="B58" i="160"/>
  <c r="B57" i="160"/>
  <c r="B56" i="160"/>
  <c r="B55" i="160"/>
  <c r="B54" i="160"/>
  <c r="B53" i="160"/>
  <c r="B52" i="160"/>
  <c r="B51" i="160"/>
  <c r="B50" i="160"/>
  <c r="B49" i="160"/>
  <c r="B48" i="160"/>
  <c r="B47" i="160"/>
  <c r="B46" i="160"/>
  <c r="B45" i="160"/>
  <c r="B44" i="160"/>
  <c r="B43" i="160"/>
  <c r="B42" i="160"/>
  <c r="B41" i="160"/>
  <c r="B40" i="160"/>
  <c r="B39" i="160"/>
  <c r="B38" i="160"/>
  <c r="B37" i="160"/>
  <c r="B36" i="160"/>
  <c r="B35" i="160"/>
  <c r="B34" i="160"/>
  <c r="B33" i="160"/>
  <c r="B32" i="160"/>
  <c r="B31" i="160"/>
  <c r="B30" i="160"/>
  <c r="B29" i="160"/>
  <c r="B28" i="160"/>
  <c r="B27" i="160"/>
  <c r="B26" i="160"/>
  <c r="B25" i="160"/>
  <c r="B24" i="160"/>
  <c r="B23" i="160"/>
  <c r="B22" i="160"/>
  <c r="B21" i="160"/>
  <c r="B20" i="160"/>
  <c r="B19" i="160"/>
  <c r="B18" i="160"/>
  <c r="B17" i="160"/>
  <c r="B16" i="160"/>
  <c r="B15" i="160"/>
  <c r="B14" i="160"/>
  <c r="B13" i="160"/>
  <c r="B12" i="160"/>
  <c r="B11" i="160"/>
  <c r="B10" i="160"/>
  <c r="B9" i="160"/>
  <c r="B8" i="160"/>
  <c r="B7" i="160"/>
  <c r="B6" i="160"/>
  <c r="B5" i="160"/>
  <c r="B4" i="160"/>
  <c r="B3" i="160"/>
  <c r="H275" i="165" l="1"/>
  <c r="W4" i="157" s="1"/>
  <c r="H283" i="166"/>
  <c r="W8" i="157" s="1"/>
  <c r="W12" i="157"/>
  <c r="N4" i="157"/>
  <c r="E12" i="157" a="1"/>
  <c r="H267" i="161"/>
  <c r="X24" i="157" s="1"/>
  <c r="E24" i="157" a="1"/>
  <c r="E8" i="157" a="1"/>
  <c r="E4" i="157" a="1"/>
  <c r="H268" i="165"/>
  <c r="X4" i="157" s="1"/>
  <c r="D4" i="157"/>
  <c r="E9" i="157" a="1"/>
  <c r="E5" i="157" a="1"/>
  <c r="E20" i="157" a="1"/>
  <c r="E21" i="157" a="1"/>
  <c r="E25" i="157" a="1"/>
  <c r="E13" i="157" a="1"/>
  <c r="H279" i="166"/>
  <c r="S8" i="157" s="1"/>
  <c r="H278" i="166"/>
  <c r="R8" i="157" s="1"/>
  <c r="H286" i="166"/>
  <c r="H282" i="166"/>
  <c r="V8" i="157" s="1"/>
  <c r="H281" i="166"/>
  <c r="U8" i="157" s="1"/>
  <c r="H280" i="166"/>
  <c r="T8" i="157" s="1"/>
  <c r="H277" i="166"/>
  <c r="Q8" i="157" s="1"/>
  <c r="H276" i="166"/>
  <c r="X8" i="157" s="1"/>
  <c r="H284" i="166"/>
  <c r="H298" i="162"/>
  <c r="U12" i="157" s="1"/>
  <c r="H297" i="162"/>
  <c r="T12" i="157" s="1"/>
  <c r="H296" i="162"/>
  <c r="S12" i="157" s="1"/>
  <c r="H295" i="162"/>
  <c r="R12" i="157" s="1"/>
  <c r="H301" i="162"/>
  <c r="H294" i="162"/>
  <c r="Q12" i="157" s="1"/>
  <c r="H303" i="162"/>
  <c r="H293" i="162"/>
  <c r="X12" i="157" s="1"/>
  <c r="H299" i="162"/>
  <c r="V12" i="157" s="1"/>
  <c r="H269" i="161"/>
  <c r="R24" i="157" s="1"/>
  <c r="H277" i="161"/>
  <c r="H275" i="161"/>
  <c r="H271" i="161"/>
  <c r="T24" i="157" s="1"/>
  <c r="H268" i="161"/>
  <c r="Q24" i="157" s="1"/>
  <c r="H272" i="161"/>
  <c r="U24" i="157" s="1"/>
  <c r="H270" i="161"/>
  <c r="S24" i="157" s="1"/>
  <c r="H273" i="161"/>
  <c r="V24" i="157" s="1"/>
  <c r="H263" i="160"/>
  <c r="H265" i="160"/>
  <c r="H261" i="160"/>
  <c r="V20" i="157" s="1"/>
  <c r="H255" i="160"/>
  <c r="X20" i="157" s="1"/>
  <c r="H260" i="160"/>
  <c r="U20" i="157" s="1"/>
  <c r="H256" i="160"/>
  <c r="Q20" i="157" s="1"/>
  <c r="H259" i="160"/>
  <c r="T20" i="157" s="1"/>
  <c r="H258" i="160"/>
  <c r="S20" i="157" s="1"/>
  <c r="H257" i="160"/>
  <c r="R20" i="157" s="1"/>
  <c r="H269" i="165"/>
  <c r="Q4" i="157" s="1"/>
  <c r="H278" i="165"/>
  <c r="H270" i="165"/>
  <c r="R4" i="157" s="1"/>
  <c r="H271" i="165"/>
  <c r="S4" i="157" s="1"/>
  <c r="H274" i="165"/>
  <c r="V4" i="157" s="1"/>
  <c r="H276" i="165"/>
  <c r="H272" i="165"/>
  <c r="T4" i="157" s="1"/>
  <c r="H273" i="165"/>
  <c r="U4" i="157" s="1"/>
  <c r="D25" i="157"/>
  <c r="D24" i="157"/>
  <c r="E46" i="157" a="1"/>
  <c r="D20" i="157"/>
  <c r="D21" i="157"/>
  <c r="D9" i="157"/>
  <c r="D8" i="157"/>
  <c r="D13" i="157"/>
  <c r="D12" i="157"/>
  <c r="D5" i="157"/>
  <c r="E34" i="157" a="1"/>
  <c r="E40" i="157" a="1"/>
  <c r="D39" i="157"/>
  <c r="E39" i="157" a="1"/>
  <c r="D40" i="157"/>
  <c r="E37" i="157" a="1"/>
  <c r="D36" i="157"/>
  <c r="E36" i="157" a="1"/>
  <c r="D37" i="157"/>
  <c r="E49" i="157" a="1"/>
  <c r="D48" i="157"/>
  <c r="E48" i="157" a="1"/>
  <c r="D49" i="157"/>
  <c r="E33" i="157" a="1"/>
  <c r="D45" i="157"/>
  <c r="E45" i="157" a="1"/>
  <c r="D46" i="157"/>
  <c r="D33" i="157"/>
  <c r="D34" i="157"/>
  <c r="N12" i="157"/>
  <c r="N8" i="157"/>
  <c r="E6" i="157" l="1"/>
  <c r="E10" i="157"/>
  <c r="E14" i="157"/>
  <c r="E26" i="157"/>
  <c r="H285" i="166"/>
  <c r="H302" i="162"/>
  <c r="H276" i="161"/>
  <c r="H264" i="160"/>
  <c r="H277" i="165"/>
  <c r="E22" i="157"/>
  <c r="F24" i="157"/>
  <c r="D26" i="157"/>
  <c r="F25" i="157"/>
  <c r="F21" i="157"/>
  <c r="F20" i="157"/>
  <c r="D22" i="157"/>
  <c r="F9" i="157"/>
  <c r="F8" i="157"/>
  <c r="D10" i="157"/>
  <c r="F12" i="157"/>
  <c r="D14" i="157"/>
  <c r="F13" i="157"/>
  <c r="F5" i="157"/>
  <c r="F4" i="157"/>
  <c r="D6" i="157"/>
  <c r="N4" i="151" a="1"/>
  <c r="N5" i="151" a="1"/>
  <c r="N8" i="151" a="1"/>
  <c r="N7" i="151" a="1"/>
  <c r="H287" i="166" l="1"/>
  <c r="I283" i="166" s="1"/>
  <c r="H304" i="162"/>
  <c r="H278" i="161"/>
  <c r="I274" i="161" s="1"/>
  <c r="H266" i="160"/>
  <c r="I262" i="160" s="1"/>
  <c r="H279" i="165"/>
  <c r="F14" i="157"/>
  <c r="G12" i="157" s="1"/>
  <c r="F10" i="157"/>
  <c r="G9" i="157" s="1"/>
  <c r="F6" i="157"/>
  <c r="G5" i="157" s="1"/>
  <c r="B4" i="151"/>
  <c r="B5" i="151"/>
  <c r="B8" i="151"/>
  <c r="B9" i="151"/>
  <c r="B6" i="151"/>
  <c r="B7" i="151"/>
  <c r="B17" i="151"/>
  <c r="B18" i="151"/>
  <c r="B19" i="151"/>
  <c r="B20" i="151"/>
  <c r="B21" i="151"/>
  <c r="B22" i="151"/>
  <c r="B23" i="151"/>
  <c r="B24" i="151"/>
  <c r="B25" i="151"/>
  <c r="B26" i="151"/>
  <c r="B27" i="151"/>
  <c r="B28" i="151"/>
  <c r="B29" i="151"/>
  <c r="B30" i="151"/>
  <c r="B31" i="151"/>
  <c r="B32" i="151"/>
  <c r="B33" i="151"/>
  <c r="B34" i="151"/>
  <c r="B35" i="151"/>
  <c r="B36" i="151"/>
  <c r="B37" i="151"/>
  <c r="B38" i="151"/>
  <c r="B39" i="151"/>
  <c r="B40" i="151"/>
  <c r="B41" i="151"/>
  <c r="B42" i="151"/>
  <c r="B43" i="151"/>
  <c r="B44" i="151"/>
  <c r="B45" i="151"/>
  <c r="B46" i="151"/>
  <c r="B47" i="151"/>
  <c r="B48" i="151"/>
  <c r="B49" i="151"/>
  <c r="B50" i="151"/>
  <c r="B51" i="151"/>
  <c r="B52" i="151"/>
  <c r="B53" i="151"/>
  <c r="B54" i="151"/>
  <c r="B55" i="151"/>
  <c r="B56" i="151"/>
  <c r="B57" i="151"/>
  <c r="B58" i="151"/>
  <c r="B59" i="151"/>
  <c r="B60" i="151"/>
  <c r="B61" i="151"/>
  <c r="B62" i="151"/>
  <c r="B63" i="151"/>
  <c r="B64" i="151"/>
  <c r="B65" i="151"/>
  <c r="B66" i="151"/>
  <c r="B67" i="151"/>
  <c r="B68" i="151"/>
  <c r="B69" i="151"/>
  <c r="B70" i="151"/>
  <c r="B71" i="151"/>
  <c r="B72" i="151"/>
  <c r="B73" i="151"/>
  <c r="B74" i="151"/>
  <c r="B75" i="151"/>
  <c r="B76" i="151"/>
  <c r="B77" i="151"/>
  <c r="B78" i="151"/>
  <c r="B79" i="151"/>
  <c r="B80" i="151"/>
  <c r="B81" i="151"/>
  <c r="B82" i="151"/>
  <c r="B83" i="151"/>
  <c r="B84" i="151"/>
  <c r="B85" i="151"/>
  <c r="B86" i="151"/>
  <c r="B87" i="151"/>
  <c r="B88" i="151"/>
  <c r="B89" i="151"/>
  <c r="B90" i="151"/>
  <c r="B91" i="151"/>
  <c r="B92" i="151"/>
  <c r="B93" i="151"/>
  <c r="B94" i="151"/>
  <c r="B95" i="151"/>
  <c r="B96" i="151"/>
  <c r="B97" i="151"/>
  <c r="B98" i="151"/>
  <c r="B99" i="151"/>
  <c r="B100" i="151"/>
  <c r="B101" i="151"/>
  <c r="B102" i="151"/>
  <c r="B103" i="151"/>
  <c r="B104" i="151"/>
  <c r="B105" i="151"/>
  <c r="B106" i="151"/>
  <c r="B107" i="151"/>
  <c r="B108" i="151"/>
  <c r="B109" i="151"/>
  <c r="B110" i="151"/>
  <c r="B111" i="151"/>
  <c r="B112" i="151"/>
  <c r="B113" i="151"/>
  <c r="B114" i="151"/>
  <c r="B115" i="151"/>
  <c r="B116" i="151"/>
  <c r="B117" i="151"/>
  <c r="B118" i="151"/>
  <c r="B119" i="151"/>
  <c r="B120" i="151"/>
  <c r="B121" i="151"/>
  <c r="B122" i="151"/>
  <c r="B123" i="151"/>
  <c r="B125" i="151"/>
  <c r="B126" i="151"/>
  <c r="B127" i="151"/>
  <c r="B128" i="151"/>
  <c r="B129" i="151"/>
  <c r="B130" i="151"/>
  <c r="B131" i="151"/>
  <c r="B132" i="151"/>
  <c r="B133" i="151"/>
  <c r="B134" i="151"/>
  <c r="B135" i="151"/>
  <c r="B136" i="151"/>
  <c r="B124" i="151"/>
  <c r="B3" i="151"/>
  <c r="I302" i="162" l="1"/>
  <c r="I300" i="162"/>
  <c r="I277" i="165"/>
  <c r="I275" i="165"/>
  <c r="I287" i="166"/>
  <c r="I280" i="166"/>
  <c r="I284" i="166"/>
  <c r="I281" i="166"/>
  <c r="I279" i="166"/>
  <c r="I278" i="166"/>
  <c r="I277" i="166"/>
  <c r="I282" i="166"/>
  <c r="I276" i="166"/>
  <c r="I286" i="166"/>
  <c r="G8" i="157"/>
  <c r="I285" i="166"/>
  <c r="I304" i="162"/>
  <c r="I303" i="162"/>
  <c r="I293" i="162"/>
  <c r="I298" i="162"/>
  <c r="I294" i="162"/>
  <c r="I295" i="162"/>
  <c r="I296" i="162"/>
  <c r="I301" i="162"/>
  <c r="I297" i="162"/>
  <c r="I299" i="162"/>
  <c r="I278" i="161"/>
  <c r="I272" i="161"/>
  <c r="I267" i="161"/>
  <c r="I270" i="161"/>
  <c r="I268" i="161"/>
  <c r="I271" i="161"/>
  <c r="I269" i="161"/>
  <c r="I275" i="161"/>
  <c r="I277" i="161"/>
  <c r="I273" i="161"/>
  <c r="I276" i="161"/>
  <c r="I266" i="160"/>
  <c r="I258" i="160"/>
  <c r="I257" i="160"/>
  <c r="I259" i="160"/>
  <c r="I263" i="160"/>
  <c r="I256" i="160"/>
  <c r="I261" i="160"/>
  <c r="I260" i="160"/>
  <c r="I255" i="160"/>
  <c r="I265" i="160"/>
  <c r="I264" i="160"/>
  <c r="I279" i="165"/>
  <c r="I272" i="165"/>
  <c r="I276" i="165"/>
  <c r="I269" i="165"/>
  <c r="I274" i="165"/>
  <c r="I273" i="165"/>
  <c r="I271" i="165"/>
  <c r="I268" i="165"/>
  <c r="I270" i="165"/>
  <c r="I278" i="165"/>
  <c r="G13" i="157"/>
  <c r="G4" i="157"/>
  <c r="O163" i="159" l="1" a="1"/>
  <c r="O162" i="159" a="1"/>
  <c r="O161" i="159" a="1"/>
  <c r="O160" i="159" a="1"/>
  <c r="O159" i="159" a="1"/>
  <c r="O158" i="159" a="1"/>
  <c r="O157" i="159" a="1"/>
  <c r="O156" i="159" a="1"/>
  <c r="O155" i="159" a="1"/>
  <c r="O154" i="159" a="1"/>
  <c r="O153" i="159" a="1"/>
  <c r="O152" i="159" a="1"/>
  <c r="O151" i="159" a="1"/>
  <c r="O150" i="159" a="1"/>
  <c r="O149" i="159" a="1"/>
  <c r="O148" i="159" a="1"/>
  <c r="O147" i="159" a="1"/>
  <c r="O146" i="159" a="1"/>
  <c r="O145" i="159" a="1"/>
  <c r="O144" i="159" a="1"/>
  <c r="O143" i="159" a="1"/>
  <c r="O142" i="159" a="1"/>
  <c r="O141" i="159" a="1"/>
  <c r="O140" i="159" a="1"/>
  <c r="O139" i="159" a="1"/>
  <c r="O138" i="159" a="1"/>
  <c r="O137" i="159" a="1"/>
  <c r="O136" i="159" a="1"/>
  <c r="O135" i="159" a="1"/>
  <c r="O134" i="159" a="1"/>
  <c r="O133" i="159" a="1"/>
  <c r="O132" i="159" a="1"/>
  <c r="O131" i="159" a="1"/>
  <c r="O130" i="159" a="1"/>
  <c r="O129" i="159" a="1"/>
  <c r="O128" i="159" a="1"/>
  <c r="O127" i="159" a="1"/>
  <c r="O126" i="159" a="1"/>
  <c r="O125" i="159" a="1"/>
  <c r="O124" i="159" a="1"/>
  <c r="O123" i="159" a="1"/>
  <c r="O122" i="159" a="1"/>
  <c r="O121" i="159" a="1"/>
  <c r="O120" i="159" a="1"/>
  <c r="O119" i="159" a="1"/>
  <c r="O118" i="159" a="1"/>
  <c r="O117" i="159" a="1"/>
  <c r="O116" i="159" a="1"/>
  <c r="O115" i="159" a="1"/>
  <c r="O114" i="159" a="1"/>
  <c r="O113" i="159" a="1"/>
  <c r="O112" i="159" a="1"/>
  <c r="O111" i="159" a="1"/>
  <c r="O110" i="159" a="1"/>
  <c r="O109" i="159" a="1"/>
  <c r="O108" i="159" a="1"/>
  <c r="O107" i="159" a="1"/>
  <c r="O106" i="159" a="1"/>
  <c r="O105" i="159" a="1"/>
  <c r="O104" i="159" a="1"/>
  <c r="O103" i="159" a="1"/>
  <c r="O102" i="159" a="1"/>
  <c r="O101" i="159" a="1"/>
  <c r="O100" i="159" a="1"/>
  <c r="O99" i="159" a="1"/>
  <c r="O98" i="159" a="1"/>
  <c r="O97" i="159" a="1"/>
  <c r="O96" i="159" a="1"/>
  <c r="O95" i="159" a="1"/>
  <c r="O94" i="159" a="1"/>
  <c r="O93" i="159" a="1"/>
  <c r="O92" i="159" a="1"/>
  <c r="O91" i="159" a="1"/>
  <c r="O90" i="159" a="1"/>
  <c r="O89" i="159" a="1"/>
  <c r="O88" i="159" a="1"/>
  <c r="O87" i="159" a="1"/>
  <c r="O86" i="159" a="1"/>
  <c r="O85" i="159" a="1"/>
  <c r="O84" i="159" a="1"/>
  <c r="O83" i="159" a="1"/>
  <c r="O82" i="159" a="1"/>
  <c r="O81" i="159" a="1"/>
  <c r="O80" i="159" a="1"/>
  <c r="O79" i="159" a="1"/>
  <c r="O78" i="159" a="1"/>
  <c r="O77" i="159" a="1"/>
  <c r="O76" i="159" a="1"/>
  <c r="O75" i="159" a="1"/>
  <c r="O74" i="159" a="1"/>
  <c r="O73" i="159" a="1"/>
  <c r="O72" i="159" a="1"/>
  <c r="O71" i="159" a="1"/>
  <c r="O70" i="159" a="1"/>
  <c r="O69" i="159" a="1"/>
  <c r="O68" i="159" a="1"/>
  <c r="O67" i="159" a="1"/>
  <c r="O66" i="159" a="1"/>
  <c r="O65" i="159" a="1"/>
  <c r="O64" i="159" a="1"/>
  <c r="O63" i="159" a="1"/>
  <c r="O62" i="159" a="1"/>
  <c r="O61" i="159" a="1"/>
  <c r="O60" i="159" a="1"/>
  <c r="O59" i="159" a="1"/>
  <c r="O58" i="159" a="1"/>
  <c r="O57" i="159" a="1"/>
  <c r="O56" i="159" a="1"/>
  <c r="O55" i="159" a="1"/>
  <c r="O54" i="159" a="1"/>
  <c r="O53" i="159" a="1"/>
  <c r="O52" i="159" a="1"/>
  <c r="O51" i="159" a="1"/>
  <c r="O50" i="159" a="1"/>
  <c r="O49" i="159" a="1"/>
  <c r="O48" i="159" a="1"/>
  <c r="O47" i="159" a="1"/>
  <c r="O46" i="159" a="1"/>
  <c r="O45" i="159" a="1"/>
  <c r="O44" i="159" a="1"/>
  <c r="O43" i="159" a="1"/>
  <c r="O42" i="159" a="1"/>
  <c r="O41" i="159" a="1"/>
  <c r="O40" i="159" a="1"/>
  <c r="O39" i="159" a="1"/>
  <c r="O38" i="159" a="1"/>
  <c r="O37" i="159" a="1"/>
  <c r="O36" i="159" a="1"/>
  <c r="O35" i="159" a="1"/>
  <c r="O34" i="159" a="1"/>
  <c r="O33" i="159" a="1"/>
  <c r="O32" i="159" a="1"/>
  <c r="O31" i="159" a="1"/>
  <c r="O30" i="159" a="1"/>
  <c r="O29" i="159" a="1"/>
  <c r="O28" i="159" a="1"/>
  <c r="O27" i="159" a="1"/>
  <c r="O26" i="159" a="1"/>
  <c r="O25" i="159" a="1"/>
  <c r="O24" i="159" a="1"/>
  <c r="O23" i="159" a="1"/>
  <c r="O22" i="159" a="1"/>
  <c r="O21" i="159" a="1"/>
  <c r="O20" i="159" a="1"/>
  <c r="O19" i="159" a="1"/>
  <c r="O18" i="159" a="1"/>
  <c r="O17" i="159" a="1"/>
  <c r="O16" i="159" a="1"/>
  <c r="O15" i="159" a="1"/>
  <c r="O14" i="159" a="1"/>
  <c r="O13" i="159" a="1"/>
  <c r="O12" i="159" a="1"/>
  <c r="O11" i="159" a="1"/>
  <c r="O10" i="159" a="1"/>
  <c r="O9" i="159" a="1"/>
  <c r="O8" i="159" a="1"/>
  <c r="O7" i="159" a="1"/>
  <c r="O6" i="159" a="1"/>
  <c r="O5" i="159" a="1"/>
  <c r="O4" i="159" a="1"/>
  <c r="O3" i="159" a="1"/>
  <c r="E175" i="159" l="1"/>
  <c r="E171" i="159"/>
  <c r="E174" i="159"/>
  <c r="E170" i="159"/>
  <c r="E178" i="159"/>
  <c r="E173" i="159"/>
  <c r="E176" i="159"/>
  <c r="E172" i="159"/>
  <c r="E177" i="159" l="1"/>
  <c r="Y8" i="158"/>
  <c r="X8" i="158"/>
  <c r="Y9" i="158"/>
  <c r="X9" i="158"/>
  <c r="N3" i="151" a="1"/>
  <c r="N9" i="151" a="1"/>
  <c r="N6" i="151" a="1"/>
  <c r="Y7" i="158"/>
  <c r="X7" i="158"/>
  <c r="AG3" i="158"/>
  <c r="K18" i="158"/>
  <c r="K17" i="158"/>
  <c r="K19" i="158" s="1"/>
  <c r="K14" i="158"/>
  <c r="L13" i="158" s="1"/>
  <c r="K10" i="158"/>
  <c r="L8" i="158" s="1"/>
  <c r="K4" i="158"/>
  <c r="M28" i="157"/>
  <c r="M27" i="157"/>
  <c r="M29" i="157" s="1"/>
  <c r="M26" i="157"/>
  <c r="N25" i="157" s="1"/>
  <c r="M22" i="157"/>
  <c r="N21" i="157" s="1"/>
  <c r="M16" i="157"/>
  <c r="M18" i="157" s="1"/>
  <c r="N17" i="157" s="1"/>
  <c r="H275" i="151" l="1"/>
  <c r="W16" i="157" s="1"/>
  <c r="L9" i="158"/>
  <c r="L18" i="158"/>
  <c r="E16" i="157" a="1"/>
  <c r="E17" i="157" a="1"/>
  <c r="E28" i="157" s="1"/>
  <c r="H278" i="151"/>
  <c r="H268" i="151"/>
  <c r="X16" i="157" s="1"/>
  <c r="H276" i="151"/>
  <c r="H274" i="151"/>
  <c r="V16" i="157" s="1"/>
  <c r="H273" i="151"/>
  <c r="U16" i="157" s="1"/>
  <c r="H272" i="151"/>
  <c r="T16" i="157" s="1"/>
  <c r="H271" i="151"/>
  <c r="S16" i="157" s="1"/>
  <c r="H270" i="151"/>
  <c r="R16" i="157" s="1"/>
  <c r="H269" i="151"/>
  <c r="Q16" i="157" s="1"/>
  <c r="D17" i="157"/>
  <c r="D16" i="157"/>
  <c r="E43" i="157" a="1"/>
  <c r="D43" i="157"/>
  <c r="E42" i="157" a="1"/>
  <c r="D42" i="157"/>
  <c r="E179" i="159"/>
  <c r="F177" i="159" s="1"/>
  <c r="AI8" i="158"/>
  <c r="AH8" i="158"/>
  <c r="AI9" i="158"/>
  <c r="AH9" i="158"/>
  <c r="W7" i="158"/>
  <c r="AI7" i="158"/>
  <c r="AH7" i="158"/>
  <c r="W8" i="158"/>
  <c r="W9" i="158"/>
  <c r="X10" i="158"/>
  <c r="Y10" i="158"/>
  <c r="L17" i="158"/>
  <c r="K6" i="158"/>
  <c r="L5" i="158" s="1"/>
  <c r="L12" i="158"/>
  <c r="N20" i="157"/>
  <c r="N28" i="157"/>
  <c r="N27" i="157"/>
  <c r="N16" i="157"/>
  <c r="N24" i="157"/>
  <c r="L4" i="158" l="1"/>
  <c r="H277" i="151"/>
  <c r="D27" i="157"/>
  <c r="F16" i="157"/>
  <c r="D18" i="157"/>
  <c r="E18" i="157"/>
  <c r="E27" i="157"/>
  <c r="E29" i="157" s="1"/>
  <c r="D28" i="157"/>
  <c r="F17" i="157"/>
  <c r="F179" i="159"/>
  <c r="F176" i="159"/>
  <c r="F175" i="159"/>
  <c r="F173" i="159"/>
  <c r="F178" i="159"/>
  <c r="F172" i="159"/>
  <c r="F170" i="159"/>
  <c r="F174" i="159"/>
  <c r="F171" i="159"/>
  <c r="AG8" i="158"/>
  <c r="AG9" i="158"/>
  <c r="AI10" i="158"/>
  <c r="W10" i="158"/>
  <c r="AG7" i="158"/>
  <c r="AH10" i="158"/>
  <c r="H279" i="151" l="1"/>
  <c r="I275" i="151" s="1"/>
  <c r="D29" i="157"/>
  <c r="AG10" i="158"/>
  <c r="P8" i="158"/>
  <c r="AB8" i="158" s="1"/>
  <c r="Q8" i="158"/>
  <c r="AC8" i="158" s="1"/>
  <c r="R8" i="158"/>
  <c r="AD8" i="158" s="1"/>
  <c r="D9" i="158"/>
  <c r="T8" i="158"/>
  <c r="AF8" i="158" s="1"/>
  <c r="S8" i="158"/>
  <c r="AE8" i="158" s="1"/>
  <c r="O8" i="158"/>
  <c r="AA8" i="158" s="1"/>
  <c r="I279" i="151" l="1"/>
  <c r="I270" i="151"/>
  <c r="I268" i="151"/>
  <c r="I271" i="151"/>
  <c r="I272" i="151"/>
  <c r="I273" i="151"/>
  <c r="I274" i="151"/>
  <c r="I276" i="151"/>
  <c r="I269" i="151"/>
  <c r="I278" i="151"/>
  <c r="I277" i="151"/>
  <c r="Z8" i="158"/>
  <c r="D8" i="158"/>
  <c r="D10" i="158" s="1"/>
  <c r="E8" i="158" s="1"/>
  <c r="E9" i="158" l="1"/>
  <c r="F22" i="157"/>
  <c r="G21" i="157" s="1"/>
  <c r="G20" i="157" l="1"/>
  <c r="P4" i="158" l="1"/>
  <c r="AB7" i="158" s="1"/>
  <c r="Q4" i="158"/>
  <c r="AC7" i="158" s="1"/>
  <c r="R4" i="158"/>
  <c r="AD7" i="158" s="1"/>
  <c r="D5" i="158"/>
  <c r="O4" i="158"/>
  <c r="AA7" i="158" s="1"/>
  <c r="T4" i="158"/>
  <c r="AF7" i="158" s="1"/>
  <c r="S4" i="158"/>
  <c r="AE7" i="158" s="1"/>
  <c r="D4" i="158" l="1"/>
  <c r="Z7" i="158"/>
  <c r="F18" i="157" l="1"/>
  <c r="D6" i="158"/>
  <c r="E4" i="158" l="1"/>
  <c r="E5" i="158"/>
  <c r="G16" i="157"/>
  <c r="G17" i="157"/>
  <c r="S12" i="158" l="1"/>
  <c r="AE9" i="158" s="1"/>
  <c r="AE10" i="158" s="1"/>
  <c r="F28" i="157"/>
  <c r="D13" i="158"/>
  <c r="R12" i="158"/>
  <c r="AD9" i="158" s="1"/>
  <c r="AD10" i="158" s="1"/>
  <c r="Q12" i="158"/>
  <c r="AC9" i="158" s="1"/>
  <c r="P12" i="158"/>
  <c r="AB9" i="158" s="1"/>
  <c r="AB10" i="158" s="1"/>
  <c r="O12" i="158"/>
  <c r="AA9" i="158" s="1"/>
  <c r="AA10" i="158" s="1"/>
  <c r="T12" i="158"/>
  <c r="AF9" i="158" s="1"/>
  <c r="AF10" i="158" s="1"/>
  <c r="D18" i="158" l="1"/>
  <c r="Z9" i="158"/>
  <c r="AC10" i="158"/>
  <c r="Z10" i="158" s="1"/>
  <c r="D12" i="158"/>
  <c r="D14" i="158" l="1"/>
  <c r="E13" i="158" s="1"/>
  <c r="D17" i="158"/>
  <c r="F26" i="157"/>
  <c r="G25" i="157" s="1"/>
  <c r="F27" i="157"/>
  <c r="F29" i="157" s="1"/>
  <c r="E12" i="158" l="1"/>
  <c r="D19" i="158"/>
  <c r="E18" i="158" s="1"/>
  <c r="G27" i="157"/>
  <c r="G28" i="157"/>
  <c r="G24" i="157"/>
  <c r="E17" i="158" l="1"/>
  <c r="A92" i="16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3AFAEC-237C-4130-9BA5-729A9F30B52B}" keepAlive="1" name="Query - KADAPA" description="Connection to the 'KADAPA' query in the workbook." type="5" refreshedVersion="8" background="1" saveData="1">
    <dbPr connection="Provider=Microsoft.Mashup.OleDb.1;Data Source=$Workbook$;Location=KADAPA;Extended Properties=&quot;&quot;" command="SELECT * FROM [KADAPA]"/>
  </connection>
  <connection id="2" xr16:uid="{7AB90740-A6B1-4A58-90F8-CBFCFA24CF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EED21D0-604F-4821-B1B6-1A7716D02A1E}" name="WorksheetConnection_PSS05B!$B$2:$O$25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SS05BB2O2541"/>
        </x15:connection>
      </ext>
    </extLst>
  </connection>
  <connection id="4" xr16:uid="{BC63258C-FA7D-4D2A-BA4A-28003FBFE6B9}" name="WorksheetConnection_PSS08B!$B$2:$O$256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PSS08BB2O2561"/>
        </x15:connection>
      </ext>
    </extLst>
  </connection>
  <connection id="5" xr16:uid="{06E8E879-495C-46CB-AF04-353C780531B0}" name="WorksheetConnection_PSS10B!$B$2:$O$259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PSS10BB2O2591"/>
        </x15:connection>
      </ext>
    </extLst>
  </connection>
  <connection id="6" xr16:uid="{EF59FB83-77F5-4FA2-B282-507031C3BF35}" name="WorksheetConnection_PSS11!$B$2:$O$243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PSS11B2O2431"/>
        </x15:connection>
      </ext>
    </extLst>
  </connection>
  <connection id="7" xr16:uid="{4241EA5C-FF2D-4D6B-BF08-1FD622E9B568}" name="WorksheetConnection_PSS12!$B$2:$O$258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PSS12B2O258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6">
    <s v="ThisWorkbookDataModel"/>
    <s v="{[Range].[In-house/Vendor Name2].[All]}"/>
    <s v="{[Range 1].[In-house/Vendor Name2].[All]}"/>
    <s v="{[Range 2].[In-house/Vendor Name2].[All]}"/>
    <s v="{[Range 3].[In-house/Vendor Name2].[All]}"/>
    <s v="{[Range 4].[In-house/Vendor Name2].[All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<sst xmlns="http://schemas.openxmlformats.org/spreadsheetml/2006/main" count="16341" uniqueCount="3252">
  <si>
    <t>STATUS AS ON DATE</t>
  </si>
  <si>
    <t>01.01.2025</t>
  </si>
  <si>
    <t>KHAVDA- BESS PSS MDL STATUS</t>
  </si>
  <si>
    <t>KHAVDA PSS MDL STATUS-PHASE-3</t>
  </si>
  <si>
    <t>Approval Status</t>
  </si>
  <si>
    <t>PSS-5</t>
  </si>
  <si>
    <t>REMARKS</t>
  </si>
  <si>
    <t>PSS-6</t>
  </si>
  <si>
    <t>RFC</t>
  </si>
  <si>
    <t>A1</t>
  </si>
  <si>
    <t>A2</t>
  </si>
  <si>
    <t>A3</t>
  </si>
  <si>
    <t>I</t>
  </si>
  <si>
    <t>UR</t>
  </si>
  <si>
    <t>Date :</t>
  </si>
  <si>
    <t>CIVIL/ELECT COMBINED (PSS)</t>
  </si>
  <si>
    <t>Submitted</t>
  </si>
  <si>
    <t>Hyosung-19
added-offline submitted docu.</t>
  </si>
  <si>
    <t>Not Submitted</t>
  </si>
  <si>
    <t>Project</t>
  </si>
  <si>
    <t>Total Docment</t>
  </si>
  <si>
    <t>Total</t>
  </si>
  <si>
    <t>In-House</t>
  </si>
  <si>
    <t>Vendor</t>
  </si>
  <si>
    <t>PSS-8</t>
  </si>
  <si>
    <t>PSS-7</t>
  </si>
  <si>
    <t>Hyosung-19</t>
  </si>
  <si>
    <t>PSS-10</t>
  </si>
  <si>
    <t>PSS-11</t>
  </si>
  <si>
    <t>Grand Total</t>
  </si>
  <si>
    <t>PSS-05B</t>
  </si>
  <si>
    <t>Civil</t>
  </si>
  <si>
    <t>Electrical</t>
  </si>
  <si>
    <t>Cat. -I</t>
  </si>
  <si>
    <t>Cat. -I_Star</t>
  </si>
  <si>
    <t>Cat. -II</t>
  </si>
  <si>
    <t>Cat. -III</t>
  </si>
  <si>
    <t>Cat. -IV</t>
  </si>
  <si>
    <t>Cat. -IV_Star</t>
  </si>
  <si>
    <t>PSS-08B</t>
  </si>
  <si>
    <t>PSS-09</t>
  </si>
  <si>
    <t>PSS-10B</t>
  </si>
  <si>
    <t>PSS-12</t>
  </si>
  <si>
    <t xml:space="preserve">PSS05B </t>
  </si>
  <si>
    <t>PSS09</t>
  </si>
  <si>
    <t>PSS11</t>
  </si>
  <si>
    <t>In-house/Vendor Name2</t>
  </si>
  <si>
    <t>All</t>
  </si>
  <si>
    <t>(All)</t>
  </si>
  <si>
    <t>Count of New_Drawing / Document Number</t>
  </si>
  <si>
    <t>Column Labels</t>
  </si>
  <si>
    <t>Row Labels</t>
  </si>
  <si>
    <t>(blank)</t>
  </si>
  <si>
    <t>E</t>
  </si>
  <si>
    <t>M</t>
  </si>
  <si>
    <t>S</t>
  </si>
  <si>
    <t>Delete</t>
  </si>
  <si>
    <t>Under Review</t>
  </si>
  <si>
    <t xml:space="preserve">PSS08B </t>
  </si>
  <si>
    <t xml:space="preserve">PSS10B </t>
  </si>
  <si>
    <t>PSS12</t>
  </si>
  <si>
    <t>delete</t>
  </si>
  <si>
    <t>PSS05B_Adani Renewable Energy 44 Limited (ARE44L)</t>
  </si>
  <si>
    <t>Rev.00</t>
  </si>
  <si>
    <t>Rev.01</t>
  </si>
  <si>
    <t>Rev.02</t>
  </si>
  <si>
    <t>Rev.03</t>
  </si>
  <si>
    <t>Rev.04/0E</t>
  </si>
  <si>
    <t>Rev.05/0F</t>
  </si>
  <si>
    <t>Rev.06/0G</t>
  </si>
  <si>
    <t>Rev.07/0H</t>
  </si>
  <si>
    <t>Rev.08/0I</t>
  </si>
  <si>
    <t>Rev.09/0J</t>
  </si>
  <si>
    <t>Sr. No.</t>
  </si>
  <si>
    <t>Package</t>
  </si>
  <si>
    <t xml:space="preserve">In-house/Vendor </t>
  </si>
  <si>
    <t>New_Drawing / Document Number</t>
  </si>
  <si>
    <t>Drawing / Document Number</t>
  </si>
  <si>
    <t>Document Title</t>
  </si>
  <si>
    <t>Document Category</t>
  </si>
  <si>
    <t>DOCUMENT TYPE</t>
  </si>
  <si>
    <t>Schedule Date</t>
  </si>
  <si>
    <t>FORECAST DATE</t>
  </si>
  <si>
    <t>Weightage</t>
  </si>
  <si>
    <t>Status</t>
  </si>
  <si>
    <t>Recd Date_00</t>
  </si>
  <si>
    <t>Comment date_00</t>
  </si>
  <si>
    <t>Status_00</t>
  </si>
  <si>
    <t>XMTL No._00</t>
  </si>
  <si>
    <t>Remarks_00</t>
  </si>
  <si>
    <t>Recd Date_01</t>
  </si>
  <si>
    <t>Comment date_01</t>
  </si>
  <si>
    <t>Status_01</t>
  </si>
  <si>
    <t>XMTL No._01</t>
  </si>
  <si>
    <t>Remarks_01</t>
  </si>
  <si>
    <t>Recd Date_02</t>
  </si>
  <si>
    <t>Comment date_02</t>
  </si>
  <si>
    <t>Status_02</t>
  </si>
  <si>
    <t>XMTL No._02</t>
  </si>
  <si>
    <t>Remarks_02</t>
  </si>
  <si>
    <t>Recd Date_03</t>
  </si>
  <si>
    <t>Comment date_03</t>
  </si>
  <si>
    <t>Status_03</t>
  </si>
  <si>
    <t>XMTL No._03</t>
  </si>
  <si>
    <t>Remarks_03</t>
  </si>
  <si>
    <t>Recd Date_04</t>
  </si>
  <si>
    <t>Comment date_04</t>
  </si>
  <si>
    <t>Status_04</t>
  </si>
  <si>
    <t>XMTL No._04</t>
  </si>
  <si>
    <t>Remarks_04</t>
  </si>
  <si>
    <t>Recd Date_05</t>
  </si>
  <si>
    <t>Comment date_05</t>
  </si>
  <si>
    <t>Status_05</t>
  </si>
  <si>
    <t>XMTL No._05</t>
  </si>
  <si>
    <t>Remarks_05</t>
  </si>
  <si>
    <t>Recd Date_06</t>
  </si>
  <si>
    <t>Comment date_06</t>
  </si>
  <si>
    <t>Status_06</t>
  </si>
  <si>
    <t>XMTL No._06</t>
  </si>
  <si>
    <t>Remarks_06</t>
  </si>
  <si>
    <t>Recd Date_07</t>
  </si>
  <si>
    <t>Comment date_07</t>
  </si>
  <si>
    <t>Status_07</t>
  </si>
  <si>
    <t>XMTL No._07</t>
  </si>
  <si>
    <t>Remarks_07</t>
  </si>
  <si>
    <t>Recd Date_08</t>
  </si>
  <si>
    <t>Comment date_08</t>
  </si>
  <si>
    <t>Status_08</t>
  </si>
  <si>
    <t>XMTL No._08</t>
  </si>
  <si>
    <t>Remarks_08</t>
  </si>
  <si>
    <t>Recd Date_09</t>
  </si>
  <si>
    <t>Comment date_09</t>
  </si>
  <si>
    <t>Status_09</t>
  </si>
  <si>
    <t>XMTL No._09</t>
  </si>
  <si>
    <t>Remarks_09</t>
  </si>
  <si>
    <t>Remarks_10</t>
  </si>
  <si>
    <t>Coupling Transformer</t>
  </si>
  <si>
    <t>Ornet</t>
  </si>
  <si>
    <t>51I4-ORNT-CTF-GEN-DE-V-0001</t>
  </si>
  <si>
    <t>51H2-E-SEP-IDT-DE-G-V-0001</t>
  </si>
  <si>
    <t>GA Drawings with List of Fittings for IDT</t>
  </si>
  <si>
    <t>Approval</t>
  </si>
  <si>
    <t>Drawing</t>
  </si>
  <si>
    <t>XXXX-BESS-SITE-T-0001</t>
  </si>
  <si>
    <t>51I4-ORNT-CTF-GEN-DE-V-0002</t>
  </si>
  <si>
    <t>51H2-E-SEP-IDT-DE-G-V-0002</t>
  </si>
  <si>
    <t xml:space="preserve">GA OF MARSHALLING BOX &amp; WIRING DIAGRAM and SCHEMATIC DIAGRAM OF COOLING  SYSTEM </t>
  </si>
  <si>
    <t>51I4-ORNT-CTF-GEN-DE-V-0003</t>
  </si>
  <si>
    <t>51H2-E-SEP-IDT-DE-G-V-0003</t>
  </si>
  <si>
    <t>CTR NIFPS (Nitrogen Injection &amp; Fire Protection System) Drawings</t>
  </si>
  <si>
    <t>51I4-ORNT-CTF-GEN-DE-V-0004</t>
  </si>
  <si>
    <t>51H2-E-SEP-IDT-DE-G-V-0004</t>
  </si>
  <si>
    <t>ONLINE DRYING SYSTEM DRAWING WITH GUARANRTEED TECHNICAL PARTICULARS</t>
  </si>
  <si>
    <t>51I4-ORNT-CTF-GEN-DE-V-0005</t>
  </si>
  <si>
    <t>51H2-E-SEP-IDT-DE-G-V-0005</t>
  </si>
  <si>
    <t>EMR  NIFPS (Nitrogen Injection &amp; Fire Protection System) Drawings</t>
  </si>
  <si>
    <t>51I4-ORNT-CTF-GEN-DE-M-0001</t>
  </si>
  <si>
    <t>51H2-E-SEP-IDT-DE-M-V-0001</t>
  </si>
  <si>
    <t xml:space="preserve"> O&amp;M Manual of IDT</t>
  </si>
  <si>
    <t>Document</t>
  </si>
  <si>
    <t>51I4-ORNT-CTF-GEN-DE-D-0001</t>
  </si>
  <si>
    <t>51H2-E-SEP-IDT-DE-D-V-0001</t>
  </si>
  <si>
    <t xml:space="preserve"> GTP of IDT</t>
  </si>
  <si>
    <t>Shilchar</t>
  </si>
  <si>
    <t>51I4-SICR-CTF-GEN-DE-V-0005</t>
  </si>
  <si>
    <t>CTR  NIFPS (Nitrogen Injection &amp; Fire Protection System) Drawings</t>
  </si>
  <si>
    <t>51I4-BESS-SITE-T-0021</t>
  </si>
  <si>
    <t>51I4-SICR-CTF-GEN-DE-V-0004</t>
  </si>
  <si>
    <t>51I4-SICR-CTF-GEN-DE-V-0003</t>
  </si>
  <si>
    <t>EMR NIFPS (Nitrogen Injection &amp; Fire Protection System) Drawings</t>
  </si>
  <si>
    <t>51I4-SICR-CTF-GEN-DE-V-0002</t>
  </si>
  <si>
    <t>NR</t>
  </si>
  <si>
    <t>51I4-SICR-CTF-GEN-DE-V-0001</t>
  </si>
  <si>
    <t>51I4-SICR-CTF-GEN-DE-M-0001</t>
  </si>
  <si>
    <t>51I4-SICR-CTF-GEN-DE-D-0001</t>
  </si>
  <si>
    <t>PCS</t>
  </si>
  <si>
    <t>Hopewind</t>
  </si>
  <si>
    <t>51I4-HOPW-PCS-GEN-DI-Q-0001</t>
  </si>
  <si>
    <t>51H2-E-PCS-PCS-DE-M-V-0001</t>
  </si>
  <si>
    <t>PCS Control and Communication Architecture</t>
  </si>
  <si>
    <t xml:space="preserve">Approval </t>
  </si>
  <si>
    <t xml:space="preserve">Document received by Mr. Samrej Vahora on 26.02.2026 </t>
  </si>
  <si>
    <t>51I4-HOPW-PCS-GEN-DI-N-0001</t>
  </si>
  <si>
    <t>51H2-E-PCS-PCS-DE-Q-V-0001</t>
  </si>
  <si>
    <t>Control and Operation Philoshophy</t>
  </si>
  <si>
    <t xml:space="preserve">Document received by Mr. Samrej Vahora on 23.02.2026 </t>
  </si>
  <si>
    <t>Document received by Mr. Samrej Vahora on 16.04.2206\</t>
  </si>
  <si>
    <t>51I4-HOPW-PCS-GEN-DI-D-0003</t>
  </si>
  <si>
    <r>
      <t xml:space="preserve">51H2-E-PCS-PCS-DE-I-V-0002
</t>
    </r>
    <r>
      <rPr>
        <sz val="10"/>
        <color theme="1"/>
        <rFont val="Adani Regular"/>
      </rPr>
      <t>51H2-E-PCS-PCS-DE-I-V-0003</t>
    </r>
  </si>
  <si>
    <t>IO list and Data addresses for PCS to BMS</t>
  </si>
  <si>
    <t>Information</t>
  </si>
  <si>
    <t>51I4-HOPW-PCS-GEN-DI-D-0002</t>
  </si>
  <si>
    <t>51H2-E-PCS-PCS-DE-M-V-0003</t>
  </si>
  <si>
    <t xml:space="preserve">Input Output list for EMS interface </t>
  </si>
  <si>
    <t>Document received by Mr. Krunal on 06.03.2026</t>
  </si>
  <si>
    <t>51I4-HOPW-PCS-GEN-DI-D-0001</t>
  </si>
  <si>
    <t>51H2-E-PCS-PCS-DE-M-V-0002</t>
  </si>
  <si>
    <t xml:space="preserve">PCS controller Function, Datasheet and Specification </t>
  </si>
  <si>
    <t xml:space="preserve">Document received by Mr. Samrej Vahora on 24.03.2026 </t>
  </si>
  <si>
    <t>51I4-HOPW-PCS-GEN-DE-R-0005</t>
  </si>
  <si>
    <t>51H2-E-PCS-PCS-DE-B-V-0001</t>
  </si>
  <si>
    <t xml:space="preserve">Power Quality Test Resport </t>
  </si>
  <si>
    <t>51I4-HOPW-PCS-GEN-DE-R-0004</t>
  </si>
  <si>
    <t>51H2-E-PCS-PCS-DE-E-V-0001</t>
  </si>
  <si>
    <t xml:space="preserve">Certification summary along with certificates </t>
  </si>
  <si>
    <t>Document received by Mr. Krunal on 01.05.2026</t>
  </si>
  <si>
    <t>51I4-HOPW-PCS-GEN-DE-R-0003</t>
  </si>
  <si>
    <t>51H2-E-PCS-PCS-DE-L-V-0002</t>
  </si>
  <si>
    <t xml:space="preserve">CEA test Report  </t>
  </si>
  <si>
    <t>51I4-HOPW-PCS-GEN-DE-R-0002</t>
  </si>
  <si>
    <t>51H2-E-PCS-PCS-DG-L-V-0002</t>
  </si>
  <si>
    <t xml:space="preserve">Benchmarking Report </t>
  </si>
  <si>
    <t>51I4-HOPW-PCS-GEN-DE-R-0001</t>
  </si>
  <si>
    <t>51H2-E-PCS-PCS-DE-L-V-0001</t>
  </si>
  <si>
    <t xml:space="preserve">PCS Desing Basis Report </t>
  </si>
  <si>
    <t>As per the received mail by Mr. Tinkle Khalasi_18.04.2026</t>
  </si>
  <si>
    <t>51I4-HOPW-PCS-GEN-DE-O-0007</t>
  </si>
  <si>
    <t>51H2-E-PCS-PCS-DE-O-V-0004</t>
  </si>
  <si>
    <t xml:space="preserve">PSCAD Model </t>
  </si>
  <si>
    <t>51I4-HOPW-PCS-GEN-DE-O-0006</t>
  </si>
  <si>
    <t>51H2-E-PCS-PCS-DE-M-V-0004</t>
  </si>
  <si>
    <t xml:space="preserve">PSSE Model </t>
  </si>
  <si>
    <t>51I4-HOPW-PCS-GEN-DE-O-0005</t>
  </si>
  <si>
    <t>51H2-E-PCS-PCS-DE-B-V-0002</t>
  </si>
  <si>
    <t xml:space="preserve">Detailed Lock-out Procedure and Equipment safety Procedure </t>
  </si>
  <si>
    <t xml:space="preserve">Information </t>
  </si>
  <si>
    <t>51I4-HOPW-PCS-GEN-DE-O-0004</t>
  </si>
  <si>
    <t>51H2-E-PCS-PCS-DE-O-V-0002</t>
  </si>
  <si>
    <t xml:space="preserve">PCS Charge and Discharge Efficiency detail </t>
  </si>
  <si>
    <t>51I4-HOPW-PCS-GEN-DE-O-0003</t>
  </si>
  <si>
    <t>51H2-E-PCS-GEN-DE-G-V-0004</t>
  </si>
  <si>
    <t xml:space="preserve">PCS performance Detail </t>
  </si>
  <si>
    <t>51I4-HOPW-PCS-GEN-DE-O-0002</t>
  </si>
  <si>
    <r>
      <t xml:space="preserve">51H2-E-PCS-PCS-DE-I-V-0001
</t>
    </r>
    <r>
      <rPr>
        <b/>
        <sz val="10"/>
        <color rgb="FF002060"/>
        <rFont val="Adani Regular"/>
      </rPr>
      <t>51H2-E-PCS-PCS-DE-I-V-0002</t>
    </r>
  </si>
  <si>
    <t>System level thermal profile as per site condition</t>
  </si>
  <si>
    <t>51I4-HOPW-PCS-GEN-DE-O-0001</t>
  </si>
  <si>
    <t>51H2-E-PCS-GEN-DE-G-V-0001</t>
  </si>
  <si>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Adani Regular"/>
      </rPr>
      <t xml:space="preserve">PCS 3D Model </t>
    </r>
  </si>
  <si>
    <t>51I4-HOPW-PCS-GEN-DE-N-0002</t>
  </si>
  <si>
    <t>51H2-E-PCS-PCS-DE-R-V-0001</t>
  </si>
  <si>
    <t>51I4-HOPW-PCS-GEN-DE-N-0001</t>
  </si>
  <si>
    <t>51H2-E-PCS-GEN-DE-N-V-0001</t>
  </si>
  <si>
    <t xml:space="preserve">System &amp; Function Descriptions of PCS </t>
  </si>
  <si>
    <t>51I4-HOPW-PCS-GEN-DE-M-0004</t>
  </si>
  <si>
    <t>51H2-E-PCS-PCS-DE-N-V-0001</t>
  </si>
  <si>
    <t xml:space="preserve">Training manuals </t>
  </si>
  <si>
    <t>51I4-HOPW-PCS-GEN-DE-M-0003</t>
  </si>
  <si>
    <t>51H2-E-PCS-PCS-DG-L-V-0001</t>
  </si>
  <si>
    <t xml:space="preserve">PSCAD Guide / User Manual </t>
  </si>
  <si>
    <t>51I4-HOPW-PCS-GEN-DE-M-0002</t>
  </si>
  <si>
    <t>51H2-E-PCS-PCS-DE-E-V-0002</t>
  </si>
  <si>
    <t xml:space="preserve">PSSE Guide / User Manual </t>
  </si>
  <si>
    <t xml:space="preserve">Document received by Mr. Krunal on 06.03.2026 </t>
  </si>
  <si>
    <t>51I4-HOPW-PCS-GEN-DE-M-0001</t>
  </si>
  <si>
    <t>51H2-E-PCS-GEN-DE-G-V-0002</t>
  </si>
  <si>
    <t>O &amp; M manual</t>
  </si>
  <si>
    <t>51I4-HOPW-PCS-GEN-DE-L-0002</t>
  </si>
  <si>
    <t>51H2-E-PCS-PCS-DE-O-V-0003</t>
  </si>
  <si>
    <t xml:space="preserve">3D Drawing </t>
  </si>
  <si>
    <t xml:space="preserve">Document received by Mr. Krunal on 28.02.2026 </t>
  </si>
  <si>
    <t>51I4-HOPW-PCS-GEN-DE-L-0001</t>
  </si>
  <si>
    <t>51H2-E-PCS-PCS-DE-I-V-0004</t>
  </si>
  <si>
    <t xml:space="preserve">2D drawing </t>
  </si>
  <si>
    <t>51I4-HOPW-PCS-GEN-DE-J-0001</t>
  </si>
  <si>
    <t>51H2-E-PCS-PCS-DE-D-V-0001</t>
  </si>
  <si>
    <t>PQ, QU Curve</t>
  </si>
  <si>
    <t>51I4-HOPW-PCS-GEN-DE-I-0001</t>
  </si>
  <si>
    <t>51H2-E-PCS-PCS-DE-O-V-0001</t>
  </si>
  <si>
    <t>Interconnection Drawings</t>
    <phoneticPr fontId="1" type="noConversion"/>
  </si>
  <si>
    <t>51I4-HOPW-PCS-GEN-DE-G-0003</t>
  </si>
  <si>
    <t>51H2-E-PCS-PCS-DE-J-V-0001</t>
  </si>
  <si>
    <t>Construction and installation drawing</t>
  </si>
  <si>
    <t>51I4-HOPW-PCS-GEN-DE-G-0001</t>
  </si>
  <si>
    <t>51H2-E-PCS-GEN-DE-N-V-0003</t>
  </si>
  <si>
    <t>General Arrangements Drawing – PCS</t>
  </si>
  <si>
    <t>51I4-HOPW-PCS-GEN-DE-E-0002</t>
  </si>
  <si>
    <t>51H2-E-PCS-PCS-BE-R-V-0001</t>
  </si>
  <si>
    <t>PCS schematic wiring drawings</t>
  </si>
  <si>
    <t>51I4-HOPW-PCS-GEN-DE-D-0002</t>
  </si>
  <si>
    <r>
      <rPr>
        <b/>
        <strike/>
        <sz val="10"/>
        <color rgb="FF002060"/>
        <rFont val="Adani Regular"/>
      </rPr>
      <t xml:space="preserve">51H2-E-PCS-PCS-DE-I-V-0003
</t>
    </r>
    <r>
      <rPr>
        <b/>
        <sz val="10"/>
        <color rgb="FF002060"/>
        <rFont val="Adani Regular"/>
      </rPr>
      <t>51H2-E-PCS-PCS-DE-I-V-0001</t>
    </r>
  </si>
  <si>
    <t xml:space="preserve">PCS Component Spare List </t>
  </si>
  <si>
    <t>51I4-HOPW-PCS-GEN-DE-D-0001</t>
  </si>
  <si>
    <t>51H2-E-PCS-GEN-DE-N-V-0002</t>
  </si>
  <si>
    <t xml:space="preserve">GTP of PCS </t>
  </si>
  <si>
    <t>51I4-HOPW-PCS-GEN-DE-B-0002</t>
  </si>
  <si>
    <t>51H2-E-PCS-GEN-DE-G-V-0003</t>
  </si>
  <si>
    <t>Maintenance schedule and activity plan</t>
  </si>
  <si>
    <t>51I4-HOPW-PCS-GEN-DE-B-0001</t>
  </si>
  <si>
    <t>51H2-E-PCS-GEN-DE-B-V-0001</t>
  </si>
  <si>
    <t>Bill of material</t>
  </si>
  <si>
    <t>Battery</t>
  </si>
  <si>
    <t>CATL</t>
  </si>
  <si>
    <t>51I4-CATL-BTR-LCO-DE-R-0001</t>
  </si>
  <si>
    <t>51H2-E-BTR-GEN-DE-L-V-0001</t>
  </si>
  <si>
    <t>Certification summary along with certificates including model numbers Liquid Cooling</t>
  </si>
  <si>
    <t>51I4-CATL-BTR-LCO-DE-G-0001</t>
  </si>
  <si>
    <t>51H2-E-BTR-GEN-DE-O-V-0001</t>
  </si>
  <si>
    <t>GA(cooling Unit) &amp; piping layout, showing the routing, connections, and integration of cooling lines inside the container Liquid Cooling</t>
  </si>
  <si>
    <t>51I4-CATL-BTR-LCO-DE-D-0002</t>
  </si>
  <si>
    <t>51H2-E-BTR-GEN-DE-M-V-0001</t>
  </si>
  <si>
    <t>Coolant Datasheet and MSDS for Liquid Cooling</t>
  </si>
  <si>
    <t>51I4-CATL-BTR-LCO-DE-D-0001</t>
  </si>
  <si>
    <t>51H2-E-BTR-GEN-DE-D-V-0001</t>
  </si>
  <si>
    <t>GTP (Technical Paramater detail) as per given format</t>
  </si>
  <si>
    <t>51I4-CATL-BTR-HVA-DE-R-0001</t>
  </si>
  <si>
    <t>51H2-E-BTR-LCO-BE-R-V-0001</t>
  </si>
  <si>
    <t>Certification including model numbers and compliance data for HVAC</t>
  </si>
  <si>
    <t>51I4-CATL-BTR-HVA-DE-G-0001</t>
  </si>
  <si>
    <t>51H2-E-BTR-LCO-DE-G-V-0001</t>
  </si>
  <si>
    <t>GA for HVAC</t>
  </si>
  <si>
    <t>51I4-CATL-BTR-HVA-DE-D-0001</t>
  </si>
  <si>
    <t>51H2-E-BTR-LCO-DE-D-V-0001</t>
  </si>
  <si>
    <t>GTP (Technical Paramater detail)  for HVAC</t>
  </si>
  <si>
    <t>51I4-CATL-BTR-GEN-DM-L-0002</t>
  </si>
  <si>
    <t>51H2-E-BTR-GEN-DE-O-V-0002</t>
  </si>
  <si>
    <r>
      <t>3D Model (</t>
    </r>
    <r>
      <rPr>
        <b/>
        <sz val="10"/>
        <color theme="1"/>
        <rFont val="Adani Regular"/>
      </rPr>
      <t>Parasolid(x_t  and .x_b)</t>
    </r>
    <r>
      <rPr>
        <sz val="10"/>
        <color theme="1"/>
        <rFont val="Adani Regular"/>
      </rPr>
      <t>/.stp/.iges)</t>
    </r>
  </si>
  <si>
    <t>As per the received mail by Mr. Aditya Pratap Singh_02.02.2026</t>
  </si>
  <si>
    <t>51I4-CATL-BTR-GEN-DM-L-0001</t>
  </si>
  <si>
    <t>51H2-E-BTR-GEN-DE-B-V-0001</t>
  </si>
  <si>
    <t>2D Layout (Auto CAD file)</t>
  </si>
  <si>
    <t>51I4-CATL-BTR-GEN-DM-D-0001</t>
  </si>
  <si>
    <t>51H2-E-BTR-GEN-DE-O-V-0003</t>
  </si>
  <si>
    <t>Container Paint/Coating datasheet and procedure</t>
  </si>
  <si>
    <t>51I4-CATL-BTR-GEN-DE-R-0001</t>
  </si>
  <si>
    <t>51H2-E-BTR-GEN-DE-D-V-0004</t>
  </si>
  <si>
    <t xml:space="preserve">Certification Summary </t>
  </si>
  <si>
    <t>51I4-CATL-BTR-GEN-DE-O-0005</t>
  </si>
  <si>
    <t>51H2-E-BTR-BAR-DE-D-V-0101</t>
  </si>
  <si>
    <t>Modbus mapping register with complete description for all parameters.</t>
  </si>
  <si>
    <t>51I4-CATL-BTR-GEN-DE-O-0004</t>
  </si>
  <si>
    <t>51H2-E-BTR-GEN-DE-D-V-0003</t>
  </si>
  <si>
    <t>Degradation profile considering cycle per day, DoD, temperature, etc.</t>
  </si>
  <si>
    <t>51I4-CATL-BTR-GEN-DE-O-0003</t>
  </si>
  <si>
    <t>51H2-E-BTR-GEN-DE-E-V-0002</t>
  </si>
  <si>
    <t>Electrical Load Flow, Arc Flash, and Short Circuit Simulation Report (ETAP Model) &amp; Protection Study for BESS</t>
  </si>
  <si>
    <t>51I4-CATL-BTR-GEN-DE-O-0002</t>
  </si>
  <si>
    <t>51H2-E-BTR-GEN-DE-D-V-0002</t>
  </si>
  <si>
    <t>Model for System Design and Aux Calculation based on Ambient.</t>
  </si>
  <si>
    <t>51I4-CATL-BTR-GEN-DE-O-0001</t>
  </si>
  <si>
    <t>51H2-E-BTR-GEN-DE-O-V-0004</t>
  </si>
  <si>
    <t>Battery Sizing Model</t>
  </si>
  <si>
    <t>Document received by Mr. Krunal on 17.03.2026</t>
  </si>
  <si>
    <t>51I4-CATL-BTR-GEN-DE-N-0001</t>
  </si>
  <si>
    <t>51H2-E-BTR-BAR-DE-G-V-0101</t>
  </si>
  <si>
    <t xml:space="preserve">BMS control philoshophy (Fail secnerios, mode of operation, Setpoints, Moderate/ mild/Severe alarm actions )
</t>
  </si>
  <si>
    <t>51I4-CATL-BTR-GEN-DE-M-0001</t>
  </si>
  <si>
    <t>51H2-E-BTR-GEN-DE-O-V-0006</t>
  </si>
  <si>
    <t>O&amp;M Manual and Installation &amp; Transportation Manual</t>
  </si>
  <si>
    <t>51I4-CATL-BTR-GEN-DE-E-0002</t>
  </si>
  <si>
    <t>51H2-E-BTR-GEN-DE-E-V-0001</t>
  </si>
  <si>
    <t>Auxilliary Power Supply (SLD) showing electrical connections and protection devices (component) with Rating:
Include all electrical connections, distribution of auxiliary loads, and integration points.</t>
  </si>
  <si>
    <t>51I4-CATL-BTR-GEN-DE-E-0001</t>
  </si>
  <si>
    <t>51H2-E-BTR-GEN-DE-L-V-0002</t>
  </si>
  <si>
    <t>Single Line Diagram (SLD) showing electrical connections and protection devices (component) with Rating:
1-  Battery Pack
2- HV Box
3- Container</t>
  </si>
  <si>
    <t>51I4-CATL-BTR-GEN-DE-D-0003</t>
  </si>
  <si>
    <t>51H2-E-BTR-BAR-BE-R-V-0101</t>
  </si>
  <si>
    <t>BMS make and technical datasheet</t>
  </si>
  <si>
    <t>51I4-CATL-BTR-GEN-DE-D-0002</t>
  </si>
  <si>
    <t>51H2-E-BTR-BCL-DE-R-V-0101</t>
  </si>
  <si>
    <t>Details of BMS ethernet port for interface with EMS.</t>
  </si>
  <si>
    <t>Document received by Mr. Krunal on 02.03.2026</t>
  </si>
  <si>
    <t>51I4-CATL-BTR-GEN-DE-D-0001</t>
  </si>
  <si>
    <t>51H2-E-BTR-GEN-DE-O-V-0005</t>
  </si>
  <si>
    <t>BESS Container Communication Interface &amp; Scheme, Port details</t>
  </si>
  <si>
    <t>51I4-CATL-BTR-GEN-DE-B-0001</t>
  </si>
  <si>
    <t>51H2-E-BTR-GEN-DE-N-V-0001</t>
  </si>
  <si>
    <t xml:space="preserve">BOQ and spare parts list (all component list pack level, HV box, rack level, container level,etc..) </t>
  </si>
  <si>
    <t>51I4-CATL-BTR-FSS-DE-R-0001</t>
  </si>
  <si>
    <t>51H2-E-BTR-DCA-BE-R-V-0001</t>
  </si>
  <si>
    <t xml:space="preserve">FSS Certification and test report, including model numbers,compliance data and design calculation of aerosol and venting area for FSS
</t>
  </si>
  <si>
    <t>51I4-CATL-BTR-FSS-DE-G-0001</t>
  </si>
  <si>
    <t>51H2-E-BTR-DCA-DE-D-V-0001</t>
  </si>
  <si>
    <t>GA FOR FSS</t>
  </si>
  <si>
    <t>51I4-CATL-BTR-FSS-DE-D-0002</t>
  </si>
  <si>
    <t>51H2-E-BTR-DCA-DE-G-V-0001</t>
  </si>
  <si>
    <t>FSS component details as per given format for FSS</t>
  </si>
  <si>
    <t>51I4-CATL-BTR-FSS-DE-D-0001</t>
  </si>
  <si>
    <t>51H2-E-BTR-FSS-BE-R-V-0001</t>
  </si>
  <si>
    <t>GTP (Technical Paramater detail) for FSS</t>
  </si>
  <si>
    <t>51I4-CATL-BTR-DCA-DE-R-0001</t>
  </si>
  <si>
    <t>51H2-E-BTR-HVA-BE-R-V-0001</t>
  </si>
  <si>
    <t>DC cable Termination component (Fuse, Breaker,SPD) Certification and test report, including model numbers and compliance data for DC Cable Termination Cabinet</t>
  </si>
  <si>
    <t>51I4-CATL-BTR-DCA-DE-G-0001</t>
  </si>
  <si>
    <t>51H2-E-BTR-HVA-DE-G-V-0001</t>
  </si>
  <si>
    <t>GA for DC Cable Termination Cabinet
1- CAD file &amp; PDF 
2- Terminal busbar drawing include hole size and position with lug integrated (shared by adani)
3-Detailed layout showing cable entry points and termination locations</t>
  </si>
  <si>
    <t>51I4-CATL-BTR-DCA-DE-D-0001</t>
  </si>
  <si>
    <t>51H2-E-BTR-HVA-DE-D-V-0001</t>
  </si>
  <si>
    <t>GTP (Technical Paramater detail) for DC Cable Termination Cabinet</t>
  </si>
  <si>
    <t>51I4-CATL-BTR-BCN-DE-R-0001</t>
  </si>
  <si>
    <t>51H2-E-BTR-FSS-DE-G-V-0001</t>
  </si>
  <si>
    <t>BESS container Certification and test report, including model numbers and compliance data for Container</t>
  </si>
  <si>
    <t>51I4-CATL-BTR-BCN-DE-G-0001</t>
  </si>
  <si>
    <t>51H2-E-BTR-FSS-DE-D-V-0001</t>
  </si>
  <si>
    <t>General Arrangement (GA) drawing in PDF and CAD formats, including detailed footing dimensions for Container</t>
  </si>
  <si>
    <t>51I4-CATL-BTR-BCN-DE-D-0001</t>
  </si>
  <si>
    <t>51H2-E-BTR-BCN-BE-R-V-0001</t>
  </si>
  <si>
    <t>GTP (Technical Paramater detail) for Container</t>
  </si>
  <si>
    <t>51I4-CATL-BTR-BCL-DE-R-0001</t>
  </si>
  <si>
    <t>51H2-E-BTR-BAR-DE-G-V-0001</t>
  </si>
  <si>
    <t>Battery cell certification and compliance report, including detailed model numbers and test results for cell</t>
  </si>
  <si>
    <t>51I4-CATL-BTR-BCL-DE-G-0001</t>
  </si>
  <si>
    <t>51H2-E-BTR-BAR-DE-D-V-0001</t>
  </si>
  <si>
    <t>General Arrangement (GA) drawing for cell</t>
  </si>
  <si>
    <t>51I4-CATL-BTR-BCL-DE-D-0001</t>
  </si>
  <si>
    <t>51H2-E-BTR-BCL-BE-R-V-0001</t>
  </si>
  <si>
    <t>GTP (Technical Paramater detail) for cell</t>
  </si>
  <si>
    <t>51I4-CATL-BTR-BAR-DE-R-0001</t>
  </si>
  <si>
    <t>51H2-E-BTR-BCN-DE-G-V-0001</t>
  </si>
  <si>
    <t>Certification and test report for battery rack, including model numbers and compliance data  for rack</t>
  </si>
  <si>
    <t>51I4-CATL-BTR-BAR-DE-G-0001</t>
  </si>
  <si>
    <t>51H2-E-BTR-BCN-DE-D-V-0001</t>
  </si>
  <si>
    <t>GA Drawing (PDF &amp;CAD file ) showing component layout and dimensions for rack
1- Battery Pack 
2- HV box with Rack Frame</t>
  </si>
  <si>
    <t>51I4-CATL-BTR-BAR-DE-D-0001</t>
  </si>
  <si>
    <t>51H2-E-BTR-BAR-BE-R-V-0001</t>
  </si>
  <si>
    <t>GTP (Technical Paramater detail) (Pack, HV box and rack ) for rack</t>
  </si>
  <si>
    <t>PEB Building</t>
  </si>
  <si>
    <t>C</t>
  </si>
  <si>
    <t>51I4-XXXX-PEB-LCR-DC-G-0002</t>
  </si>
  <si>
    <t>51H2-E-PEB-LCR-DC-G-V-0002</t>
  </si>
  <si>
    <t>Anchor Bolt for Local Control Room</t>
  </si>
  <si>
    <t>51I4-XXXX-PEB-LCR-DC-G-0001</t>
  </si>
  <si>
    <t>51H2-E-PEB-LCR-DC-G-V-0001</t>
  </si>
  <si>
    <t>PEB details for  Local Control Room</t>
  </si>
  <si>
    <t>51I4-XXXX-PEB-HGR-DC-G-0002</t>
  </si>
  <si>
    <t>51H2-E-PEB-SGR-DC-G-V-0002</t>
  </si>
  <si>
    <t>Anchor Bolt for Outdoor Switchgear Room</t>
  </si>
  <si>
    <t>51I4-XXXX-PEB-HGR-DC-G-0001</t>
  </si>
  <si>
    <t>51H2-E-PEB-SGR-DC-G-V-0001</t>
  </si>
  <si>
    <t>PEB details for  Outdoor Switchgear Room</t>
  </si>
  <si>
    <t>Opteical fiber cable</t>
  </si>
  <si>
    <t>51I4-XXXX-OFC-GEN-DE-D-0001</t>
  </si>
  <si>
    <t>51H2-E-HLC-CIC-DE-D-V-0002</t>
  </si>
  <si>
    <t>12F G.652D MT DS ARMOURED Optical Fiber Cable</t>
  </si>
  <si>
    <t>LT Cable</t>
  </si>
  <si>
    <t>51I4-XXXX-LTC-GEN-DE-D-0001</t>
  </si>
  <si>
    <t>51H2-E-HLC-LTC-DE-D-V-0001</t>
  </si>
  <si>
    <t>GTP FOR 1CX400 SQQM LT CABLE</t>
  </si>
  <si>
    <t>51H2-E-HLC-LTC-DE-D-V-0002</t>
  </si>
  <si>
    <t>GTP FOR 3.5Cx300 sq mm, 3.5Cx50 sq mm LT CABLE</t>
  </si>
  <si>
    <t>HT Cable</t>
  </si>
  <si>
    <t>51I4-XXXX-HTC-GEN-DE-D-0001</t>
  </si>
  <si>
    <t>51H2-E-HLC-HTC-DE-D-V-0001</t>
  </si>
  <si>
    <t>GTP FOR 3C X 400 SQMM HT CABLE.</t>
  </si>
  <si>
    <t>51H2-E-HLC-HTC-DE-D-V-0002</t>
  </si>
  <si>
    <t>EMS</t>
  </si>
  <si>
    <t>51I4-XXXX-EMS-GEN-DI-D-0001</t>
  </si>
  <si>
    <t>51H2-E-CNI-EMS-DE-D-V-0001</t>
  </si>
  <si>
    <t>Control and communication data sheet</t>
  </si>
  <si>
    <t>51I4-XXXX-EMS-GEN-DE-S-0002</t>
  </si>
  <si>
    <t>51H2-E-EMS-EMS-DE-S-V-0002</t>
  </si>
  <si>
    <t>Cyber Security Specification</t>
  </si>
  <si>
    <t>51I4-XXXX-EMS-GEN-DE-S-0001</t>
  </si>
  <si>
    <t>51H2-E-EMS-EMS-DE-S-V-0001</t>
  </si>
  <si>
    <t>Functional Design Specification (FDS)</t>
  </si>
  <si>
    <t>51I4-XXXX-EMS-GEN-DE-Q-0002</t>
  </si>
  <si>
    <t>51H2-E-EMS-EMS-DE-Q-V-0002</t>
  </si>
  <si>
    <t>FIT Testing panel System architecture</t>
  </si>
  <si>
    <t>51I4-XXXX-EMS-GEN-DE-Q-0001</t>
  </si>
  <si>
    <t>51H2-E-EMS-EMS-DE-Q-V-0001</t>
  </si>
  <si>
    <t>EMS SCADA System Architecture Drawing</t>
  </si>
  <si>
    <t>51I4-XXXX-EMS-GEN-DE-O-0004</t>
  </si>
  <si>
    <t>51H2-E-EMS-EMS-DE-O-V-0004</t>
  </si>
  <si>
    <t>Document Dosier</t>
  </si>
  <si>
    <t>51I4-XXXX-EMS-GEN-DE-O-0003</t>
  </si>
  <si>
    <t>51H2-E-EMS-EMS-DE-O-V-0003</t>
  </si>
  <si>
    <t xml:space="preserve">Factory Integrated Test (FIT) Procedure </t>
  </si>
  <si>
    <t>51I4-XXXX-EMS-GEN-DE-O-0002</t>
  </si>
  <si>
    <t>51H2-E-EMS-EMS-DE-O-V-0002</t>
  </si>
  <si>
    <t>SAT Procedure</t>
  </si>
  <si>
    <t>51I4-XXXX-EMS-GEN-DE-O-0001</t>
  </si>
  <si>
    <t>51H2-E-EMS-EMS-DE-O-V-0001</t>
  </si>
  <si>
    <t>Factory Acceptance Test (FAT) Procedure</t>
  </si>
  <si>
    <t>51I4-XXXX-EMS-GEN-DE-N-0001</t>
  </si>
  <si>
    <t>51H2-E-EMS-EMS-DE-N-V-0001</t>
  </si>
  <si>
    <t>Complete Documentation of Implemented Protocols Between Various Elements</t>
  </si>
  <si>
    <t>51I4-XXXX-EMS-GEN-DE-M-0001</t>
  </si>
  <si>
    <t>51H2-E-EMS-EMS-DE-M-V-0001</t>
  </si>
  <si>
    <t xml:space="preserve">EMS O&amp;M Manual </t>
  </si>
  <si>
    <t>51I4-XXXX-EMS-GEN-DE-I-0005</t>
  </si>
  <si>
    <t>51H2-E-EMS-EMS-DE-I-V-0005</t>
  </si>
  <si>
    <t xml:space="preserve">FIT Testing panel  wiring diagram </t>
  </si>
  <si>
    <t>51I4-XXXX-EMS-GEN-DE-I-0004</t>
  </si>
  <si>
    <t>51H2-E-EMS-EMS-DE-I-V-0004</t>
  </si>
  <si>
    <t>EMS Screens &amp; Report Format</t>
  </si>
  <si>
    <t>51I4-XXXX-EMS-GEN-DE-I-0003</t>
  </si>
  <si>
    <t>51H2-E-EMS-EMS-DE-I-V-0003</t>
  </si>
  <si>
    <t>Interconnection Detailed Drawing</t>
  </si>
  <si>
    <t>51I4-XXXX-EMS-GEN-DE-I-0002</t>
  </si>
  <si>
    <t>51H2-E-EMS-EMS-DE-I-V-0002</t>
  </si>
  <si>
    <t>Logic Diagram for EMS</t>
  </si>
  <si>
    <t>51I4-XXXX-EMS-GEN-DE-I-0001</t>
  </si>
  <si>
    <t>51H2-E-EMS-EMS-DE-I-V-0001</t>
  </si>
  <si>
    <t>EMS Panel Drawing for Central Control Room, Network Panel, Site Level RTU RIO Panel, PCS Plateform RIO Panel, Junction Box for Ethernet Switches &amp; LIUs</t>
  </si>
  <si>
    <t>51I4-XXXX-EMS-GEN-DE-E-0002</t>
  </si>
  <si>
    <t>51H2-E-EMS-EMS-DE-E-V-0002</t>
  </si>
  <si>
    <t>Panel Grounding Scheme</t>
  </si>
  <si>
    <t>51I4-XXXX-EMS-GEN-DE-E-0001</t>
  </si>
  <si>
    <t>51H2-E-EMS-EMS-DE-E-V-0001</t>
  </si>
  <si>
    <t>Wiring Detailed Drawing</t>
  </si>
  <si>
    <t>51I4-XXXX-EMS-GEN-DE-D-0007</t>
  </si>
  <si>
    <t>51H2-E-EMS-EMS-DE-D-V-0006</t>
  </si>
  <si>
    <t>EMS System Datasheet - Enclosures Accessories Components</t>
  </si>
  <si>
    <t>51I4-XXXX-EMS-GEN-DE-D-0006</t>
  </si>
  <si>
    <t>51H2-E-EMS-EMS-DE-D-V-0005</t>
  </si>
  <si>
    <t>EMS System Datasheet - IT Hardware Components</t>
  </si>
  <si>
    <t>51I4-XXXX-EMS-GEN-DE-D-0005</t>
  </si>
  <si>
    <t>51H2-E-EMS-EMS-DE-O-V-0005</t>
  </si>
  <si>
    <r>
      <t xml:space="preserve">Detailed Erection; </t>
    </r>
    <r>
      <rPr>
        <sz val="11"/>
        <color rgb="FFFF0000"/>
        <rFont val="Calibri"/>
        <family val="2"/>
        <scheme val="minor"/>
      </rPr>
      <t>Pre-Commissioning and</t>
    </r>
    <r>
      <rPr>
        <sz val="10"/>
        <rFont val="Arial"/>
        <family val="2"/>
      </rPr>
      <t xml:space="preserve"> Commissioning Procedure</t>
    </r>
  </si>
  <si>
    <t>51I4-XXXX-EMS-GEN-DE-D-0004</t>
  </si>
  <si>
    <t>51H2-E-EMS-EMS-DE-D-V-0004</t>
  </si>
  <si>
    <t>IP List</t>
  </si>
  <si>
    <t>51I4-XXXX-EMS-GEN-DE-D-0003</t>
  </si>
  <si>
    <t>51H2-E-EMS-EMS-DE-D-V-0003</t>
  </si>
  <si>
    <t>Input Output List/Summary</t>
  </si>
  <si>
    <t>51I4-XXXX-EMS-GEN-DE-D-0002</t>
  </si>
  <si>
    <t>51H2-E-EMS-EMS-DE-D-V-0002</t>
  </si>
  <si>
    <r>
      <t xml:space="preserve">Project BOM (Bill of Materials) - </t>
    </r>
    <r>
      <rPr>
        <sz val="10"/>
        <color rgb="FFFF0000"/>
        <rFont val="Open Sans"/>
        <family val="2"/>
      </rPr>
      <t>Includes Hardware and Software</t>
    </r>
  </si>
  <si>
    <t>51I4-XXXX-EMS-GEN-DE-D-0001</t>
  </si>
  <si>
    <t>51H2-E-EMS-EMS-DE-D-V-0001</t>
  </si>
  <si>
    <r>
      <t>EMS System Components Datasheet</t>
    </r>
    <r>
      <rPr>
        <sz val="10"/>
        <color rgb="FFFF0000"/>
        <rFont val="Open Sans"/>
        <family val="2"/>
      </rPr>
      <t xml:space="preserve"> - Including all equipments</t>
    </r>
  </si>
  <si>
    <t>51I4-XXXX-EMS-GEN-DE-C-0001</t>
  </si>
  <si>
    <t>51H2-E-EMS-EMS-DE-C-V-0001</t>
  </si>
  <si>
    <t>Heat Dissipation &amp; Load Calculation</t>
  </si>
  <si>
    <t>Control Cable</t>
  </si>
  <si>
    <t>51I4-XXXX-CIC-GEN-DE-D-0001</t>
  </si>
  <si>
    <t>51H2-E-HLC-CIC-DE-D-V-0001</t>
  </si>
  <si>
    <t>GTP of LT 1.1 kV YWY CONTROL CABLE (3C X 2.5 SQ.MM., 5C X 2.5 SQ.MM.,
7C X 2.5 SQ.MM., &amp; 4C X 6 SQ.MM.) &amp; A2XFY POWER CABLE (4CX25 SQ.MM.)</t>
  </si>
  <si>
    <t>HT Panel-Outdoor</t>
  </si>
  <si>
    <t>Symatic</t>
  </si>
  <si>
    <t>51I4-SYMC-OHP-HGR-DE-G-0001</t>
  </si>
  <si>
    <t>51H2-E-SGR-HGR-DE-G-V-0001</t>
  </si>
  <si>
    <t>GA and Electrical drawing(SLD&amp; Scheme) with BOM (With Foundation Drawing)</t>
  </si>
  <si>
    <t>Fire Deection</t>
  </si>
  <si>
    <t>Johnson Controls</t>
  </si>
  <si>
    <t>51I4-JHCI-FDS-FAS-DI-O-0001</t>
  </si>
  <si>
    <t>TYPICAL MOUNTING DETAILS FOR DEVICES &amp; MODULES</t>
  </si>
  <si>
    <t>13.01.2026</t>
  </si>
  <si>
    <t>51I4-JHCI-FDS-FAS-DI-L-0002</t>
  </si>
  <si>
    <t>Complete Layout Drawing of FIRE EXTINGUISHER System- PSS 5</t>
  </si>
  <si>
    <t>19.01.2026</t>
  </si>
  <si>
    <t>51I4-JHCI-FDS-FAS-DI-L-0001</t>
  </si>
  <si>
    <t>Complete Layout Drawing of FDA System-  PSS 5</t>
  </si>
  <si>
    <t>15.01.2026</t>
  </si>
  <si>
    <t>51I4-JHCI-FDS-FAS-DI-I-0001</t>
  </si>
  <si>
    <t xml:space="preserve">Cause &amp; Effect Diagram </t>
  </si>
  <si>
    <t>25.01.2026</t>
  </si>
  <si>
    <t>51I4-JHCI-FDS-FAS-DI-G-0001</t>
  </si>
  <si>
    <t>G.A of Fire Alarm Panel</t>
  </si>
  <si>
    <t>51I4-JHCI-FDS-FAS-DI-E-0001</t>
  </si>
  <si>
    <t>Schematic Diagram of fire alarm system - PSS 5</t>
  </si>
  <si>
    <t>51I4-JHCI-FDS-FAS-DI-D-0017</t>
  </si>
  <si>
    <t>Technical Datasheet for Fire Extinguisher 9 Kgs.CO2 type Trolley arrangement (Portable )</t>
  </si>
  <si>
    <t>16.01.2026</t>
  </si>
  <si>
    <t>51I4-JHCI-FDS-FAS-DI-D-0016</t>
  </si>
  <si>
    <t>Technical Datasheet for Fire Extinguisher 6 Kgs .ABC type (Portable )</t>
  </si>
  <si>
    <t>51I4-JHCI-FDS-FAS-DI-D-0015</t>
  </si>
  <si>
    <t>Technical Datasheet for Power Cable - 3 core * 2.5sq.mm ARM</t>
  </si>
  <si>
    <t>51I4-JHCI-FDS-FAS-DI-D-0014</t>
  </si>
  <si>
    <t>Technical Datasheet for Fire Alarm Cable - 2 core * 1.5sq.mm FRLS ARM</t>
  </si>
  <si>
    <t>51I4-JHCI-FDS-FAS-DI-D-0013</t>
  </si>
  <si>
    <t>Technical Datasheet for Isolator Module</t>
  </si>
  <si>
    <t>14.01.2026</t>
  </si>
  <si>
    <t>51I4-JHCI-FDS-FAS-DI-D-0012</t>
  </si>
  <si>
    <t>Technical Datasheet for Network Switch</t>
  </si>
  <si>
    <t>51I4-JHCI-FDS-FAS-DI-D-0011</t>
  </si>
  <si>
    <t>Technical Datasheet for Weatherproof Hooter cum strobe (outdoor)</t>
  </si>
  <si>
    <t>51I4-JHCI-FDS-FAS-DI-D-0010</t>
  </si>
  <si>
    <t>Technical Datasheet for Addressable Hooter cum strobe (Indoor)</t>
  </si>
  <si>
    <t>51I4-JHCI-FDS-FAS-DI-D-0009</t>
  </si>
  <si>
    <t>Technical Datasheet for Addressable Control Module</t>
  </si>
  <si>
    <t>51I4-JHCI-FDS-FAS-DI-D-0008</t>
  </si>
  <si>
    <t>Technical Datasheet for Addressable Monitor Module</t>
  </si>
  <si>
    <t>51I4-JHCI-FDS-FAS-DI-D-0007</t>
  </si>
  <si>
    <t>Technical Datasheet for Weatherproof Manual Call Point (Outdoor)</t>
  </si>
  <si>
    <t>51I4-JHCI-FDS-FAS-DI-D-0006</t>
  </si>
  <si>
    <t>Technical Datasheet for Addressable Manual Call Point (Indoor)</t>
  </si>
  <si>
    <t>51I4-JHCI-FDS-FAS-DI-D-0005</t>
  </si>
  <si>
    <t>Technical Datasheet for Smoke Detector with Base</t>
  </si>
  <si>
    <t>51I4-JHCI-FDS-FAS-DI-D-0004</t>
  </si>
  <si>
    <t>Technical Datasheet of Main Fire Alarm Panel (MFAP)</t>
  </si>
  <si>
    <t>51I4-JHCI-FDS-FAS-DI-D-0003</t>
  </si>
  <si>
    <t>Technical Datasheet of Local Fire Alarm Panel (LFAP)</t>
  </si>
  <si>
    <t>51I4-JHCI-FDS-FAS-DI-D-0002</t>
  </si>
  <si>
    <t>Technical Datasheet for Repeater Alarm Panel (RAP).</t>
  </si>
  <si>
    <t>51I4-JHCI-FDS-FAS-DI-D-0001</t>
  </si>
  <si>
    <t>Technical Datasheet for GUI for Fire Detection System with  workstation</t>
  </si>
  <si>
    <t>51I4-JHCI-FDS-FAS-DI-B-0001</t>
  </si>
  <si>
    <t>Cable Schedule - PSS 5</t>
  </si>
  <si>
    <t>18.01.2026</t>
  </si>
  <si>
    <t>CSS</t>
  </si>
  <si>
    <t>Akshar</t>
  </si>
  <si>
    <t>51I4-AKSR-CSS-GEN-DE-G-0001</t>
  </si>
  <si>
    <t>51H2-E-SGR-AUT-DE-O-V-0001</t>
  </si>
  <si>
    <t>Detailed drawings for 2500KVA, 33 KV CSS (Auxilary Transformer) with Civil foundation</t>
  </si>
  <si>
    <t>ACDB</t>
  </si>
  <si>
    <t>Active Engineers</t>
  </si>
  <si>
    <t>51I4-ACTE-ACD-GEN-DE-G-0001</t>
  </si>
  <si>
    <t>51H2-E-SGR-ACD-DE-G-V-0001</t>
  </si>
  <si>
    <t>GA and Electrical drawing with BOM (With Foundation Drawing)</t>
  </si>
  <si>
    <t>51I4-BESS-SITE-T-0003</t>
  </si>
  <si>
    <t>Harmonic Filter</t>
  </si>
  <si>
    <t>Clerient</t>
  </si>
  <si>
    <t>51I4-CPSL-HFL-GEN-DE-G-0004</t>
  </si>
  <si>
    <t>51H2-E-HFL-HFL-DE-G-V-0003</t>
  </si>
  <si>
    <t>Drawing and GTP for Damping Resistor</t>
  </si>
  <si>
    <t>51I4-CPSL-HFL-GEN-DE-G-0003</t>
  </si>
  <si>
    <t>51H2-E-HFL-HFL-DE-G-V-0002</t>
  </si>
  <si>
    <t>Drawing and GTP for MV Capacitors</t>
  </si>
  <si>
    <t>51I4-CPSL-HFL-GEN-DE-G-0002</t>
  </si>
  <si>
    <t>51H2-E-HFL-HFL-DE-G-V-0001</t>
  </si>
  <si>
    <t>Drawing and GTP for Series Reactors</t>
  </si>
  <si>
    <t>51I4-CPSL-HFL-GEN-DE-G-0001</t>
  </si>
  <si>
    <t>General Arrangement Layout Drawing</t>
  </si>
  <si>
    <t>51I4-CPSL-HFL-GEN-DE-E-0001</t>
  </si>
  <si>
    <t>51H2-E-HFL-HFL-DE-G-V-0004</t>
  </si>
  <si>
    <t>Single Line Diagram</t>
  </si>
  <si>
    <t>51I4-CPSL-HFL-GEN-DE-C-0001</t>
  </si>
  <si>
    <t>51H2-E-HFL-HFL-DE-D-V-0001</t>
  </si>
  <si>
    <t>Design Calculation sheet for Harmonic Filter</t>
  </si>
  <si>
    <t>51I4-CPSL-HFL-GEN-DC-L-0001</t>
  </si>
  <si>
    <t>51H2-E-HFL-HFL-DE-E-V-0001</t>
  </si>
  <si>
    <t>Equipment Foundation Layout Drawing</t>
  </si>
  <si>
    <t>51I4-CPSL-HFL-GEN-DC-C-0001</t>
  </si>
  <si>
    <t>51H2-E-HFL-HFL-DE-D-V-0002</t>
  </si>
  <si>
    <t xml:space="preserve">Structure calculations </t>
  </si>
  <si>
    <t>51I4-CPSL-HFL-GEN-DE-D-0001</t>
  </si>
  <si>
    <t>Drawing &amp; Data sheet for Earth Pit &amp; Earth Flats</t>
  </si>
  <si>
    <t>High Mast</t>
  </si>
  <si>
    <t>In-house</t>
  </si>
  <si>
    <t>51I4-ADNI-EDN-HML-DE-L-0001</t>
  </si>
  <si>
    <t>High Mast - Cable routing layout</t>
  </si>
  <si>
    <t>51I4-BESS-SITE-T-0016</t>
  </si>
  <si>
    <t>Sraircase</t>
  </si>
  <si>
    <t>51I4-ADNI-CDN-STC-DC-H-0001</t>
  </si>
  <si>
    <t>TYPICAL PRECAST DRAWING FOR STAIRCASE-BCF PSS-5B</t>
  </si>
  <si>
    <t>51N2-BESS-SITE-T-0015</t>
  </si>
  <si>
    <t>ROAD,Drain &amp; Fencing</t>
  </si>
  <si>
    <t>Consultant</t>
  </si>
  <si>
    <t>51I4-ADNI-CDN-ROD-DC-L-0002</t>
  </si>
  <si>
    <t>ROAD LAYOUT &amp; Cross Section Details,DRAIN LAYOUT and Details &amp; Typical detail of Plant Fencing</t>
  </si>
  <si>
    <t>51I4-ADNI-CDN-ROD-DC-L-0001</t>
  </si>
  <si>
    <t>BESS APPROACH ROAD AND CROSS SECTION</t>
  </si>
  <si>
    <t>51I4-BESS-SITE-T-0013</t>
  </si>
  <si>
    <t>LCR Platform</t>
  </si>
  <si>
    <t>51I4-ADNI-CDN-LCR-DC-V-0001</t>
  </si>
  <si>
    <t xml:space="preserve">LAYOUT FOR LOCAL CONTROL ROOM / ELECTRICAL ROOM – FOUNDATION PLAN &amp; SECTION DETAILS </t>
  </si>
  <si>
    <t>51I4-BESS-SITE-T-0005</t>
  </si>
  <si>
    <t>51I4-ADNI-CDN-HML-DC-L-0001</t>
  </si>
  <si>
    <t xml:space="preserve">High Mast - Foundation layout and drawing </t>
  </si>
  <si>
    <t>51I4-BESS-SITE-T-0012</t>
  </si>
  <si>
    <t>MV SGR Platform</t>
  </si>
  <si>
    <t>51I4-ADNI-CDN-HGR-DC-V-0001</t>
  </si>
  <si>
    <t>LAYOUT FOR OUTDOOR SWITCHGEAR ROOM – FOUNDATION PLAN &amp; SECTION DETAILS</t>
  </si>
  <si>
    <t>Coupling Transformer Station</t>
  </si>
  <si>
    <t>51I4-ADNI-CDN-CTF-DC-V-0001</t>
  </si>
  <si>
    <t>51H2-E-CIV-CTF-DC-V-I-0001</t>
  </si>
  <si>
    <t>Coupling Transformer Foundation Layout and RC Details-Ornet</t>
  </si>
  <si>
    <t>51I4-BESS-SITE-T-0004</t>
  </si>
  <si>
    <t>51I4-BESS-SITE-T-0024</t>
  </si>
  <si>
    <t>51I4-ADNI-CDN-CTF-DC-V-0002</t>
  </si>
  <si>
    <t>Coupling Transformer Foundation Layout and RC Details-Silchar</t>
  </si>
  <si>
    <t>Submitted wrong dawing number</t>
  </si>
  <si>
    <t>51I4-BESS-SITE-T-0030</t>
  </si>
  <si>
    <t>51I4-ADNI-CDN-CTF-DC-V-0005</t>
  </si>
  <si>
    <t>LAYOUT FOR HT-LT PANEL (PCS) SUPPORTING PLATFROM – FOUNDATION PLAN &amp; SECTION DETAILS</t>
  </si>
  <si>
    <t>51I4-ADNI-CDN-CTF-DC-V-0008</t>
  </si>
  <si>
    <t>NIFPS FOUNDATION(PSS05B) TYPICAL FOOTING, PRECAST DRAWING</t>
  </si>
  <si>
    <t>51I4-BESS-SITE-T-0020</t>
  </si>
  <si>
    <t>51I4-ADNI-CDN-CTF-DC-H-0001</t>
  </si>
  <si>
    <t>TYPICAL PRECAST DRAWING FOR NIFPS PSS-5B</t>
  </si>
  <si>
    <t>51N2-BESS-SITE-T-0005</t>
  </si>
  <si>
    <t>51I4-ADNI-CDN-CTF-DC-H-0002</t>
  </si>
  <si>
    <t>COUPLING TRANSFORMER FOUNDATION (ORNET) LAYOUT AND RC DETAILS (PSS 5B</t>
  </si>
  <si>
    <t>51N2-BESS-SITE-T-0032</t>
  </si>
  <si>
    <t>Overall-FDN</t>
  </si>
  <si>
    <t>51I4-ADNI-CDN-CIV-DC-V-0001</t>
  </si>
  <si>
    <t>51H2-E-CIV-CIV-DC-V-I-0001</t>
  </si>
  <si>
    <t>Overall Foundation layout for BESS</t>
  </si>
  <si>
    <t>51I4-BESS-SITE-T-0001</t>
  </si>
  <si>
    <t>Battery Container</t>
  </si>
  <si>
    <t>51I4-ADNI-CDN-BCN-DC-V-0001</t>
  </si>
  <si>
    <t>51H2-E-CIV-BCN-DC-V-I-0001</t>
  </si>
  <si>
    <t>Precast foundation drawing for Battery container</t>
  </si>
  <si>
    <t>51I4-ADNI-CDN-BCN-DC-H-0001</t>
  </si>
  <si>
    <t>51H2-E-CIV-BCN-DC-H-I-0001</t>
  </si>
  <si>
    <t>Fabrication drawing for Precast foundation drawing for Battery container</t>
  </si>
  <si>
    <t>51I4-BESS-SITE-T-0002</t>
  </si>
  <si>
    <t>51I4-BESS-SITE-T-0010</t>
  </si>
  <si>
    <t>Overall Equipment Layout - Electrical</t>
  </si>
  <si>
    <t>Worley</t>
  </si>
  <si>
    <t>51I4-WRLY-OEN-YEQ-DE-L-0001</t>
  </si>
  <si>
    <t xml:space="preserve">Overall Equipment Layout (showing all the equipments dimensions, coordinate and placement)  </t>
  </si>
  <si>
    <t>Equipment Sizing</t>
  </si>
  <si>
    <t>51I4-WRLY-OEN-YEQ-DE-C-0001</t>
  </si>
  <si>
    <t>Auxiliary Transformer Sizing Calculation</t>
  </si>
  <si>
    <t>Existing PSS Modification</t>
  </si>
  <si>
    <t>51I4-WRLY-OEN-YEQ-DC-L-0001</t>
  </si>
  <si>
    <t xml:space="preserve">Civil cutout details for EMS and other equipment in existing room </t>
  </si>
  <si>
    <t>SECURITY BARRACK</t>
  </si>
  <si>
    <t>51I4-WRLY-OEN-SEB-DC-V-0001</t>
  </si>
  <si>
    <t>Foundation Drawing of security container(TYPICAL FOUNDATION DETAIL OF  PORTA CABIN (20' x 10' ) - 6.096M x 3.040m)</t>
  </si>
  <si>
    <t>51I4-WRLY-OEN-ROD-DC-V-0002</t>
  </si>
  <si>
    <t>As discusssed with Mr. Punith, not in worley scope._20.02.2026</t>
  </si>
  <si>
    <t>PCS Shed</t>
  </si>
  <si>
    <t>51I4-WRLY-OEN-PCS-DS-U-0001</t>
  </si>
  <si>
    <t>PCS shed for PSS-05</t>
  </si>
  <si>
    <t>51I4-BESS-SITE-T-0008</t>
  </si>
  <si>
    <t>51I4-BESS-SITE-T-0019</t>
  </si>
  <si>
    <t>PCS Platform</t>
  </si>
  <si>
    <t>51I4-WRLY-OEN-PCS-DE-L-0001</t>
  </si>
  <si>
    <t>Electrical Equipment Layout for PCS</t>
  </si>
  <si>
    <t xml:space="preserve">PCS Foundation </t>
  </si>
  <si>
    <t>51I4-WRLY-OEN-PCS-DC-V-0002</t>
  </si>
  <si>
    <t>Pile cap with Column details (insert plates, foundation bolts etc)</t>
  </si>
  <si>
    <t>51I4-WRLY-OEN-PCS-DC-V-0001</t>
  </si>
  <si>
    <t>LAYOUT FOR PCS ROOM SLAB BEAM PLAN &amp; SECTION DETAIL (including handrail, cut out, staircase arrangement etc.)</t>
  </si>
  <si>
    <t>51I4-BESS-SITE-T-0015</t>
  </si>
  <si>
    <t>51I4-WRLY-OEN-PCS-DC-Q-0001</t>
  </si>
  <si>
    <t>Architectural drawings- PCS room(GA drawing)</t>
  </si>
  <si>
    <t>51I4-WRLY-OEN-PCS-DC-G-0001</t>
  </si>
  <si>
    <t>Typical cable tray support below &amp; above PCS platform</t>
  </si>
  <si>
    <t>HT-FO Cable</t>
  </si>
  <si>
    <t>51I4-WRLY-OEN-OFC-DE-B-0001</t>
  </si>
  <si>
    <t>FO Cable Schedule</t>
  </si>
  <si>
    <t>51I4-BESS-SITE-T-0038</t>
  </si>
  <si>
    <t>Plant Lightning Layout</t>
  </si>
  <si>
    <t>51I4-WRLY-OEN-LPS-DE-L-0001</t>
  </si>
  <si>
    <t xml:space="preserve">BESS Lightning Arrested LAYOUT </t>
  </si>
  <si>
    <t>51I4-BESS-SITE-T-0040</t>
  </si>
  <si>
    <t>Plant Lightning design</t>
  </si>
  <si>
    <t>51I4-WRLY-OEN-LPS-DE-C-0001</t>
  </si>
  <si>
    <t>Plant Lightning sizing calculation</t>
  </si>
  <si>
    <t>51I4-WRLY-OEN-LCR-DS-U-0001</t>
  </si>
  <si>
    <t>LCR Platform shed for PSS-5B</t>
  </si>
  <si>
    <t>51I4-WRLY-OEN-LCR-DE-L-0001</t>
  </si>
  <si>
    <t>Electrical Equipment Layout for LCR</t>
  </si>
  <si>
    <t>51I4-BESS-SITE-T-0025</t>
  </si>
  <si>
    <t>51I4-WRLY-OEN-LCR-DC-V-0003</t>
  </si>
  <si>
    <t>LCR PLATFORM SHED- LAYOUT AND RC DETAILS OF LCR PLATFORM</t>
  </si>
  <si>
    <t>51I4-BESS-SITE-T-0009</t>
  </si>
  <si>
    <t>51I4-BESS-SITE-T-0026</t>
  </si>
  <si>
    <t>51I4-WRLY-OEN-LCR-DC-V-0002</t>
  </si>
  <si>
    <t>Slab &amp; beam Details for Local Control Room, cut out, staircase,  foundation bolts.</t>
  </si>
  <si>
    <t>As discussed with Mr. Rupak</t>
  </si>
  <si>
    <t>51I4-WRLY-OEN-LCR-DC-V-0001</t>
  </si>
  <si>
    <t>Foundation &amp; beam Layout for Local Control Room</t>
  </si>
  <si>
    <t>51I4-WRLY-OEN-LCR-DC-Q-0001</t>
  </si>
  <si>
    <t>architectural drawings-  Local control room</t>
  </si>
  <si>
    <t>51I4-WRLY-OEN-LCR-DC-G-0001</t>
  </si>
  <si>
    <t>Typical cable tray support below &amp; above LCR platform</t>
  </si>
  <si>
    <t xml:space="preserve">Illumination </t>
  </si>
  <si>
    <t>51I4-WRLY-OEN-ILS-DE-L-0001</t>
  </si>
  <si>
    <t xml:space="preserve">Illumination Layout for Complete Plot &amp; Buildings </t>
  </si>
  <si>
    <t>51I4-BESS-SITE-T-0033</t>
  </si>
  <si>
    <t>Illumination</t>
  </si>
  <si>
    <t>51I4-WRLY-OEN-ILS-DE-B-0001</t>
  </si>
  <si>
    <t>Illumination Cable Schedule</t>
  </si>
  <si>
    <t>51I4-WRLY-OEN-HTC-DE-L-0001</t>
  </si>
  <si>
    <t>HT &amp; FO Cable Routing Layout</t>
  </si>
  <si>
    <t>02-04-2026
19-05-2026</t>
  </si>
  <si>
    <t>02-04-2026_I
19-05-2026</t>
  </si>
  <si>
    <t>51I4-BESS-SITE-T-0023
51I4-BESS-SITE-T-0031</t>
  </si>
  <si>
    <t>51I4-WRLY-OEN-HTC-DE-G-0001</t>
  </si>
  <si>
    <t>HT Cable TYPICAL SECTION DETAILS DRAWING</t>
  </si>
  <si>
    <t>51I4-BESS-SITE-T-0031</t>
  </si>
  <si>
    <t>51I4-WRLY-OEN-HTC-DE-B-0001</t>
  </si>
  <si>
    <t>HT Cable Schedule</t>
  </si>
  <si>
    <t>51I4-WRLY-OEN-HML-DC-V-0001</t>
  </si>
  <si>
    <t>As discusssed with Mr. Rupak, not in worley scope._21.02.2026</t>
  </si>
  <si>
    <t>Control &amp; Auxillary Cable</t>
  </si>
  <si>
    <t>51I4-WRLY-OEN-HLC-DE-L-0001</t>
  </si>
  <si>
    <t>Control &amp; Auxiliary Cable Routing Layout (Communication, EMS, Control, ACDB, MV SGR, RS 485, BCT, LCR, NIFPS, FDAS, )</t>
  </si>
  <si>
    <r>
      <rPr>
        <strike/>
        <sz val="10"/>
        <color theme="1"/>
        <rFont val="Adani Regular"/>
      </rPr>
      <t>22-05-2026</t>
    </r>
    <r>
      <rPr>
        <sz val="10"/>
        <color theme="1"/>
        <rFont val="Adani Regular"/>
      </rPr>
      <t xml:space="preserve">
29-05-2026</t>
    </r>
  </si>
  <si>
    <r>
      <rPr>
        <strike/>
        <sz val="10"/>
        <color theme="1"/>
        <rFont val="Adani Regular"/>
      </rPr>
      <t>51I4-BESS-SITE-T-0037</t>
    </r>
    <r>
      <rPr>
        <sz val="10"/>
        <color theme="1"/>
        <rFont val="Adani Regular"/>
      </rPr>
      <t xml:space="preserve">
51I4-BESS-SITE-T-0039</t>
    </r>
  </si>
  <si>
    <t>51I4-WRLY-OEN-HLC-DE-L-0002</t>
  </si>
  <si>
    <t>Control &amp; Auxiliary Cable typical section details (Communication, EMS, Control, ACDB, MV SGR, RS 485, BCT, LCR, NIFPS, FDAS, illumination )</t>
  </si>
  <si>
    <t>51I4-BESS-SITE-T-0039</t>
  </si>
  <si>
    <t>51I4-WRLY-OEN-HLC-DE-L-0003</t>
  </si>
  <si>
    <t xml:space="preserve">Control &amp; Auxiliary Cable Routing Layout (Communication, EMS, RS 485) </t>
  </si>
  <si>
    <t>51I4-WRLY-OEN-HLC-DE-L-0004</t>
  </si>
  <si>
    <t>Control &amp; Auxiliary Cable typical section details (Communication, EMS, RS 485)</t>
  </si>
  <si>
    <t>51I4-WRLY-OEN-HLC-DE-B-0001</t>
  </si>
  <si>
    <t>Control &amp; Auxiliary Cable Schedule (Communication, EMS, Control, ACDB, MV SGR, RS 485, BCT, LCR, NIFPS, FDAS, )</t>
  </si>
  <si>
    <t>51I4-BESS-SITE-T-0035</t>
  </si>
  <si>
    <t>51I4-WRLY-OEN-HGR-DS-U-0001</t>
  </si>
  <si>
    <t>MV SGR Platform shed for PSS-5B</t>
  </si>
  <si>
    <t>51I4-BESS-SITE-T-0007</t>
  </si>
  <si>
    <t>51I4-BESS-SITE-T-0014</t>
  </si>
  <si>
    <t>51I4-WRLY-OEN-HGR-DE-L-0001</t>
  </si>
  <si>
    <t xml:space="preserve">Electrical Equipment Layout for MV SGR </t>
  </si>
  <si>
    <t>51I4-BESS-SITE-T-0042</t>
  </si>
  <si>
    <t>51I4-WRLY-OEN-HGR-DC-V-0002</t>
  </si>
  <si>
    <t>Foundation beam Layout for Outdoor Switchgear Room</t>
  </si>
  <si>
    <t>51I4-WRLY-OEN-HGR-DC-V-0001</t>
  </si>
  <si>
    <t>Slab &amp; beam Details for Outdoor Switchgear Room, cut out, staircase,  foundation bolts, handrails</t>
  </si>
  <si>
    <t>51I4-WRLY-OEN-HGR-DC-Q-0001</t>
  </si>
  <si>
    <t>51I4-WRLY-OEN-HGR-DC-G-0001</t>
  </si>
  <si>
    <t>Typical cable tray support below &amp; above MV SGR platform</t>
  </si>
  <si>
    <t>51I4-WRLY-OEN-HFL-DE-L-0002</t>
  </si>
  <si>
    <t>Harmonic Filter Earthing Layout-BESS</t>
  </si>
  <si>
    <t>51I4-WRLY-OEN-HFL-DE-L-0001</t>
  </si>
  <si>
    <t>Harmonic filter Equipmenr Layout-BESS</t>
  </si>
  <si>
    <t>51I4-WRLY-OEN-HFL-DE-B-0001</t>
  </si>
  <si>
    <t>Harmonic Filter Cable schedule-BESS</t>
  </si>
  <si>
    <t>51I4-WRLY-OEN-HFL-DC-V-0001</t>
  </si>
  <si>
    <t>HARMONIC FILTER FOUNDATION LAYOUT AND RC DETAILS</t>
  </si>
  <si>
    <t>51I4-WRLY-OEN-GEN-DE-L-0003</t>
  </si>
  <si>
    <t>CT Modification, cable termination, electrical design detailing</t>
  </si>
  <si>
    <t>51I4-WRLY-OEN-GEN-DE-L-0002</t>
  </si>
  <si>
    <t xml:space="preserve">Cabling and routing details for EMS &amp; Battery room equipment at existing PSS (including cable schedule). </t>
  </si>
  <si>
    <t>51I4-WRLY-OEN-GEN-DE-L-0001</t>
  </si>
  <si>
    <t>Equipment layout for EMS and other equipment in existing room modification</t>
  </si>
  <si>
    <t>51I4-WRLY-OEN-GEN-DC-V-0001</t>
  </si>
  <si>
    <t>Foundation &amp; beam column, slab details for battery room</t>
  </si>
  <si>
    <t>51I4-WRLY-OEN-GEN-DC-U-0001</t>
  </si>
  <si>
    <t>Structure PEB design for Shed over Battery Room</t>
  </si>
  <si>
    <t>Fire Fighting</t>
  </si>
  <si>
    <t>51I4-WRLY-OEN-FFS-DM-L-0001</t>
  </si>
  <si>
    <t>FIRE FIGHTING SYSTEM LAYOUT FOR PSS 05B BESS PLANT</t>
  </si>
  <si>
    <t>Plant Earthing Layout</t>
  </si>
  <si>
    <t>51I4-WRLY-OEN-ETH-DE-L-0001</t>
  </si>
  <si>
    <t xml:space="preserve">BESS Earthing Layout </t>
  </si>
  <si>
    <r>
      <rPr>
        <strike/>
        <sz val="10"/>
        <color theme="1"/>
        <rFont val="Adani Regular"/>
      </rPr>
      <t>20-05-2026</t>
    </r>
    <r>
      <rPr>
        <sz val="10"/>
        <color theme="1"/>
        <rFont val="Adani Regular"/>
      </rPr>
      <t xml:space="preserve">
30-05-2026</t>
    </r>
  </si>
  <si>
    <r>
      <rPr>
        <strike/>
        <sz val="10"/>
        <color theme="1"/>
        <rFont val="Adani Regular"/>
      </rPr>
      <t>51I4-BESS-SITE-T-0034</t>
    </r>
    <r>
      <rPr>
        <sz val="10"/>
        <color theme="1"/>
        <rFont val="Adani Regular"/>
      </rPr>
      <t xml:space="preserve">
51I4-BESS-SITE-T-0040</t>
    </r>
  </si>
  <si>
    <t>Plant Earthing Design</t>
  </si>
  <si>
    <t>51I4-WRLY-OEN-ETH-DE-C-0001</t>
  </si>
  <si>
    <t>Plant Earthing sizing calculation</t>
  </si>
  <si>
    <t>51I4-WRLY-OEN-EMS-DI-S-0001</t>
  </si>
  <si>
    <t>Technical Specification including BoQ for Fire Detection and Alarm System</t>
  </si>
  <si>
    <t>51I4-WRLY-OEN-EMS-DI-L-0003</t>
  </si>
  <si>
    <t>Cable Routing Layout for Master Control Room</t>
  </si>
  <si>
    <t>51I4-WRLY-OEN-EMS-DI-L-0002</t>
  </si>
  <si>
    <t>Cable Routing Layout for Fire Detection and Alarm System</t>
  </si>
  <si>
    <t>51I4-WRLY-OEN-EMS-DI-L-0001</t>
  </si>
  <si>
    <t>Location Layout for Fire Detection and Alarm System</t>
  </si>
  <si>
    <t>51I4-WRLY-OEN-EMS-DI-D-0001</t>
  </si>
  <si>
    <t>IO LIST FOR EMS</t>
  </si>
  <si>
    <t>51I4-WRLY-OEN-EMS-DI-B-0003</t>
  </si>
  <si>
    <t>COMMUNICATION CABLE SCHEDULE FOR EMS</t>
  </si>
  <si>
    <t>51I4-BESS-SITE-T-0041</t>
  </si>
  <si>
    <t>51I4-WRLY-OEN-EMS-DI-B-0002</t>
  </si>
  <si>
    <t>CONTROL CABLE SCHEDULE FOR EMS</t>
  </si>
  <si>
    <t>51I4-WRLY-OEN-EMS-DI-B-0001</t>
  </si>
  <si>
    <t>Interconnection Schedule for EMS</t>
  </si>
  <si>
    <t>AC &amp; DC Cable Layout</t>
  </si>
  <si>
    <t>51I4-WRLY-OEN-DCA-DE-L-0001</t>
  </si>
  <si>
    <t>DC cabling  from BESS to PCS &amp; AC Cable from PCS to Coupling Transformer-  layout</t>
  </si>
  <si>
    <r>
      <rPr>
        <strike/>
        <sz val="10"/>
        <color theme="1"/>
        <rFont val="Adani Regular"/>
      </rPr>
      <t>20-05-2026</t>
    </r>
    <r>
      <rPr>
        <sz val="10"/>
        <color theme="1"/>
        <rFont val="Adani Regular"/>
      </rPr>
      <t xml:space="preserve">
21-05-2026</t>
    </r>
  </si>
  <si>
    <r>
      <rPr>
        <strike/>
        <sz val="10"/>
        <color theme="1"/>
        <rFont val="Adani Regular"/>
      </rPr>
      <t>20-05-2026</t>
    </r>
    <r>
      <rPr>
        <sz val="10"/>
        <color theme="1"/>
        <rFont val="Adani Regular"/>
      </rPr>
      <t xml:space="preserve">
22-05-2026</t>
    </r>
  </si>
  <si>
    <r>
      <rPr>
        <strike/>
        <sz val="10"/>
        <color theme="1"/>
        <rFont val="Adani Regular"/>
      </rPr>
      <t>51I4-BESS-SITE-T-0034</t>
    </r>
    <r>
      <rPr>
        <sz val="10"/>
        <color theme="1"/>
        <rFont val="Adani Regular"/>
      </rPr>
      <t xml:space="preserve">
51I4-BESS-SITE-T-0036</t>
    </r>
  </si>
  <si>
    <t>51I4-WRLY-OEN-DCA-DE-G-0001</t>
  </si>
  <si>
    <t>AC &amp; DC cable typical Section drawing</t>
  </si>
  <si>
    <t>Cable Sizing</t>
  </si>
  <si>
    <t>51I4-WRLY-OEN-DCA-DE-C-0001</t>
  </si>
  <si>
    <t xml:space="preserve">All Cable sizing calculation (DC, AC, HT, LT, Aux) </t>
  </si>
  <si>
    <t>51I4-WRLY-OEN-DCA-DE-B-0001</t>
  </si>
  <si>
    <t>DC cabling  from BESS to PCS &amp; AC Cabeling from PCS to Coupling Transformer-  Cable Schedule</t>
  </si>
  <si>
    <t xml:space="preserve">Coupling Transformer </t>
  </si>
  <si>
    <t>51I4-WRLY-OEN-CTF-DE-L-0001</t>
  </si>
  <si>
    <t>Electrical Equipment Layout for CT, NIFPS, BOT etc.</t>
  </si>
  <si>
    <t>51I4-WRLY-OEN-CTF-DC-U-0001</t>
  </si>
  <si>
    <t>Cable support near coupling transformer area</t>
  </si>
  <si>
    <t>51I4-WRLY-OEN-CTF-DC-V-0001</t>
  </si>
  <si>
    <t>COUPLING TRANSFORMER FENCING DETAILS</t>
  </si>
  <si>
    <t>51I4-WRLY-OEN-CTF-DC-V-0003</t>
  </si>
  <si>
    <t>Burn Oil Pit- Typical Precaszt Drawing</t>
  </si>
  <si>
    <t>51I4-BESS-SITE-T-0011</t>
  </si>
  <si>
    <t>51I4-WRLY-OEN-CSS-DE-L-0001</t>
  </si>
  <si>
    <t>Electrical Equipment Layout for CSS</t>
  </si>
  <si>
    <t>51I4-BESS-SITE-T-0028</t>
  </si>
  <si>
    <t>51I4-WRLY-OEN-CSS-DC-V-0001</t>
  </si>
  <si>
    <t>Foundation for CSS</t>
  </si>
  <si>
    <t>51I4-BESS-SITE-T-0006</t>
  </si>
  <si>
    <t>51I4-BESS-SITE-T-0027</t>
  </si>
  <si>
    <t>51I4-WRLY-OEN-CIV-DC-V-0001</t>
  </si>
  <si>
    <t>Ovearall Layout - Electrical</t>
  </si>
  <si>
    <t>51I4-WRLY-OEN-BES-DE-L-0002</t>
  </si>
  <si>
    <t xml:space="preserve">Layout Options </t>
  </si>
  <si>
    <t>51I4-WRLY-OEN-BES-DE-L-0001</t>
  </si>
  <si>
    <t xml:space="preserve">Overall Plant Layout of BESS (including all details of Electrical and Civil superimposed for both UG &amp; OG) </t>
  </si>
  <si>
    <t>51I4-BESS-SITE-T-0017</t>
  </si>
  <si>
    <t>Aux Plant SLD</t>
  </si>
  <si>
    <t>51I4-WRLY-OEN-BES-DE-E-0002</t>
  </si>
  <si>
    <t>Auxiliary Power Distribution -SLD</t>
  </si>
  <si>
    <t>51I4-BESS-SITE-T-0022</t>
  </si>
  <si>
    <t>Overall SLD</t>
  </si>
  <si>
    <t>51I4-WRLY-OEN-BES-DE-E-0001</t>
  </si>
  <si>
    <t>Ovearlla SLD (AC, DC, HT, Harmonic filter)</t>
  </si>
  <si>
    <t>51I4-BESS-SITE-T-0018</t>
  </si>
  <si>
    <t>51I4-BESS-SITE-T-0043</t>
  </si>
  <si>
    <t>Battery Container-CATL</t>
  </si>
  <si>
    <t>51I4-WRLY-OEN-BCN-DC-V-0001</t>
  </si>
  <si>
    <t>Typical details of cable tray support below Battery container foundation/precast.</t>
  </si>
  <si>
    <t>ROAD</t>
  </si>
  <si>
    <t>51I4-WRLY-OEN-ROD-DC-L-0001</t>
  </si>
  <si>
    <t>Road layout for crane crawler movement</t>
  </si>
  <si>
    <t>51I4-BESS-SITE-T-0029</t>
  </si>
  <si>
    <t>ATPL</t>
  </si>
  <si>
    <t>51I4-ATPL-FDS-GEN-DE-B-0001</t>
  </si>
  <si>
    <t xml:space="preserve">Cable Schedule </t>
  </si>
  <si>
    <t>Approval Code</t>
  </si>
  <si>
    <t>No. Of Documens</t>
  </si>
  <si>
    <t>Percentage</t>
  </si>
  <si>
    <t>AB</t>
  </si>
  <si>
    <t xml:space="preserve">Total </t>
  </si>
  <si>
    <t>PSS08B_Adani Renewable Energy 35 Limited (ARE35L)</t>
  </si>
  <si>
    <t>Tesla</t>
  </si>
  <si>
    <t>51N3-TESL-CTF-GEN-DE-V-0001</t>
  </si>
  <si>
    <t>51N3-TESL-CTF-GEN-DE-V-0002</t>
  </si>
  <si>
    <t>51N3-TESL-CTF-GEN-DE-V-0003</t>
  </si>
  <si>
    <t>51N3-TESL-CTF-GEN-DE-V-0004</t>
  </si>
  <si>
    <t>51N3-TESL-CTF-GEN-DE-D-0001</t>
  </si>
  <si>
    <t>51N3-TESL-CTF-GEN-DE-M-0001</t>
  </si>
  <si>
    <t>51N3-ORNT-CTF-GEN-DE-V-0001</t>
  </si>
  <si>
    <t>Submitted by mail</t>
  </si>
  <si>
    <t>51N3-ORNT-CTF-GEN-DE-V-0002</t>
  </si>
  <si>
    <t>51N3-ORNT-CTF-GEN-DE-V-0003</t>
  </si>
  <si>
    <t>NIFPS (Nitrogen Injection &amp; Fire Protection System) Drawings</t>
  </si>
  <si>
    <t>51N3-ORNT-CTF-GEN-DE-M-0001</t>
  </si>
  <si>
    <t>51N3-ORNT-CTF-GEN-DE-D-0001</t>
  </si>
  <si>
    <t>Great Power</t>
  </si>
  <si>
    <t>51N3-GRTP-BTR-BCL-DE-D-0001</t>
  </si>
  <si>
    <t xml:space="preserve">Document received by Mr. Krunalkumar Patel on 09.03.2026 </t>
  </si>
  <si>
    <t>51N3-GRTP-BTR-BCL-DE-G-0001</t>
  </si>
  <si>
    <t>51N3-GRTP-BTR-BCL-DE-R-0001</t>
  </si>
  <si>
    <t xml:space="preserve">Document received by Mr. Krunalkumar Patel on 17.03.2026 </t>
  </si>
  <si>
    <t>51N3-GRTP-BTR-BAR-DE-D-0001</t>
  </si>
  <si>
    <t>51N3-GRTP-BTR-BAR-DE-G-0001</t>
  </si>
  <si>
    <t>51N3-GRTP-BTR-BAR-DE-R-0001</t>
  </si>
  <si>
    <t>51N3-GRTP-BTR-BCN-DE-D-0001</t>
  </si>
  <si>
    <t>51N3-GRTP-BTR-BCN-DE-G-0001</t>
  </si>
  <si>
    <t>51N3-GRTP-BTR-BCN-DE-R-0001</t>
  </si>
  <si>
    <t>51N3-GRTP-BTR-FSS-DE-D-0001</t>
  </si>
  <si>
    <t>51N3-GRTP-BTR-FSS-DE-G-0001</t>
  </si>
  <si>
    <t>51N3-GRTP-BTR-FSS-DE-D-0002</t>
  </si>
  <si>
    <t>Document received by Mr. Samrej Vahora on 16.04.2026</t>
  </si>
  <si>
    <t>51N3-GRTP-BTR-FSS-DE-R-0001</t>
  </si>
  <si>
    <t>51N3-GRTP-BTR-DCA-DE-D-0001</t>
  </si>
  <si>
    <t>51N3-GRTP-BTR-DCA-DE-G-0001</t>
  </si>
  <si>
    <t>51N3-GRTP-BTR-DCA-DE-R-0001</t>
  </si>
  <si>
    <t>51N3-GRTP-BTR-HVA-DE-D-0001</t>
  </si>
  <si>
    <t>51N3-GRTP-BTR-HVA-DE-G-0001</t>
  </si>
  <si>
    <t>51N3-GRTP-BTR-HVA-DE-R-0001</t>
  </si>
  <si>
    <t>51N3-GRTP-BTR-LCO-DE-D-0001</t>
  </si>
  <si>
    <t>51N3-GRTP-BTR-LCO-DE-D-0002</t>
  </si>
  <si>
    <t>51N3-GRTP-BTR-LCO-DE-G-0001</t>
  </si>
  <si>
    <t>Document received by Mr. Krunalkumar Patel on 09.03.2026 
document number "51N3-GRTP-BTR-LCO-DE-R-0001" mentioned innthe document</t>
  </si>
  <si>
    <t>51N3-GRTP-BTR-LCO-DE-R-0001</t>
  </si>
  <si>
    <t>51N3-GRTP-BTR-GEN-DE-E-0001</t>
  </si>
  <si>
    <t>51N3-GRTP-BTR-GEN-DE-E-0002</t>
  </si>
  <si>
    <t>Document received by Mr. Krunalkumar Patel on 09.03.2026 
document number "51N3-GRTP-BTR-GEN-DE-E-0003" mentioned innthe document</t>
  </si>
  <si>
    <t>51N3-GRTP-BTR-GEN-DE-O-0003</t>
  </si>
  <si>
    <t>51N3-GRTP-BTR-GEN-DM-L-0001</t>
  </si>
  <si>
    <t>51N3-GRTP-BTR-GEN-DM-L-0002</t>
  </si>
  <si>
    <t xml:space="preserve">Document received by Mr. Krunalkumar Patel on 16.04.2026 </t>
  </si>
  <si>
    <t>51N3-GRTP-BTR-GEN-DM-D-0001</t>
  </si>
  <si>
    <t>51N3-GRTP-BTR-GEN-DE-O-0001</t>
  </si>
  <si>
    <t>51N3-GRTP-BTR-GEN-DE-O-0002</t>
  </si>
  <si>
    <t>51N3-GRTP-BTR-GEN-DE-O-0004</t>
  </si>
  <si>
    <t>51N3-GRTP-BTR-GEN-DE-D-0001</t>
  </si>
  <si>
    <t>51N3-GRTP-BTR-GEN-DE-M-0001</t>
  </si>
  <si>
    <t>51N3-GRTP-BTR-GEN-DE-B-0001</t>
  </si>
  <si>
    <t>51N3-GRTP-BTR-GEN-DE-R-0001</t>
  </si>
  <si>
    <t>51N3-GRTP-BTR-GEN-DE-D-0002</t>
  </si>
  <si>
    <t>51N3-GRTP-BTR-GEN-DE-O-0005</t>
  </si>
  <si>
    <t>51N3-GRTP-BTR-GEN-DE-N-0001</t>
  </si>
  <si>
    <t>51N3-GRTP-BTR-GEN-DE-D-0003</t>
  </si>
  <si>
    <t>SINENG</t>
  </si>
  <si>
    <t>51N3-SING-PCS-GEN-DE-N-0001</t>
  </si>
  <si>
    <t xml:space="preserve">Document received by Mr. Krunalkumar Patel on 05.03.2026 </t>
  </si>
  <si>
    <t>51N3-SING-PCS-GEN-DE-D-0001</t>
  </si>
  <si>
    <t>51N3-SING-PCS-GEN-DE-G-0001</t>
  </si>
  <si>
    <t>Document received by Mr. Krunalkumar Patel on 29.04.2026</t>
  </si>
  <si>
    <t>51N3-SING-PCS-GEN-DE-O-0001</t>
  </si>
  <si>
    <t>51N3-SING-PCS-GEN-DE-R-0001</t>
  </si>
  <si>
    <t>51N3-SING-PCS-GEN-DE-O-0002</t>
  </si>
  <si>
    <t>51N3-SING-PCS-GEN-DE-E-0002</t>
  </si>
  <si>
    <t>51N3-SING-PCS-GEN-DE-B-0001</t>
  </si>
  <si>
    <t>51N3-SING-PCS-GEN-DE-I-0001</t>
  </si>
  <si>
    <t xml:space="preserve">Document received by Mr. Krunalkumar Patel on 29.04.2026 </t>
  </si>
  <si>
    <t>51N3-SING-PCS-GEN-DE-G-0003</t>
  </si>
  <si>
    <t>51N3-SING-PCS-GEN-DE-M-0001</t>
  </si>
  <si>
    <t>51N3-SING-PCS-GEN-DE-B-0002</t>
  </si>
  <si>
    <t>51N3-SING-PCS-GEN-DE-O-0003</t>
  </si>
  <si>
    <t>51N3-SING-PCS-GEN-DE-O-0004</t>
  </si>
  <si>
    <t>51N3-SING-PCS-GEN-DE-J-0001</t>
  </si>
  <si>
    <t>51N3-SING-PCS-GEN-DE-N-0002</t>
  </si>
  <si>
    <t>51N3-SING-PCS-GEN-DI-N-0001</t>
  </si>
  <si>
    <t>51N3-SING-PCS-GEN-DI-Q-0001</t>
  </si>
  <si>
    <t>51N3-SING-PCS-GEN-DI-D-0001</t>
  </si>
  <si>
    <t>51N3-SING-PCS-GEN-DI-D-0002</t>
  </si>
  <si>
    <t>51N3-SING-PCS-GEN-DI-D-0003</t>
  </si>
  <si>
    <t>51N3-SING-PCS-GEN-DE-M-0002</t>
  </si>
  <si>
    <t>51N3-SING-PCS-GEN-DE-M-0003</t>
  </si>
  <si>
    <t>51N3-SING-PCS-GEN-DE-R-0002</t>
  </si>
  <si>
    <t>51N3-SING-PCS-GEN-DE-R-0003</t>
  </si>
  <si>
    <t>51N3-SING-PCS-GEN-DE-R-0004</t>
  </si>
  <si>
    <t>51N3-SING-PCS-GEN-DE-R-0005</t>
  </si>
  <si>
    <t>51N3-SING-PCS-GEN-DE-M-0004</t>
  </si>
  <si>
    <t>51N3-SING-PCS-GEN-DE-D-0002</t>
  </si>
  <si>
    <t>51N3-SING-PCS-GEN-DE-O-0005</t>
  </si>
  <si>
    <t>51N3-SING-PCS-GEN-DE-L-0001</t>
  </si>
  <si>
    <t>51N3-SING-PCS-GEN-DE-L-0002</t>
  </si>
  <si>
    <t>51N3-SING-PCS-GEN-DE-O-0006</t>
  </si>
  <si>
    <t>51N3-SING-PCS-GEN-DE-O-0007</t>
  </si>
  <si>
    <t>51N3-AKSR-CSS-GEN-DE-G-0001</t>
  </si>
  <si>
    <t>51N3-SYMC-OHP-HGR-DE-G-0001</t>
  </si>
  <si>
    <t>Prima Automation</t>
  </si>
  <si>
    <t>51N3-PRMA-ACD-GEN-DE-G-0001</t>
  </si>
  <si>
    <t>51N3-XXXX-EMS-GEN-DI-D-0001</t>
  </si>
  <si>
    <t>51N3-XXXX-HTC-GEN-DE-D-0001</t>
  </si>
  <si>
    <t>51N3-XXXX-LTC-GEN-DE-D-0001</t>
  </si>
  <si>
    <t>51N3-XXXX-CIC-GEN-DE-D-0001</t>
  </si>
  <si>
    <t>51N3-XXXX-OFC-GEN-DE-D-0001</t>
  </si>
  <si>
    <t>51N3-XXXX-PEB-LCR-DC-G-0001</t>
  </si>
  <si>
    <t>51N3-XXXX-PEB-LCR-DC-G-0002</t>
  </si>
  <si>
    <t>51N3-XXXX-PEB-HGR-DC-G-0001</t>
  </si>
  <si>
    <t>51N3-XXXX-PEB-HGR-DC-G-0002</t>
  </si>
  <si>
    <t>51N3-XXXX-HFL-GEN-DE-G-0001</t>
  </si>
  <si>
    <t>51N3-XXXX-HFL-GEN-DE-G-0002</t>
  </si>
  <si>
    <t>51N3-XXXX-HFL-GEN-DE-G-0003</t>
  </si>
  <si>
    <t>Drawing and GTP for Off Load Isolator</t>
  </si>
  <si>
    <t>51N3-XXXX-HFL-GEN-DE-G-0004</t>
  </si>
  <si>
    <t>Drawing and GTP for NCT</t>
  </si>
  <si>
    <t>51N3-XXXX-HFL-GEN-DE-G-0005</t>
  </si>
  <si>
    <t>Drawing and GTP for Lightning Arrestor</t>
  </si>
  <si>
    <t>51N3-XXXX-HFL-GEN-DE-D-0001</t>
  </si>
  <si>
    <t>Data sheet for Termination kit</t>
  </si>
  <si>
    <t>51N3-XXXX-HFL-GEN-DE-E-0001</t>
  </si>
  <si>
    <t>51N3-XXXX-HFL-GEN-DE-D-0002</t>
  </si>
  <si>
    <t>Data sheet for Control Cable</t>
  </si>
  <si>
    <t>51N3-XXXX-HFL-GEN-DE-G-0006</t>
  </si>
  <si>
    <t>51H2-E-HFL-HFL-DE-G-V-0005</t>
  </si>
  <si>
    <t>Drawing and GTP for Post Insulators</t>
  </si>
  <si>
    <t>51N3-XXXX-HFL-GEN-DE-C-0001</t>
  </si>
  <si>
    <t>51H2-E-HFL-HFL-DE-C-V-0001</t>
  </si>
  <si>
    <t>51N3-XXXX-HFL-GEN-DE-G-0007</t>
  </si>
  <si>
    <t>51H2-E-HFL-HFL-DE-G-V-0006</t>
  </si>
  <si>
    <t>51N3-XXXX-HFL-GEN-DE-G-0008</t>
  </si>
  <si>
    <t>51H2-E-HFL-HFL-DE-G-V-0007</t>
  </si>
  <si>
    <t>51N3-XXXX-HFL-GEN-DC-L-0001</t>
  </si>
  <si>
    <t>51N3-XXXX-HFL-GEN-DE-G-0009</t>
  </si>
  <si>
    <t>GA Earth Matt Layout Drawing</t>
  </si>
  <si>
    <t>51N3-XXXX-HFL-GEN-DE-D-0003</t>
  </si>
  <si>
    <t>51H2-E-HFL-HFL-DE-D-V-0003</t>
  </si>
  <si>
    <t>Data sheet for DWC pipe</t>
  </si>
  <si>
    <t>51N3-XXXX-HFL-GEN-DE-D-0004</t>
  </si>
  <si>
    <t>51H2-E-HFL-HFL-DE-D-V-0004</t>
  </si>
  <si>
    <t xml:space="preserve">Drawing &amp; Data sheet for Earth Pit </t>
  </si>
  <si>
    <t>51N3-XXXX-HFL-GEN-DE-I-0001</t>
  </si>
  <si>
    <t>12000KVAR,33KV,3PH,50HZ.OUTDOOR FIXED TYPE TUNED REACTIVE POWER COMPENSATION SCHEME.</t>
  </si>
  <si>
    <t>51N3-XXXX-HFL-GEN-DE-D-0005</t>
  </si>
  <si>
    <t>51H2-E-HFL-HFL-DE-D-V-0005</t>
  </si>
  <si>
    <t>Data sheet for GI Earth Flats</t>
  </si>
  <si>
    <t>51N3-XXXX-HFL-GEN-DE-D-0006</t>
  </si>
  <si>
    <t>51H2-E-HFL-HFL-DE-D-V-0006</t>
  </si>
  <si>
    <t>Data sheet for Lighting Pole</t>
  </si>
  <si>
    <t>51N3-JHCI-FDS-FAS-DI-D-0001</t>
  </si>
  <si>
    <t>51N3-JHCI-FDS-FAS-DI-D-0002</t>
  </si>
  <si>
    <t>51N3-JHCI-FDS-FAS-DI-D-0003</t>
  </si>
  <si>
    <t>51N3-JHCI-FDS-FAS-DI-D-0004</t>
  </si>
  <si>
    <t>51N3-JHCI-FDS-FAS-DI-D-0005</t>
  </si>
  <si>
    <t>51N3-JHCI-FDS-FAS-DI-D-0006</t>
  </si>
  <si>
    <t>51N3-JHCI-FDS-FAS-DI-D-0007</t>
  </si>
  <si>
    <t>51N3-JHCI-FDS-FAS-DI-D-0008</t>
  </si>
  <si>
    <t>51N3-JHCI-FDS-FAS-DI-D-0009</t>
  </si>
  <si>
    <t>51N3-JHCI-FDS-FAS-DI-D-0010</t>
  </si>
  <si>
    <t>51N3-JHCI-FDS-FAS-DI-D-0011</t>
  </si>
  <si>
    <t>51N3-JHCI-FDS-FAS-DI-D-0012</t>
  </si>
  <si>
    <t>51N3-JHCI-FDS-FAS-DI-D-0013</t>
  </si>
  <si>
    <t>51N3-JHCI-FDS-FAS-DI-D-0014</t>
  </si>
  <si>
    <t>51N3-JHCI-FDS-FAS-DI-D-0015</t>
  </si>
  <si>
    <t>51N3-JHCI-FDS-FAS-DI-D-0016</t>
  </si>
  <si>
    <t>51N3-JHCI-FDS-FAS-DI-D-0017</t>
  </si>
  <si>
    <t>51N3-JHCI-FDS-FAS-DI-G-0001</t>
  </si>
  <si>
    <t>51N3-JHCI-FDS-FAS-DI-O-0001</t>
  </si>
  <si>
    <t>51N3-JHCI-FDS-FAS-DI-L-0001</t>
  </si>
  <si>
    <t>Complete Layout Drawing of FDA System-  PSS 8</t>
  </si>
  <si>
    <t>51N3-BESS-SITE-T-0004</t>
  </si>
  <si>
    <t>51N3-JHCI-FDS-FAS-DI-L-0002</t>
  </si>
  <si>
    <t>Complete Layout Drawing of FIRE EXTINGUISHER System- PSS 8</t>
  </si>
  <si>
    <t>20.02.2026</t>
  </si>
  <si>
    <t>51N3-JHCI-FDS-FAS-DI-E-0001</t>
  </si>
  <si>
    <t>Schematic Diagram of fire alarm system - PSS 8</t>
  </si>
  <si>
    <t>51N3-JHCI-FDS-FAS-DI-B-0001</t>
  </si>
  <si>
    <t>Cable Schedule - PSS 8</t>
  </si>
  <si>
    <t>17.01.2026</t>
  </si>
  <si>
    <t>51N3-JHCI-FDS-FAS-DI-I-0001</t>
  </si>
  <si>
    <t>51N3-ADNI-CDN-CTF-DC-V-0001</t>
  </si>
  <si>
    <t>51N3-ADNI-CDN-CTF-DC-V-0005</t>
  </si>
  <si>
    <t>51N3-BESS-SITE-T-0002</t>
  </si>
  <si>
    <t>18-02-20-26</t>
  </si>
  <si>
    <t>51N3-BESS-SITE-T-0007</t>
  </si>
  <si>
    <t>51N3-ADNI-CDN-CTF-DC-V-0007</t>
  </si>
  <si>
    <t>Coupling Transformer Foundation Layout and RC Details-Tesla</t>
  </si>
  <si>
    <t>51N3-BESS-SITE-T-0017</t>
  </si>
  <si>
    <t>51N3-ADNI-CDN-CTF-DC-V-0008</t>
  </si>
  <si>
    <t>NIFPS FOUNDATION(PSS11) TYPICAL FOOTING, PRECAST DRAWING</t>
  </si>
  <si>
    <t>51N3-BESS-SITE-T-0020</t>
  </si>
  <si>
    <t>51N3-ADNI-CDN-BCN-DC-V-0001</t>
  </si>
  <si>
    <t>Precast foundation drawing for Battery container-Great Power</t>
  </si>
  <si>
    <t>51N3-BESS-SITE-T-0001</t>
  </si>
  <si>
    <t>51N3-BESS-SITE-T-0009</t>
  </si>
  <si>
    <t>51N3-ADNI-CDN-LCR-DC-V-0001</t>
  </si>
  <si>
    <t>51N3-ADNI-CDN-HGR-DC-V-0001</t>
  </si>
  <si>
    <t>51N3-ADNI-CDN-ROD-DC-L-0001</t>
  </si>
  <si>
    <t>51N3-ADNI-CDN-ROD-DC-L-0002</t>
  </si>
  <si>
    <t>51N3-ADNI-CDN-HML-DC-L-0001</t>
  </si>
  <si>
    <t>51N3-BESS-SITE-T-0010</t>
  </si>
  <si>
    <t>51N3-ADNI-EDN-HML-DE-L-0001</t>
  </si>
  <si>
    <t>51N3-BESS-SITE-T-0012</t>
  </si>
  <si>
    <t>51N3-WRLY-OEN-CIV-DC-V-0001</t>
  </si>
  <si>
    <t>51N3-WRLY-OEN-PCS-DS-U-0001</t>
  </si>
  <si>
    <t>PCS shed for PSS-08</t>
  </si>
  <si>
    <t>51N3-BESS-SITE-T-0016</t>
  </si>
  <si>
    <t>51N3-WRLY-OEN-PCS-DC-V-0001</t>
  </si>
  <si>
    <t>51N3-BESS-SITE-T-0018</t>
  </si>
  <si>
    <t>51N3-WRLY-OEN-PCS-DC-V-0002</t>
  </si>
  <si>
    <t>51N3-WRLY-OEN-PCS-DC-G-0001</t>
  </si>
  <si>
    <t>51N3-WRLY-OEN-PCS-DC-Q-0001</t>
  </si>
  <si>
    <t>51N3-WRLY-OEN-LCR-DS-U-0001</t>
  </si>
  <si>
    <t>LCR Platform shed for PSS-8B</t>
  </si>
  <si>
    <t>51N3-WRLY-OEN-LCR-DC-V-0001</t>
  </si>
  <si>
    <t>51N3-WRLY-OEN-LCR-DC-V-0002</t>
  </si>
  <si>
    <t>51N3-WRLY-OEN-LCR-DC-V-0003</t>
  </si>
  <si>
    <t>51N3-BESS-SITE-T-0024</t>
  </si>
  <si>
    <t>51N3-WRLY-OEN-LCR-DC-G-0001</t>
  </si>
  <si>
    <t>51N3-WRLY-OEN-LCR-DC-Q-0001</t>
  </si>
  <si>
    <t>51N3-WRLY-OEN-HGR-DS-U-0001</t>
  </si>
  <si>
    <t>MV SGR Platform shed for PSS-8B</t>
  </si>
  <si>
    <t>51N3-BESS-SITE-T-0011</t>
  </si>
  <si>
    <t>51N3-WRLY-OEN-HGR-DC-V-0001</t>
  </si>
  <si>
    <t>51N3-BESS-SITE-T-0014</t>
  </si>
  <si>
    <t>51N3-WRLY-OEN-HGR-DC-V-0002</t>
  </si>
  <si>
    <t>51N3-WRLY-OEN-HGR-DC-Q-0001</t>
  </si>
  <si>
    <t>51N3-WRLY-OEN-HGR-DC-G-0001</t>
  </si>
  <si>
    <t>51N3-WRLY-OEN-CSS-DC-V-0001</t>
  </si>
  <si>
    <t>51N3-BESS-SITE-T-0003</t>
  </si>
  <si>
    <t>51N3-BESS-SITE-T-0025</t>
  </si>
  <si>
    <t>51N3-WRLY-OEN-BCN-DC-V-0001</t>
  </si>
  <si>
    <t>51N3-WRLY-OEN-CTF-DC-U-0001</t>
  </si>
  <si>
    <t>51N3-WRLY-OEN-CTF-DC-V-0001</t>
  </si>
  <si>
    <t>51N3-WRLY-OEN-CTF-DC-V-0003</t>
  </si>
  <si>
    <t>51N3-BESS-SITE-T-0008</t>
  </si>
  <si>
    <t>51N3-WRLY-OEN-ROD-DC-V-0002</t>
  </si>
  <si>
    <t>51N3-WRLY-OEN-SEB-DC-V-0001</t>
  </si>
  <si>
    <t>51N3-WRLY-OEN-HML-DC-V-0001</t>
  </si>
  <si>
    <t>51N3-WRLY-OEN-GEN-DC-V-0001</t>
  </si>
  <si>
    <t>51N3-WRLY-OEN-GEN-DC-U-0001</t>
  </si>
  <si>
    <t>51N3-WRLY-OEN-YEQ-DC-L-0001</t>
  </si>
  <si>
    <t>51N3-WRLY-OEN-HFL-DC-V-0001</t>
  </si>
  <si>
    <t>51N3-WRLY-OEN-BES-DE-E-0001</t>
  </si>
  <si>
    <t>51N3-BESS-SITE-T-0015</t>
  </si>
  <si>
    <t>51N3-BESS-SITE-T-0040</t>
  </si>
  <si>
    <t>51N3-WRLY-OEN-BES-DE-E-0002</t>
  </si>
  <si>
    <t>51N3-BESS-SITE-T-0021</t>
  </si>
  <si>
    <t>51N3-WRLY-OEN-BES-DE-L-0001</t>
  </si>
  <si>
    <t>51N3-WRLY-OEN-BES-DE-L-0002</t>
  </si>
  <si>
    <t>51N3-WRLY-OEN-YEQ-DE-L-0001</t>
  </si>
  <si>
    <t>51N3-BESS-SITE-T-0005</t>
  </si>
  <si>
    <t>51N3-WRLY-OEN-ETH-DE-L-0001</t>
  </si>
  <si>
    <r>
      <t xml:space="preserve">21-05-2026
</t>
    </r>
    <r>
      <rPr>
        <sz val="10"/>
        <color theme="1"/>
        <rFont val="Adani Regular"/>
      </rPr>
      <t>02-06-2026</t>
    </r>
  </si>
  <si>
    <r>
      <t xml:space="preserve">51N3-BESS-SITE-T-0029
</t>
    </r>
    <r>
      <rPr>
        <sz val="10"/>
        <color rgb="FF000000"/>
        <rFont val="Arial"/>
        <family val="2"/>
      </rPr>
      <t>51N3-BESS-SITE-T-0037</t>
    </r>
  </si>
  <si>
    <t>51N3-WRLY-OEN-ETH-DE-C-0001</t>
  </si>
  <si>
    <t>51N3-WRLY-OEN-LPS-DE-L-0001</t>
  </si>
  <si>
    <t>51N3-BESS-SITE-T-0035</t>
  </si>
  <si>
    <t>51N3-WRLY-OEN-LPS-DE-C-0001</t>
  </si>
  <si>
    <t>51N3-WRLY-OEN-ILS-DE-L-0001</t>
  </si>
  <si>
    <t>51N3-BESS-SITE-T-0032</t>
  </si>
  <si>
    <t>51N3-WRLY-OEN-ILS-DE-B-0001</t>
  </si>
  <si>
    <t>51N3-WRLY-OEN-PCS-DE-L-0001</t>
  </si>
  <si>
    <t>51N3-WRLY-OEN-DCA-DE-G-0001</t>
  </si>
  <si>
    <t>51N3-BESS-SITE-T-0030</t>
  </si>
  <si>
    <t>51N3-WRLY-OEN-DCA-DE-L-0001</t>
  </si>
  <si>
    <t>51N3-WRLY-OEN-DCA-DE-B-0001</t>
  </si>
  <si>
    <t>51N3-BESS-SITE-T-0034</t>
  </si>
  <si>
    <t>51N3-WRLY-OEN-HTC-DE-L-0001</t>
  </si>
  <si>
    <t>17-03-2026
20.05.2026</t>
  </si>
  <si>
    <t>51N3-BESS-SITE-T-0019
51N3-BESS-SITE-T-0028</t>
  </si>
  <si>
    <t>As per the discussed with Mr. Kaushal Patel_20.05.2026 &amp; considered 20.05.2026 documents</t>
  </si>
  <si>
    <t>As per the discussed with Mr. Kaushal Patel document is deleted_20.05.2026</t>
  </si>
  <si>
    <t>51N3-WRLY-OEN-HTC-DE-G-0001</t>
  </si>
  <si>
    <t>51N3-WRLY-OEN-HTC-DE-B-0001</t>
  </si>
  <si>
    <t>51N3-BESS-SITE-T-0028</t>
  </si>
  <si>
    <t>51N3-WRLY-OEN-OFC-DE-B-0001</t>
  </si>
  <si>
    <t>51N3-WRLY-OEN-DCA-DE-C-0001</t>
  </si>
  <si>
    <t>51N3-WRLY-OEN-YEQ-DE-C-0001</t>
  </si>
  <si>
    <t>51N3-WRLY-OEN-HLC-DE-L-0001</t>
  </si>
  <si>
    <r>
      <t xml:space="preserve">22-05-2026
</t>
    </r>
    <r>
      <rPr>
        <sz val="10"/>
        <color theme="1"/>
        <rFont val="Adani Regular"/>
      </rPr>
      <t>29-05-2026</t>
    </r>
  </si>
  <si>
    <r>
      <t xml:space="preserve">23-05-2026\
</t>
    </r>
    <r>
      <rPr>
        <sz val="10"/>
        <color theme="1"/>
        <rFont val="Adani Regular"/>
      </rPr>
      <t>29-05-2026</t>
    </r>
  </si>
  <si>
    <r>
      <t xml:space="preserve">51N3-BESS-SITE-T-0031
</t>
    </r>
    <r>
      <rPr>
        <sz val="10"/>
        <color theme="1"/>
        <rFont val="Adani Regular"/>
      </rPr>
      <t>51N3-BESS-SITE-T-0033</t>
    </r>
    <r>
      <rPr>
        <strike/>
        <sz val="10"/>
        <color theme="1"/>
        <rFont val="Adani Regular"/>
      </rPr>
      <t xml:space="preserve">
</t>
    </r>
  </si>
  <si>
    <t>51N3-WRLY-OEN-HLC-DE-L-0002</t>
  </si>
  <si>
    <t>51N3-WRLY-OEN-HLC-DE-L-0003</t>
  </si>
  <si>
    <t>51N3-WRLY-OEN-HLC-DE-L-0004</t>
  </si>
  <si>
    <t>51N3-WRLY-OEN-HLC-DE-B-0001</t>
  </si>
  <si>
    <t>51N3-WRLY-OEN-CTF-DE-L-0001</t>
  </si>
  <si>
    <t>51N3-WRLY-OEN-HGR-DE-L-0001</t>
  </si>
  <si>
    <t>51N3-BESS-SITE-T-0039</t>
  </si>
  <si>
    <t>51N3-WRLY-OEN-LCR-DE-L-0001</t>
  </si>
  <si>
    <t>51N3-BESS-SITE-T-0022</t>
  </si>
  <si>
    <t>51N3-WRLY-OEN-CSS-DE-L-0001</t>
  </si>
  <si>
    <t>51N3-BESS-SITE-T-0026</t>
  </si>
  <si>
    <t>51N3-WRLY-OEN-HFL-DE-L-0001</t>
  </si>
  <si>
    <t>51N3-WRLY-OEN-HFL-DE-B-0001</t>
  </si>
  <si>
    <t>51N3-WRLY-OEN-HFL-DE-L-0002</t>
  </si>
  <si>
    <t>51N3-WRLY-OEN-GEN-DE-L-0001</t>
  </si>
  <si>
    <t>51N3-WRLY-OEN-GEN-DE-L-0002</t>
  </si>
  <si>
    <t>51N3-WRLY-OEN-GEN-DE-L-0003</t>
  </si>
  <si>
    <t>51N3-WRLY-OEN-EMS-DI-L-0001</t>
  </si>
  <si>
    <t>51N3-WRLY-OEN-EMS-DI-L-0002</t>
  </si>
  <si>
    <t>51N3-WRLY-OEN-EMS-DI-S-0001</t>
  </si>
  <si>
    <t>51N3-WRLY-OEN-EMS-DI-B-0001</t>
  </si>
  <si>
    <t>51N3-WRLY-OEN-EMS-DI-L-0003</t>
  </si>
  <si>
    <t>51N3-WRLY-OEN-EMS-DI-D-0001</t>
  </si>
  <si>
    <t>51N3-WRLY-OEN-EMS-DI-B-0002</t>
  </si>
  <si>
    <t>51N3-BESS-SITE-T-0036</t>
  </si>
  <si>
    <t>51N3-WRLY-OEN-EMS-DI-B-0003</t>
  </si>
  <si>
    <t>51N3-BESS-SITE-T-0038</t>
  </si>
  <si>
    <t>51N3-WRLY-OEN-FFS-DM-L-0001</t>
  </si>
  <si>
    <t>FIRE FIGHTING SYSTEM LAYOUT FOR PSS 08B BESS PLANT</t>
  </si>
  <si>
    <t>51N3-WRLY-OEN-ROD-DC-L-0001</t>
  </si>
  <si>
    <t>51N3-BESS-SITE-T-0027</t>
  </si>
  <si>
    <t>51N3-ATPL-FDS-GEN-DE-B-0001</t>
  </si>
  <si>
    <t>PSS09_Adani Green Energy 27 A Limited (AGE27AL)</t>
  </si>
  <si>
    <t>6497-ORNT-CTF-GEN-DE-V-0001</t>
  </si>
  <si>
    <t>6497-ORNT-CTF-GEN-DE-V-0002</t>
  </si>
  <si>
    <t>6497-ORNT-CTF-GEN-DE-V-0003</t>
  </si>
  <si>
    <t>6497-ORNT-CTF-GEN-DE-V-0004</t>
  </si>
  <si>
    <t>6497-ORNT-CTF-GEN-DE-V-0005</t>
  </si>
  <si>
    <t>6497-ORNT-CTF-GEN-DE-D-0001</t>
  </si>
  <si>
    <t>6497-ORNT-CTF-GEN-DE-M-0001</t>
  </si>
  <si>
    <t>6497-TESL-CTF-GEN-DE-V-0001</t>
  </si>
  <si>
    <t>6497-TESL-CTF-GEN-DE-V-0002</t>
  </si>
  <si>
    <t>6497-TESL-CTF-GEN-DE-V-0003</t>
  </si>
  <si>
    <t>6497-TESL-CTF-GEN-DE-V-0004</t>
  </si>
  <si>
    <t>6497-TESL-CTF-GEN-DE-D-0001</t>
  </si>
  <si>
    <t>6497-TESL-CTF-GEN-DE-M-0001</t>
  </si>
  <si>
    <t>6497-CATL-BTR-BCL-DE-D-0001</t>
  </si>
  <si>
    <t>6497-CATL-BTR-BCL-DE-G-0001</t>
  </si>
  <si>
    <t>6497-CATL-BTR-BCL-DE-R-0001</t>
  </si>
  <si>
    <t>6497-CATL-BTR-BAR-DE-D-0001</t>
  </si>
  <si>
    <t>6497-CATL-BTR-BAR-DE-G-0001</t>
  </si>
  <si>
    <t>6497-CATL-BTR-BAR-DE-R-0001</t>
  </si>
  <si>
    <t>6497-CATL-BTR-BCN-DE-D-0001</t>
  </si>
  <si>
    <t>6497-CATL-BTR-BCN-DE-G-0001</t>
  </si>
  <si>
    <t>6497-CATL-BTR-BCN-DE-R-0001</t>
  </si>
  <si>
    <t>6497-CATL-BTR-FSS-DE-D-0001</t>
  </si>
  <si>
    <t>6497-CATL-BTR-FSS-DE-G-0001</t>
  </si>
  <si>
    <t>6497-CATL-BTR-FSS-DE-D-0002</t>
  </si>
  <si>
    <t>6497-CATL-BTR-FSS-DE-R-0001</t>
  </si>
  <si>
    <t>6497-CATL-BTR-DCA-DE-D-0001</t>
  </si>
  <si>
    <t>6497-CATL-BTR-DCA-DE-G-0001</t>
  </si>
  <si>
    <t>6497-CATL-BTR-DCA-DE-R-0001</t>
  </si>
  <si>
    <t>6497-CATL-BTR-HVA-DE-D-0001</t>
  </si>
  <si>
    <t>6497-CATL-BTR-HVA-DE-G-0001</t>
  </si>
  <si>
    <t>6497-CATL-BTR-HVA-DE-R-0001</t>
  </si>
  <si>
    <t>6497-CATL-BTR-LCO-DE-D-0001</t>
  </si>
  <si>
    <t>6497-CATL-BTR-LCO-DE-D-0002</t>
  </si>
  <si>
    <t>6497-CATL-BTR-LCO-DE-G-0001</t>
  </si>
  <si>
    <t>6497-CATL-BTR-LCO-DE-R-0001</t>
  </si>
  <si>
    <t>6497-CATL-BTR-GEN-DE-E-0001</t>
  </si>
  <si>
    <t>6497-CATL-BTR-GEN-DE-E-0002</t>
  </si>
  <si>
    <t>6497-CATL-BTR-GEN-DE-O-0003</t>
  </si>
  <si>
    <t>6497-CATL-BTR-GEN-DM-L-0001</t>
  </si>
  <si>
    <t>6497-CATL-BTR-GEN-DM-L-0002</t>
  </si>
  <si>
    <t>6497-CATL-BTR-GEN-DM-D-0001</t>
  </si>
  <si>
    <t>6497-CATL-BTR-GEN-DE-O-0001</t>
  </si>
  <si>
    <t>6497-CATL-BTR-GEN-DE-O-0002</t>
  </si>
  <si>
    <t>6497-CATL-BTR-GEN-DE-O-0004</t>
  </si>
  <si>
    <t>6497-CATL-BTR-GEN-DE-D-0001</t>
  </si>
  <si>
    <t>6497-CATL-BTR-GEN-DE-M-0001</t>
  </si>
  <si>
    <t>6497-CATL-BTR-GEN-DE-B-0001</t>
  </si>
  <si>
    <t>6497-CATL-BTR-GEN-DE-R-0001</t>
  </si>
  <si>
    <t>6497-CATL-BTR-GEN-DE-D-0002</t>
  </si>
  <si>
    <t>6497-CATL-BTR-GEN-DE-O-0005</t>
  </si>
  <si>
    <t>6497-CATL-BTR-GEN-DE-N-0001</t>
  </si>
  <si>
    <t>6497-CATL-BTR-GEN-DE-D-0003</t>
  </si>
  <si>
    <t>Inovance</t>
  </si>
  <si>
    <t>6497-INOV-PCS-GEN-DE-N-0001</t>
  </si>
  <si>
    <t>6497-INOV-PCS-GEN-DE-D-0001</t>
  </si>
  <si>
    <t>6497-INOV-PCS-GEN-DE-G-0001</t>
  </si>
  <si>
    <t>6497-INOV-PCS-GEN-DE-O-0001</t>
  </si>
  <si>
    <t>6497-INOV-PCS-GEN-DE-R-0001</t>
  </si>
  <si>
    <t>6497-INOV-PCS-GEN-DE-O-0002</t>
  </si>
  <si>
    <t>6497-INOV-PCS-GEN-DE-E-0002</t>
  </si>
  <si>
    <t>6497-INOV-PCS-GEN-DE-B-0001</t>
  </si>
  <si>
    <t>6497-INOV-PCS-GEN-DE-I-0001</t>
  </si>
  <si>
    <t>6497-INOV-PCS-GEN-DE-G-0003</t>
  </si>
  <si>
    <t>6497-INOV-PCS-GEN-DE-M-0001</t>
  </si>
  <si>
    <t>6497-INOV-PCS-GEN-DE-B-0002</t>
  </si>
  <si>
    <t>6497-INOV-PCS-GEN-DE-O-0003</t>
  </si>
  <si>
    <t>6497-INOV-PCS-GEN-DE-O-0004</t>
  </si>
  <si>
    <t>6497-INOV-PCS-GEN-DE-J-0001</t>
  </si>
  <si>
    <t>6497-INOV-PCS-GEN-DE-N-0002</t>
  </si>
  <si>
    <t>6497-INOV-PCS-GEN-DI-N-0001</t>
  </si>
  <si>
    <t>6497-INOV-PCS-GEN-DI-Q-0001</t>
  </si>
  <si>
    <t>6497-INOV-PCS-GEN-DI-D-0001</t>
  </si>
  <si>
    <t>6497-INOV-PCS-GEN-DI-D-0002</t>
  </si>
  <si>
    <t>6497-INOV-PCS-GEN-DI-D-0003</t>
  </si>
  <si>
    <t>6497-INOV-PCS-GEN-DE-M-0002</t>
  </si>
  <si>
    <t>6497-INOV-PCS-GEN-DE-M-0003</t>
  </si>
  <si>
    <t>6497-INOV-PCS-GEN-DE-R-0002</t>
  </si>
  <si>
    <t>6497-INOV-PCS-GEN-DE-R-0003</t>
  </si>
  <si>
    <t>6497-INOV-PCS-GEN-DE-R-0004</t>
  </si>
  <si>
    <t>6497-INOV-PCS-GEN-DE-R-0005</t>
  </si>
  <si>
    <t>6497-INOV-PCS-GEN-DE-M-0004</t>
  </si>
  <si>
    <t>6497-INOV-PCS-GEN-DE-D-0002</t>
  </si>
  <si>
    <t>6497-INOV-PCS-GEN-DE-O-0005</t>
  </si>
  <si>
    <t>6497-INOV-PCS-GEN-DE-L-0001</t>
  </si>
  <si>
    <t>6497-INOV-PCS-GEN-DE-L-0002</t>
  </si>
  <si>
    <t>Document received by Mr. krunal on 03.03.2026</t>
  </si>
  <si>
    <t>6497-INOV-PCS-GEN-DE-O-0006</t>
  </si>
  <si>
    <t>6497-INOV-PCS-GEN-DE-O-0007</t>
  </si>
  <si>
    <t>6497-AKSR-CSS-GEN-DE-G-0001</t>
  </si>
  <si>
    <t>Popular SGR</t>
  </si>
  <si>
    <t>6497-PSGR-OHP-HGR-DE-G-0001</t>
  </si>
  <si>
    <t>6497-PRMA-ACD-GEN-DE-G-0001</t>
  </si>
  <si>
    <t>6497-XXXX-EMS-GEN-DI-D-0001</t>
  </si>
  <si>
    <t>6497-XXXX-HTC-GEN-DE-D-0001</t>
  </si>
  <si>
    <t>6497-XXXX-LTC-GEN-DE-D-0001</t>
  </si>
  <si>
    <t>6497-XXXX-CIC-GEN-DE-D-0001</t>
  </si>
  <si>
    <t>6497-XXXX-OFC-GEN-DE-D-0001</t>
  </si>
  <si>
    <t>6497-XXXX-PEB-LCR-DC-G-0001</t>
  </si>
  <si>
    <t>6497-XXXX-PEB-LCR-DC-G-0002</t>
  </si>
  <si>
    <t>6497-XXXX-PEB-HGR-DC-G-0001</t>
  </si>
  <si>
    <t>6497-XXXX-PEB-HGR-DC-G-0002</t>
  </si>
  <si>
    <t>6497-XXXX-EMS-GEN-DE-Q-0001</t>
  </si>
  <si>
    <t>6497-XXXX-EMS-GEN-DE-I-0001</t>
  </si>
  <si>
    <t>6497-XXXX-EMS-GEN-DE-D-0001</t>
  </si>
  <si>
    <t>6497-XXXX-EMS-GEN-DE-D-0002</t>
  </si>
  <si>
    <t>6497-XXXX-EMS-GEN-DE-O-0001</t>
  </si>
  <si>
    <t>6497-XXXX-EMS-GEN-DE-O-0002</t>
  </si>
  <si>
    <t>6497-XXXX-EMS-GEN-DE-I-0002</t>
  </si>
  <si>
    <t>6497-XXXX-EMS-GEN-DE-E-0001</t>
  </si>
  <si>
    <t>6497-XXXX-EMS-GEN-DE-D-0003</t>
  </si>
  <si>
    <t>6497-XXXX-EMS-GEN-DE-O-0003</t>
  </si>
  <si>
    <t>6497-XXXX-EMS-GEN-DE-E-0002</t>
  </si>
  <si>
    <t>6497-XXXX-EMS-GEN-DE-O-0004</t>
  </si>
  <si>
    <t>6497-XXXX-EMS-GEN-DE-I-0003</t>
  </si>
  <si>
    <t>6497-XXXX-EMS-GEN-DE-I-0004</t>
  </si>
  <si>
    <t>6497-XXXX-EMS-GEN-DE-S-0001</t>
  </si>
  <si>
    <t>6497-XXXX-EMS-GEN-DE-D-0004</t>
  </si>
  <si>
    <t>6497-XXXX-EMS-GEN-DE-M-0001</t>
  </si>
  <si>
    <t>6497-XXXX-EMS-GEN-DE-D-0005</t>
  </si>
  <si>
    <t>6497-XXXX-EMS-GEN-DE-C-0001</t>
  </si>
  <si>
    <t>6497-XXXX-EMS-GEN-DE-S-0002</t>
  </si>
  <si>
    <t>6497-XXXX-EMS-GEN-DE-I-0005</t>
  </si>
  <si>
    <t>6497-XXXX-EMS-GEN-DE-Q-0002</t>
  </si>
  <si>
    <t>6497-XXXX-EMS-GEN-DE-D-0006</t>
  </si>
  <si>
    <t>6497-XXXX-EMS-GEN-DE-D-0007</t>
  </si>
  <si>
    <t>6497-XXXX-EMS-GEN-DE-N-0001</t>
  </si>
  <si>
    <t>6497-CPSL-HFL-GEN-DE-G-0001</t>
  </si>
  <si>
    <t>6497-CPSL-HFL-GEN-DE-G-0002</t>
  </si>
  <si>
    <t>6497-CPSL-HFL-GEN-DE-G-0003</t>
  </si>
  <si>
    <t>28-04-2026
15-06-2026</t>
  </si>
  <si>
    <t>6497-CPSL-HFL-GEN-DE-G-0004</t>
  </si>
  <si>
    <t>6497-CPSL-HFL-GEN-DE-G-0005</t>
  </si>
  <si>
    <t>6497-CPSL-HFL-GEN-DE-G-0006</t>
  </si>
  <si>
    <t>6497-CPSL-HFL-GEN-DE-G-0007</t>
  </si>
  <si>
    <t>6497-CPSL-HFL-GEN-DE-D-0001</t>
  </si>
  <si>
    <t>6497-CPSL-HFL-GEN-DE-D-0002</t>
  </si>
  <si>
    <t>6497-CPSL-HFL-GEN-DE-D-0003</t>
  </si>
  <si>
    <t>6497-CPSL-HFL-GEN-DE-D-0004</t>
  </si>
  <si>
    <t>29-04-2026
14-05-2026</t>
  </si>
  <si>
    <t>01-05-2026
14-05-2026</t>
  </si>
  <si>
    <t>6497-CPSL-HFL-GEN-DE-E-0001</t>
  </si>
  <si>
    <t>6497-CPSL-HFL-GEN-DE-C-0001</t>
  </si>
  <si>
    <t>6497-CPSL-HFL-GEN-DC-L-0001</t>
  </si>
  <si>
    <t>Drawing number is not mentioned in the drawing.</t>
  </si>
  <si>
    <t>6497-CPSL-HFL-GEN-DC-C-0001</t>
  </si>
  <si>
    <t>6497-ADNI-CDN-BCN-DC-V-0001</t>
  </si>
  <si>
    <t>Precast foundation drawing for Battery container-CATL</t>
  </si>
  <si>
    <t>6497-BESS-SITE-T-0001</t>
  </si>
  <si>
    <t>6497-BESS-SITE-T-0003</t>
  </si>
  <si>
    <t>6497-ADNI-CDN-BCN-DC-H-0001</t>
  </si>
  <si>
    <t>6497-BESS-SITE-T-0004</t>
  </si>
  <si>
    <t>6497-BESS-SITE-T-0011</t>
  </si>
  <si>
    <t>6497-BESS-SITE-T-0022</t>
  </si>
  <si>
    <t>6497-ADNI-CDN-CTF-DC-H-0001</t>
  </si>
  <si>
    <t>TYPICAL PRECAST DRAWING FOR NIFPS PSS-10B</t>
  </si>
  <si>
    <t>6497-ADNI-CDN-STC-DC-H-0001</t>
  </si>
  <si>
    <t>TYPICAL PRECAST DRAWING FOR STAIRCASE-BCF PSS-10B</t>
  </si>
  <si>
    <t>6497-ADNI-CDN-CIV-DC-V-0001</t>
  </si>
  <si>
    <t>6497-BESS-SITE-T-0002</t>
  </si>
  <si>
    <t>6497-ADNI-CDN-LCR-DC-V-0001</t>
  </si>
  <si>
    <t>6497-BESS-SITE-T-0005</t>
  </si>
  <si>
    <t>6497-ADNI-CDN-HGR-DC-V-0001</t>
  </si>
  <si>
    <t>6497-ADNI-CDN-CTF-DC-V-0005</t>
  </si>
  <si>
    <t>6497-ADNI-CDN-CTF-DC-V-0001</t>
  </si>
  <si>
    <t>6497-BESS-SITE-T-0008</t>
  </si>
  <si>
    <t>6497-BESS-SITE-T-0025</t>
  </si>
  <si>
    <t>6497-ADNI-CDN-CTF-DC-V-0007</t>
  </si>
  <si>
    <t>6497-ADNI-CDN-CTF-DC-V-0008</t>
  </si>
  <si>
    <t>NIFPS FOUNDATION(PSS09) TYPICAL FOOTING, PRECAST DRAWING</t>
  </si>
  <si>
    <t>6497-BESS-SITE-T-0021</t>
  </si>
  <si>
    <t>6497-ADNI-CDN-ROD-DC-L-0001</t>
  </si>
  <si>
    <t>6497-ADNI-CDN-ROD-DC-L-0002</t>
  </si>
  <si>
    <t>6497-ADNI-CDN-HML-DC-L-0001</t>
  </si>
  <si>
    <t>6497-BESS-SITE-T-0013</t>
  </si>
  <si>
    <t>6497-ADNI-EDN-HML-DE-L-0001</t>
  </si>
  <si>
    <t>6497-BESS-SITE-T-0016</t>
  </si>
  <si>
    <t>Honeywell</t>
  </si>
  <si>
    <t>6497-HNWL-EMS-GEN-DI-Q-0001</t>
  </si>
  <si>
    <t>EMS System Architecture</t>
  </si>
  <si>
    <t>6497-HNWL-EMS-GEN-DI-D-0001</t>
  </si>
  <si>
    <t>IP Address List</t>
  </si>
  <si>
    <t>6497-HNWL-EMS-GEN-DI-D-0002</t>
  </si>
  <si>
    <t xml:space="preserve">Datasheet Of Server &amp; Operator Workstation </t>
  </si>
  <si>
    <t>6497-HNWL-EMS-GEN-DI-D-0003</t>
  </si>
  <si>
    <t>Datasheet Of Network Switches</t>
  </si>
  <si>
    <t>6497-HNWL-EMS-GEN-DI-D-0004</t>
  </si>
  <si>
    <t>Datasheet Of Firewall</t>
  </si>
  <si>
    <t>6497-HNWL-EMS-GEN-DI-D-0005</t>
  </si>
  <si>
    <t>Datasheet Of Printer</t>
  </si>
  <si>
    <t>6497-HNWL-EMS-GEN-DI-D-0006</t>
  </si>
  <si>
    <t>Datasheet Of GPS</t>
  </si>
  <si>
    <t>6497-HNWL-EMS-GEN-DI-D-0007</t>
  </si>
  <si>
    <t>Datasheet Of Historian Server</t>
  </si>
  <si>
    <t>6497-HNWL-EMS-GEN-DI-D-0008</t>
  </si>
  <si>
    <t>Datasheet Of Serial Convertor</t>
  </si>
  <si>
    <t>6497-HNWL-EMS-GEN-DI-D-0009</t>
  </si>
  <si>
    <t>Datasheet Of Console</t>
  </si>
  <si>
    <t>6497-HNWL-EMS-GEN-DI-D-0010</t>
  </si>
  <si>
    <t>Datasheet Of Chair</t>
  </si>
  <si>
    <t>6497-HNWL-EMS-GEN-DI-D-0011</t>
  </si>
  <si>
    <t xml:space="preserve">Power Consumption and Heat Dissipation </t>
  </si>
  <si>
    <t>6497-HNWL-EMS-GEN-DI-D-0012</t>
  </si>
  <si>
    <t>Datasheet Of EMS Controller</t>
  </si>
  <si>
    <t>6497-HNWL-EMS-GEN-DI-D-0013</t>
  </si>
  <si>
    <t>Datasheet Of EMS IO Module</t>
  </si>
  <si>
    <t>6497-HNWL-EMS-GEN-DI-D-0014</t>
  </si>
  <si>
    <t>Datasheet Of Power Supply</t>
  </si>
  <si>
    <t>6497-HNWL-EMS-GEN-DI-D-0015</t>
  </si>
  <si>
    <t>Datasheet Of Indoor Cabinets</t>
  </si>
  <si>
    <t>6497-HNWL-EMS-GEN-DI-D-0016</t>
  </si>
  <si>
    <t>Datasheet Of Field Network Cabinet</t>
  </si>
  <si>
    <t>6497-HNWL-EMS-GEN-DI-D-0017</t>
  </si>
  <si>
    <t>Datasheet Of Monitor</t>
  </si>
  <si>
    <t>6497-HNWL-EMS-GEN-DI-D-0018</t>
  </si>
  <si>
    <t>Datasheet Of Large Screen</t>
  </si>
  <si>
    <t>6497-HNWL-EMS-GEN-DI-D-0019</t>
  </si>
  <si>
    <t xml:space="preserve">Datasheet Of Fiber Optic Patch Panel </t>
  </si>
  <si>
    <t>6497-HNWL-EMS-GEN-DI-D-0020</t>
  </si>
  <si>
    <t>Bill of Material (BOM)</t>
  </si>
  <si>
    <t>6497-HNWL-EMS-GEN-DI-S-0001</t>
  </si>
  <si>
    <t>EMS Functional Design Specifications</t>
  </si>
  <si>
    <t>6497-HNWL-EMS-GEN-DI-G-0001</t>
  </si>
  <si>
    <t>EMS Cabinet General Arrangement &amp; Wiring Diagram</t>
  </si>
  <si>
    <t>6497-HNWL-EMS-GEN-DI-G-0002</t>
  </si>
  <si>
    <t>Substation RTU Cabinet  General Arrangement &amp; Wiring Diagram</t>
  </si>
  <si>
    <t>6497-HNWL-EMS-GEN-DI-G-0003</t>
  </si>
  <si>
    <t>Network Cabinet General Arrangement &amp; Wiring Diagram</t>
  </si>
  <si>
    <t>6497-HNWL-EMS-GEN-DI-G-0004</t>
  </si>
  <si>
    <t>IDT/Network Cabinet General Arrangement &amp; Wiring Diagram</t>
  </si>
  <si>
    <t>6497-HNWL-EMS-GEN-DI-G-0005</t>
  </si>
  <si>
    <t>Control Room Server Cabinet General Arrangement &amp; Wiring Diagram</t>
  </si>
  <si>
    <t>6497-HNWL-EMS-GEN-DI-E-0001</t>
  </si>
  <si>
    <t>Cabinet Grounding Scheme</t>
  </si>
  <si>
    <t>6497-HNWL-EMS-GEN-DI-O-0001</t>
  </si>
  <si>
    <t>IO Assignment-EMS Controller</t>
  </si>
  <si>
    <t>6497-HNWL-EMS-GEN-DI-O-0002</t>
  </si>
  <si>
    <t>IO Assignment-Substation Controller</t>
  </si>
  <si>
    <t>TBD</t>
  </si>
  <si>
    <t>6497-HNWL-EMS-GEN-DI-O-0003</t>
  </si>
  <si>
    <t>EMS Control Philosophy Flow Chart</t>
  </si>
  <si>
    <t>6497-HNWL-EMS-GEN-DI-O-0004</t>
  </si>
  <si>
    <t>EMS Factory Acceptance Test Procedure (FAT)</t>
  </si>
  <si>
    <t>6497-HNWL-EMS-GEN-DI-O-0005</t>
  </si>
  <si>
    <t>EMS Logic Print</t>
  </si>
  <si>
    <t>6497-HNWL-EMS-GEN-DI-O-0006</t>
  </si>
  <si>
    <t>EMS HMI Print</t>
  </si>
  <si>
    <t>6497-HNWL-EMS-GEN-DI-R-0001</t>
  </si>
  <si>
    <t>EMS FAT Report</t>
  </si>
  <si>
    <t>6497-HNWL-EMS-GEN-DI-O-0007</t>
  </si>
  <si>
    <t>EMS Site Acceptance Test Procedure (SAT)</t>
  </si>
  <si>
    <t>6497-HNWL-EMS-GEN-DI-R-0002</t>
  </si>
  <si>
    <t>EMS SAT Report</t>
  </si>
  <si>
    <t>6497-HNWL-EMS-GEN-DI-D-0021</t>
  </si>
  <si>
    <t>Pre-commissioning and Commissioning Check list</t>
  </si>
  <si>
    <t>6497-HNWL-EMS-GEN-DI-M-0001</t>
  </si>
  <si>
    <t xml:space="preserve">EMS Operation &amp; Maintenance Manual </t>
  </si>
  <si>
    <t>6497-HNWL-EMS-GEN-DI-S-0002</t>
  </si>
  <si>
    <t>Cyber Security Functional Design Specification</t>
  </si>
  <si>
    <t>6497-HNWL-EMS-GEN-DI-O-0008</t>
  </si>
  <si>
    <t>CSVA Procedure</t>
  </si>
  <si>
    <t>6497-HNWL-EMS-GEN-DI-O-0009</t>
  </si>
  <si>
    <t>Cyber Security FAT Procedure</t>
  </si>
  <si>
    <t>6497-HNWL-EMS-GEN-DI-O-0010</t>
  </si>
  <si>
    <t>Cyber Security SAT Procedure</t>
  </si>
  <si>
    <t>6497-HNWL-EMS-GEN-DI-O-0011</t>
  </si>
  <si>
    <t>Cyber Security Risk Assessment TOR</t>
  </si>
  <si>
    <t>6497-HNWL-EMS-GEN-DI-R-0003</t>
  </si>
  <si>
    <t>Cyber Security Risk Assessment Report</t>
  </si>
  <si>
    <t>6497-HNWL-EMS-GEN-DI-R-0004</t>
  </si>
  <si>
    <t>CSVA Report</t>
  </si>
  <si>
    <t>6497-HNWL-EMS-GEN-DI-R-0005</t>
  </si>
  <si>
    <t>VAPT Report</t>
  </si>
  <si>
    <t>6497-HNWL-EMS-GEN-DI-R-0006</t>
  </si>
  <si>
    <t>Cyber Security FAT Report</t>
  </si>
  <si>
    <t>6497-HNWL-EMS-GEN-DI-R-0007</t>
  </si>
  <si>
    <t>Cyber Security SAT Report</t>
  </si>
  <si>
    <t>6497-WRLY-OEN-CIV-DC-V-0001</t>
  </si>
  <si>
    <t>6497-WRLY-OEN-PCS-DS-U-0001</t>
  </si>
  <si>
    <t>PCS shed for PSS-09</t>
  </si>
  <si>
    <t>6497-BESS-SITE-T-0009</t>
  </si>
  <si>
    <t>6497-BESS-SITE-T-0019</t>
  </si>
  <si>
    <t>6497-WRLY-OEN-PCS-DC-V-0001</t>
  </si>
  <si>
    <t>6497-BESS-SITE-T-0007</t>
  </si>
  <si>
    <t>6497-BESS-SITE-T-0020</t>
  </si>
  <si>
    <t>6497-WRLY-OEN-PCS-DC-V-0002</t>
  </si>
  <si>
    <t>6497-WRLY-OEN-PCS-DC-G-0001</t>
  </si>
  <si>
    <t>6497-WRLY-OEN-PCS-DC-Q-0001</t>
  </si>
  <si>
    <t>6497-WRLY-OEN-LCR-DS-U-0001</t>
  </si>
  <si>
    <t>LCR Platform shed for PSS-9</t>
  </si>
  <si>
    <t>6497-WRLY-OEN-LCR-DC-V-0001</t>
  </si>
  <si>
    <t>6497-WRLY-OEN-LCR-DC-V-0002</t>
  </si>
  <si>
    <t>6497-WRLY-OEN-LCR-DC-V-0003</t>
  </si>
  <si>
    <t>6497-BESS-SITE-T-0010</t>
  </si>
  <si>
    <t>6497-BESS-SITE-T-0028</t>
  </si>
  <si>
    <t>6497-WRLY-OEN-LCR-DC-G-0001</t>
  </si>
  <si>
    <t>6497-WRLY-OEN-LCR-DC-Q-0001</t>
  </si>
  <si>
    <t>6497-WRLY-OEN-HGR-DS-U-0001</t>
  </si>
  <si>
    <t>MV SGR Platform shed for PSS-9</t>
  </si>
  <si>
    <t>6497-BESS-SITE-T-0015</t>
  </si>
  <si>
    <t>6497-WRLY-OEN-HGR-DC-V-0001</t>
  </si>
  <si>
    <t>6497-BESS-SITE-T-0023</t>
  </si>
  <si>
    <t>6497-BESS-SITE-T-0044</t>
  </si>
  <si>
    <t>6497-WRLY-OEN-HGR-DC-V-0002</t>
  </si>
  <si>
    <t>6497-WRLY-OEN-HGR-DC-Q-0001</t>
  </si>
  <si>
    <t>6497-WRLY-OEN-HGR-DC-G-0001</t>
  </si>
  <si>
    <t>6497-WRLY-OEN-CSS-DC-V-0001</t>
  </si>
  <si>
    <t>6497-BESS-SITE-T-0006</t>
  </si>
  <si>
    <t>6497-BESS-SITE-T-0027</t>
  </si>
  <si>
    <t>6497-WRLY-OEN-BCN-DC-V-0001</t>
  </si>
  <si>
    <t>6497-WRLY-OEN-CTF-DC-U-0001</t>
  </si>
  <si>
    <t>6497-WRLY-OEN-CTF-DC-V-0001</t>
  </si>
  <si>
    <t>6497-WRLY-OEN-CTF-DC-V-0003</t>
  </si>
  <si>
    <t>6497-BESS-SITE-T-0012</t>
  </si>
  <si>
    <t>6497-WRLY-OEN-ROD-DC-V-0002</t>
  </si>
  <si>
    <t>6497-WRLY-OEN-SEB-DC-V-0001</t>
  </si>
  <si>
    <t>6497-WRLY-OEN-HML-DC-V-0001</t>
  </si>
  <si>
    <t>6497-WRLY-OEN-GEN-DC-V-0001</t>
  </si>
  <si>
    <t>6497-WRLY-OEN-GEN-DC-U-0001</t>
  </si>
  <si>
    <t>6497-WRLY-OEN-YEQ-DC-L-0001</t>
  </si>
  <si>
    <t>6497-WRLY-OEN-HFL-DC-V-0001</t>
  </si>
  <si>
    <t>6497-WRLY-OEN-BES-DE-E-0001</t>
  </si>
  <si>
    <t>6497-BESS-SITE-T-0018</t>
  </si>
  <si>
    <t>6497-BESS-SITE-T-0046</t>
  </si>
  <si>
    <t>6497-WRLY-OEN-BES-DE-E-0002</t>
  </si>
  <si>
    <t>6497-BESS-SITE-T-0024</t>
  </si>
  <si>
    <t>6497-WRLY-OEN-BES-DE-L-0001</t>
  </si>
  <si>
    <t>6497-WRLY-OEN-BES-DE-L-0002</t>
  </si>
  <si>
    <t>6497-WRLY-OEN-YEQ-DE-L-0001</t>
  </si>
  <si>
    <t>6497-WRLY-OEN-ETH-DE-L-0001</t>
  </si>
  <si>
    <t>6497-BESS-SITE-T-0035</t>
  </si>
  <si>
    <t>6497-WRLY-OEN-ETH-DE-C-0001</t>
  </si>
  <si>
    <t>6497-WRLY-OEN-LPS-DE-L-0001</t>
  </si>
  <si>
    <t>6497-BESS-SITE-T-0033</t>
  </si>
  <si>
    <t>6497-WRLY-OEN-LPS-DE-C-0001</t>
  </si>
  <si>
    <t>6497-WRLY-OEN-ILS-DE-L-0001</t>
  </si>
  <si>
    <t>6497-BESS-SITE-T-0034</t>
  </si>
  <si>
    <t>6497-WRLY-OEN-ILS-DE-B-0001</t>
  </si>
  <si>
    <t>6497-WRLY-OEN-PCS-DE-L-0001</t>
  </si>
  <si>
    <t>6497-WRLY-OEN-DCA-DE-G-0001</t>
  </si>
  <si>
    <t>6497-WRLY-OEN-DCA-DE-L-0001</t>
  </si>
  <si>
    <t>6497-WRLY-OEN-DCA-DE-B-0001</t>
  </si>
  <si>
    <t>6497-BESS-SITE-T-0040</t>
  </si>
  <si>
    <t>6497-WRLY-OEN-HTC-DE-L-0001</t>
  </si>
  <si>
    <t>6497-BESS-SITE-T-0030</t>
  </si>
  <si>
    <t>6497-WRLY-OEN-HTC-DE-G-0001</t>
  </si>
  <si>
    <t>6497-WRLY-OEN-HTC-DE-B-0001</t>
  </si>
  <si>
    <t>26-05-202</t>
  </si>
  <si>
    <t>6497-BESS-SITE-T-0037</t>
  </si>
  <si>
    <t>6497-WRLY-OEN-OFC-DE-B-0001</t>
  </si>
  <si>
    <t>6497-BESS-SITE-T-0039</t>
  </si>
  <si>
    <t>6497-WRLY-OEN-DCA-DE-C-0001</t>
  </si>
  <si>
    <t>6497-WRLY-OEN-YEQ-DE-C-0001</t>
  </si>
  <si>
    <t>6497-WRLY-OEN-HLC-DE-L-0001</t>
  </si>
  <si>
    <t>6497-BESS-SITE-T-0038</t>
  </si>
  <si>
    <t>6497-WRLY-OEN-HLC-DE-L-0002</t>
  </si>
  <si>
    <t>6497-WRLY-OEN-HLC-DE-L-0003</t>
  </si>
  <si>
    <t>6497-WRLY-OEN-HLC-DE-L-0004</t>
  </si>
  <si>
    <t>6497-WRLY-OEN-HLC-DE-B-0001</t>
  </si>
  <si>
    <t>6497-BESS-SITE-T-0036</t>
  </si>
  <si>
    <t>6497-WRLY-OEN-CTF-DE-L-0001</t>
  </si>
  <si>
    <t>6497-WRLY-OEN-HGR-DE-L-0001</t>
  </si>
  <si>
    <t>6497-BESS-SITE-T-0043</t>
  </si>
  <si>
    <t>6497-WRLY-OEN-LCR-DE-L-0001</t>
  </si>
  <si>
    <t>6497-BESS-SITE-T-0026</t>
  </si>
  <si>
    <t>6497-WRLY-OEN-CSS-DE-L-0001</t>
  </si>
  <si>
    <t>6497-BESS-SITE-T-0029</t>
  </si>
  <si>
    <t>6497-WRLY-OEN-HFL-DE-L-0001</t>
  </si>
  <si>
    <t>6497-BESS-SITE-T-0047</t>
  </si>
  <si>
    <t>6497-WRLY-OEN-HFL-DE-B-0001</t>
  </si>
  <si>
    <t>6497-WRLY-OEN-HFL-DE-L-0002</t>
  </si>
  <si>
    <t>6497-WRLY-OEN-GEN-DE-L-0001</t>
  </si>
  <si>
    <t>6497-BESS-SITE-T-0045</t>
  </si>
  <si>
    <t>6497-WRLY-OEN-GEN-DE-L-0002</t>
  </si>
  <si>
    <t>6497-WRLY-OEN-GEN-DE-L-0003</t>
  </si>
  <si>
    <t>6497-WRLY-OEN-EMS-DI-L-0001</t>
  </si>
  <si>
    <t>6497-WRLY-OEN-EMS-DI-L-0002</t>
  </si>
  <si>
    <t>6497-WRLY-OEN-EMS-DI-S-0001</t>
  </si>
  <si>
    <t>6497-WRLY-OEN-EMS-DI-B-0001</t>
  </si>
  <si>
    <t>6497-WRLY-OEN-EMS-DI-L-0003</t>
  </si>
  <si>
    <t>6497-WRLY-OEN-EMS-DI-D-0001</t>
  </si>
  <si>
    <t>6497-WRLY-OEN-EMS-DI-B-0002</t>
  </si>
  <si>
    <t>6497-BESS-SITE-T-0041</t>
  </si>
  <si>
    <t>6497-WRLY-OEN-EMS-DI-B-0003</t>
  </si>
  <si>
    <t>6497-BESS-SITE-T-0042</t>
  </si>
  <si>
    <t>6497-WRLY-OEN-FFS-DM-L-0001</t>
  </si>
  <si>
    <t>FIRE FIGHTING SYSTEM LAYOUT FOR PSS 09 BESS PLANT</t>
  </si>
  <si>
    <t>6497-WRLY-OEN-ROD-DC-L-0001</t>
  </si>
  <si>
    <t>6497-BESS-SITE-T-0031</t>
  </si>
  <si>
    <t>6497-BESS-SITE-T-0032</t>
  </si>
  <si>
    <t>6497-ATPL-FDS-GEN-DE-B-0001</t>
  </si>
  <si>
    <t>PSS10B_Adani Renewable Energy 35 Limited (ARE35L)</t>
  </si>
  <si>
    <t>51N2-ORNT-CTF-GEN-DE-G-0001</t>
  </si>
  <si>
    <t>51N2-BESS-SITE-T-0021</t>
  </si>
  <si>
    <t>51N2-ORNT-CTF-GEN-DE-G-0002</t>
  </si>
  <si>
    <t>51N2-ORNT-CTF-GEN-DE-G-0003</t>
  </si>
  <si>
    <t>51N2-ORNT-CTF-GEN-DE-G-0004</t>
  </si>
  <si>
    <t>51N2-ORNT-CTF-GEN-DE-G-0005</t>
  </si>
  <si>
    <t>51N2-ORNT-CTF-GEN-DE-D-0001</t>
  </si>
  <si>
    <t>51N2-ORNT-CTF-GEN-DE-M-0001</t>
  </si>
  <si>
    <t>51N2-TESL-CTF-GEN-DE-G-0001</t>
  </si>
  <si>
    <t>51N2-BESS-SITE-T-0011</t>
  </si>
  <si>
    <t>rev.02</t>
  </si>
  <si>
    <t>51N2-TESL-CTF-GEN-DE-G-0002</t>
  </si>
  <si>
    <t>reV.01</t>
  </si>
  <si>
    <t>51N2-TESL-CTF-GEN-DE-G-0003</t>
  </si>
  <si>
    <t>51N2-TESL-CTF-GEN-DE-G-0004</t>
  </si>
  <si>
    <t>51N2-TESL-CTF-GEN-DE-G-0005</t>
  </si>
  <si>
    <t>51N2-TESL-CTF-GEN-DE-D-0001</t>
  </si>
  <si>
    <t>51N2-TESL-CTF-GEN-DE-M-0001</t>
  </si>
  <si>
    <t>Jinco</t>
  </si>
  <si>
    <t>51N2-JNCO-BTR-BCL-DE-D-0001</t>
  </si>
  <si>
    <t>51N2-JNCO-BTR-BCL-DE-G-0001</t>
  </si>
  <si>
    <t>51N2-JNCO-BTR-BCL-DE-R-0001</t>
  </si>
  <si>
    <t>51N2-JNCO-BTR-BAR-DE-D-0001</t>
  </si>
  <si>
    <t>51N2-JNCO-BTR-BAR-DE-G-0001</t>
  </si>
  <si>
    <t>51N2-JNCO-BTR-BAR-DE-R-0001</t>
  </si>
  <si>
    <t>51N2-JNCO-BTR-BCN-DE-D-0001</t>
  </si>
  <si>
    <t>51N2-JNCO-BTR-BCN-DE-G-0001</t>
  </si>
  <si>
    <t>51N2-JNCO-BTR-BCN-DE-R-0001</t>
  </si>
  <si>
    <t>51N2-JNCO-BTR-FSS-DE-D-0001</t>
  </si>
  <si>
    <t>51N2-JNCO-BTR-FSS-DE-G-0001</t>
  </si>
  <si>
    <t>51N2-JNCO-BTR-FSS-DE-D-0002</t>
  </si>
  <si>
    <t>51N2-JNCO-BTR-FSS-DE-R-0001</t>
  </si>
  <si>
    <t>51N2-JNCO-BTR-DCA-DE-D-0001</t>
  </si>
  <si>
    <t>51N2-JNCO-BTR-DCA-DE-G-0001</t>
  </si>
  <si>
    <t>51N2-JNCO-BTR-DCA-DE-R-0001</t>
  </si>
  <si>
    <t>51N2-JNCO-BTR-HVA-DE-D-0001</t>
  </si>
  <si>
    <t>51N2-JNCO-BTR-HVA-DE-G-0001</t>
  </si>
  <si>
    <t>51N2-JNCO-BTR-HVA-DE-R-0001</t>
  </si>
  <si>
    <t>51N2-JNCO-BTR-LCO-DE-D-0001</t>
  </si>
  <si>
    <t>51N2-JNCO-BTR-LCO-DE-D-0002</t>
  </si>
  <si>
    <t>51N2-JNCO-BTR-LCO-DE-G-0001</t>
  </si>
  <si>
    <t>51N2-JNCO-BTR-LCO-DE-R-0001</t>
  </si>
  <si>
    <t>51N2-JNCO-BTR-GEN-DE-E-0001</t>
  </si>
  <si>
    <t>51N2-JNCO-BTR-GEN-DE-E-0002</t>
  </si>
  <si>
    <t>51N2-JNCO-BTR-GEN-DE-O-0003</t>
  </si>
  <si>
    <t>51N2-JNCO-BTR-GEN-DM-L-0001</t>
  </si>
  <si>
    <t>51N2-JNCO-BTR-GEN-DM-L-0002</t>
  </si>
  <si>
    <t>51N2-JNCO-BTR-GEN-DM-D-0001</t>
  </si>
  <si>
    <t>51N2-JNCO-BTR-GEN-DE-O-0001</t>
  </si>
  <si>
    <t>51N2-JNCO-BTR-GEN-DE-O-0002</t>
  </si>
  <si>
    <t>51N2-JNCO-BTR-GEN-DE-O-0004</t>
  </si>
  <si>
    <t>51N2-JNCO-BTR-GEN-DE-D-0001</t>
  </si>
  <si>
    <t>51N2-JNCO-BTR-GEN-DE-M-0001</t>
  </si>
  <si>
    <t>51N2-JNCO-BTR-GEN-DE-B-0001</t>
  </si>
  <si>
    <t>51N2-JNCO-BTR-GEN-DE-R-0001</t>
  </si>
  <si>
    <t>51N2-JNCO-BTR-GEN-DE-D-0002</t>
  </si>
  <si>
    <t>51N2-JNCO-BTR-GEN-DE-O-0005</t>
  </si>
  <si>
    <t>51N2-JNCO-BTR-GEN-DE-N-0001</t>
  </si>
  <si>
    <t>51N2-JNCO-BTR-GEN-DE-D-0003</t>
  </si>
  <si>
    <t>51N2-INOV-PCS-GEN-DE-N-0001</t>
  </si>
  <si>
    <t>51N2-INOV-PCS-GEN-DE-D-0001</t>
  </si>
  <si>
    <t>51N2-INOV-PCS-GEN-DE-G-0001</t>
  </si>
  <si>
    <t>51N2-INOV-PCS-GEN-DE-O-0001</t>
  </si>
  <si>
    <t>51N2-INOV-PCS-GEN-DE-R-0001</t>
  </si>
  <si>
    <t>51N2-INOV-PCS-GEN-DE-O-0002</t>
  </si>
  <si>
    <t>51N2-INOV-PCS-GEN-DE-E-0002</t>
  </si>
  <si>
    <t>51N2-INOV-PCS-GEN-DE-B-0001</t>
  </si>
  <si>
    <t>51N2-INOV-PCS-GEN-DE-I-0001</t>
  </si>
  <si>
    <t>51N2-INOV-PCS-GEN-DE-G-0003</t>
  </si>
  <si>
    <t>51N2-INOV-PCS-GEN-DE-M-0001</t>
  </si>
  <si>
    <t>51N2-INOV-PCS-GEN-DE-B-0002</t>
  </si>
  <si>
    <t>51N2-INOV-PCS-GEN-DE-O-0003</t>
  </si>
  <si>
    <t>51N2-INOV-PCS-GEN-DE-O-0004</t>
  </si>
  <si>
    <t xml:space="preserve">Document received by Mr. Samrej Vahora on 16.04.2026 </t>
  </si>
  <si>
    <t>51N2-INOV-PCS-GEN-DE-J-0001</t>
  </si>
  <si>
    <t>51N2-INOV-PCS-GEN-DE-N-0002</t>
  </si>
  <si>
    <t>51N2-INOV-PCS-GEN-DI-N-0001</t>
  </si>
  <si>
    <t>51N2-INOV-PCS-GEN-DI-Q-0001</t>
  </si>
  <si>
    <t>51N2-INOV-PCS-GEN-DI-D-0001</t>
  </si>
  <si>
    <t>51N2-INOV-PCS-GEN-DI-D-0002</t>
  </si>
  <si>
    <t>51N2-INOV-PCS-GEN-DI-D-0003</t>
  </si>
  <si>
    <t>51N2-INOV-PCS-GEN-DE-M-0002</t>
  </si>
  <si>
    <t>51N2-INOV-PCS-GEN-DE-M-0003</t>
  </si>
  <si>
    <t>51N2-INOV-PCS-GEN-DE-R-0002</t>
  </si>
  <si>
    <t>51N2-INOV-PCS-GEN-DE-R-0003</t>
  </si>
  <si>
    <t>51N2-INOV-PCS-GEN-DE-R-0004</t>
  </si>
  <si>
    <t>51N2-INOV-PCS-GEN-DE-R-0005</t>
  </si>
  <si>
    <t>51N2-INOV-PCS-GEN-DE-M-0004</t>
  </si>
  <si>
    <t>51N2-INOV-PCS-GEN-DE-D-0002</t>
  </si>
  <si>
    <t>51N2-INOV-PCS-GEN-DE-O-0005</t>
  </si>
  <si>
    <t>51N2-INOV-PCS-GEN-DE-L-0001</t>
  </si>
  <si>
    <t>51N2-INOV-PCS-GEN-DE-L-0002</t>
  </si>
  <si>
    <t>51N2-INOV-PCS-GEN-DE-O-0006</t>
  </si>
  <si>
    <t>51N2-INOV-PCS-GEN-DE-O-0007</t>
  </si>
  <si>
    <t>51N2-AKSR-CSS-GEN-DE-G-0001</t>
  </si>
  <si>
    <t>Trisqure</t>
  </si>
  <si>
    <t>51N2-TSQR-OHP-HGR-DE-G-0001</t>
  </si>
  <si>
    <t>Rev.14</t>
  </si>
  <si>
    <t>Rev.15</t>
  </si>
  <si>
    <t>Rev.16</t>
  </si>
  <si>
    <t>51N2-ACTE-ACD-GEN-DE-G-0001</t>
  </si>
  <si>
    <t>51N2-XXXX-EMS-GEN-DI-D-0001</t>
  </si>
  <si>
    <t>51N2-XXXX-HTC-GEN-DE-D-0001</t>
  </si>
  <si>
    <t>51N2-XXXX-LTC-GEN-DE-D-0001</t>
  </si>
  <si>
    <t>51N2-XXXX-CIC-GEN-DE-D-0001</t>
  </si>
  <si>
    <t>51N2-XXXX-OFC-GEN-DE-D-0001</t>
  </si>
  <si>
    <t>51N2-XXXX-PEB-LCR-DC-G-0001</t>
  </si>
  <si>
    <t>51N2-XXXX-PEB-LCR-DC-G-0002</t>
  </si>
  <si>
    <t>51N2-XXXX-PEB-HGR-DC-G-0001</t>
  </si>
  <si>
    <t>51N2-XXXX-PEB-HGR-DC-G-0002</t>
  </si>
  <si>
    <t>Adaptive</t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</si>
  <si>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-EMS-GEN-DE-Q-0001</t>
    </r>
  </si>
  <si>
    <t>13-01-2026*</t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</si>
  <si>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-EMS-GEN-DE-I-0001</t>
    </r>
  </si>
  <si>
    <t>EMS Panel Drawing for Central Control Room, Network Panel, Site Level RTU RIO Panel, PCS Plateform RIO Panel, Panel for Ethernet Switches &amp; LIUs</t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</si>
  <si>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-EMS-GEN-DE-D-0001</t>
    </r>
  </si>
  <si>
    <t>EMS System Datasheet - Schneider Components</t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</si>
  <si>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-EMS-GEN-DE-D-0002</t>
    </r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</si>
  <si>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-EMS-GEN-DE-D-0003</t>
    </r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</si>
  <si>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-EMS-GEN-DE-B-0001</t>
    </r>
  </si>
  <si>
    <r>
      <t xml:space="preserve">Project BOM (Bill of Materials) </t>
    </r>
    <r>
      <rPr>
        <sz val="10"/>
        <rFont val="Open Sans"/>
        <family val="2"/>
      </rPr>
      <t>- Includes Hardware and Software</t>
    </r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</si>
  <si>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-EMS-GEN-DE-O-0001</t>
    </r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</si>
  <si>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-EMS-GEN-DE-O-0002</t>
    </r>
  </si>
  <si>
    <t>Site Acceptance Test (SAT) Procedure</t>
  </si>
  <si>
    <r>
      <t>51N2</t>
    </r>
    <r>
      <rPr>
        <b/>
        <sz val="10"/>
        <color rgb="FF0070C0"/>
        <rFont val="Adani Regular"/>
      </rPr>
      <t>-ADAP</t>
    </r>
    <r>
      <rPr>
        <sz val="10"/>
        <color theme="1"/>
        <rFont val="Adani Regular"/>
      </rPr>
      <t>-EMS-GEN-DE-I-0002</t>
    </r>
  </si>
  <si>
    <t>02 week from inputs received from
M/s AGEL</t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</si>
  <si>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-EMS-GEN-DE-E-0001</t>
    </r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</si>
  <si>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-EMS-GEN-DE-O-0003</t>
    </r>
  </si>
  <si>
    <t>After Site Commissioning</t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</si>
  <si>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-EMS-GEN-DE-I-0003</t>
    </r>
  </si>
  <si>
    <t>04 week from inputs received from
M/s AGEL</t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</si>
  <si>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-EMS-GEN-DE-S-0001</t>
    </r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</si>
  <si>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-EMS-GEN-DE-D-0004</t>
    </r>
  </si>
  <si>
    <t>01 week from approval of System Architecture</t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</si>
  <si>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-EMS-GEN-DE-M-0001</t>
    </r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</si>
  <si>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-EMS-GEN-DE-O-0004</t>
    </r>
  </si>
  <si>
    <t>Detailed Erection, Pre-Commissioning and Commissioning Procedure</t>
  </si>
  <si>
    <t>07 Days After Successful FAT</t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</si>
  <si>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-EMS-GEN-DE-C-0001</t>
    </r>
  </si>
  <si>
    <t>03 Days After Panel Drawing Approval</t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</si>
  <si>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-EMS-GEN-DE-S-0002</t>
    </r>
  </si>
  <si>
    <t>Cyber Security Specification / Checklist</t>
  </si>
  <si>
    <r>
      <t>51N2-</t>
    </r>
    <r>
      <rPr>
        <b/>
        <sz val="10"/>
        <color rgb="FF0070C0"/>
        <rFont val="Adani Regular"/>
      </rPr>
      <t>ADAP</t>
    </r>
    <r>
      <rPr>
        <sz val="10"/>
        <color theme="1"/>
        <rFont val="Adani Regular"/>
      </rPr>
      <t>-EMS-GEN-DE-N-0001</t>
    </r>
  </si>
  <si>
    <t>Clarient</t>
  </si>
  <si>
    <t>51N2-CPSL-HFL-GEN-DE-L-0001</t>
  </si>
  <si>
    <t>At the time of HOTO</t>
  </si>
  <si>
    <t>51N2-CPSL-HFL-GEN-DE-L-0002</t>
  </si>
  <si>
    <t>21.03.2026</t>
  </si>
  <si>
    <t>21-03-2026
15-06-2026</t>
  </si>
  <si>
    <t>51N2-CPSL-HFL-GEN-DE-L-0003</t>
  </si>
  <si>
    <t>51N2-CPSL-HFL-GEN-DE-L-0004</t>
  </si>
  <si>
    <t>51N2-CPSL-HFL-GEN-DE-D-0001</t>
  </si>
  <si>
    <t>51N2-CPSL-HFL-GEN-DE-E-0001</t>
  </si>
  <si>
    <t xml:space="preserve"> 24.03.2026</t>
  </si>
  <si>
    <t>51N2-CPSL-HFL-GEN-DE-D-0002</t>
  </si>
  <si>
    <t>51N2-CPSL-HFL-GEN-DE-C-0001</t>
  </si>
  <si>
    <t>51N2-CPSL-HFL-GEN-DE-L-0005</t>
  </si>
  <si>
    <t>51N2-CPSL-HFL-GEN-DE-L-0006</t>
  </si>
  <si>
    <t>51N2-CPSL-HFL-GEN-DE-D-0003</t>
  </si>
  <si>
    <t>Data Sheet of GI Earth Flats</t>
  </si>
  <si>
    <t>NA</t>
  </si>
  <si>
    <t>51N2-CPSL-HFL-GEN-DE-L-0007</t>
  </si>
  <si>
    <t>Drawing &amp; Data sheet for Earth Pit</t>
  </si>
  <si>
    <t>51N2-CPSL-HFL-GEN-DE-D-0004</t>
  </si>
  <si>
    <t>Data sheet for DWC Pipe</t>
  </si>
  <si>
    <t>51N2-CPSL-HFL-GEN-DC-L-0001</t>
  </si>
  <si>
    <t>51N2-CPSL-HFL-GEN-DE-L-0008</t>
  </si>
  <si>
    <t>51N2-CPSL-HFL-GEN-DE-L-0009</t>
  </si>
  <si>
    <t>51N2-CPSL-HFL-GEN-DC-C-0001</t>
  </si>
  <si>
    <t>51N2-JHCI-FDS-FAS-DI-D-0001</t>
  </si>
  <si>
    <t>Submitted on 21.03.2026</t>
  </si>
  <si>
    <t>51N2-JHCI-FDS-FAS-DI-D-0002</t>
  </si>
  <si>
    <t>51N2-JHCI-FDS-FAS-DI-D-0003</t>
  </si>
  <si>
    <t>51N2-JHCI-FDS-FAS-DI-D-0004</t>
  </si>
  <si>
    <t>51N2-JHCI-FDS-FAS-DI-D-0005</t>
  </si>
  <si>
    <t>51N2-JHCI-FDS-FAS-DI-D-0006</t>
  </si>
  <si>
    <t>51N2-JHCI-FDS-FAS-DI-D-0007</t>
  </si>
  <si>
    <t>51N2-JHCI-FDS-FAS-DI-D-0008</t>
  </si>
  <si>
    <t>51N2-JHCI-FDS-FAS-DI-D-0009</t>
  </si>
  <si>
    <t>51N2-JHCI-FDS-FAS-DI-D-0010</t>
  </si>
  <si>
    <t>51N2-JHCI-FDS-FAS-DI-D-0011</t>
  </si>
  <si>
    <t>51N2-JHCI-FDS-FAS-DI-D-0012</t>
  </si>
  <si>
    <t>51N2-JHCI-FDS-FAS-DI-D-0013</t>
  </si>
  <si>
    <t>51N2-JHCI-FDS-FAS-DI-D-0014</t>
  </si>
  <si>
    <t>51N2-JHCI-FDS-FAS-DI-D-0015</t>
  </si>
  <si>
    <t>51N2-JHCI-FDS-FAS-DI-D-0016</t>
  </si>
  <si>
    <t>51N2-JHCI-FDS-FAS-DI-D-0017</t>
  </si>
  <si>
    <t>51N2-JHCI-FDS-FAS-DI-G-0001</t>
  </si>
  <si>
    <t>51N2-JHCI-FDS-FAS-DI-O-0001</t>
  </si>
  <si>
    <t>51N2-JHCI-FDS-FAS-DI-L-0001</t>
  </si>
  <si>
    <t>Complete Layout Drawing of FDA System-  PSS 10</t>
  </si>
  <si>
    <t>51N2-BESS-SITE-T-0018</t>
  </si>
  <si>
    <t>51N2-JHCI-FDS-FAS-DI-L-0002</t>
  </si>
  <si>
    <t>Complete Layout Drawing of FIRE EXTINGUISHER System- PSS 10</t>
  </si>
  <si>
    <t>21.01.2026</t>
  </si>
  <si>
    <t>51N2-JHCI-FDS-FAS-DI-E-0001</t>
  </si>
  <si>
    <t>Schematic Diagram of fire alarm system - PSS 10</t>
  </si>
  <si>
    <t>09.01.2026</t>
  </si>
  <si>
    <t>51N2-JHCI-FDS-FAS-DI-B-0001</t>
  </si>
  <si>
    <t>Cable Schedule - PSS 10</t>
  </si>
  <si>
    <t>51N2-JHCI-FDS-FAS-DI-I-0001</t>
  </si>
  <si>
    <t>51N2-ADNI-CDN-BCN-DC-V-0001</t>
  </si>
  <si>
    <t>51N2-BESS-SITE-T-0001</t>
  </si>
  <si>
    <t>51N2-BESS-SITE-T-0006</t>
  </si>
  <si>
    <t>51N2-ADNI-CDN-BCN-DC-V-0003</t>
  </si>
  <si>
    <t>TYP.FOUNDATION COLUMN BEAM PRECAST DRAWING_JINKO</t>
  </si>
  <si>
    <t>51N2-BESS-SITE-T-0013</t>
  </si>
  <si>
    <t>51N2-ADNI-CDN-BCN-DC-H-0001</t>
  </si>
  <si>
    <t>51N2-BESS-SITE-T-0009</t>
  </si>
  <si>
    <t>51N2-ADNI-CDN-BCN-DC-H-0003</t>
  </si>
  <si>
    <t>FEBRICATION DRAWING OF BESS FOUNDATION TYPICAL MONOLITHIC BEAM PRECAST DRAWING FOR CONTAINER JINKO (BESS-10B)</t>
  </si>
  <si>
    <t>51N2-BESS-SITE-T-0025</t>
  </si>
  <si>
    <t>51N2-ADNI-CDN-CTF-DC-H-0001</t>
  </si>
  <si>
    <t>51N2-ADNI-CDN-STC-DC-H-0001</t>
  </si>
  <si>
    <t>51N2-ADNI-CDN-CIV-DC-V-0001</t>
  </si>
  <si>
    <t>51N2-BESS-SITE-T-0002</t>
  </si>
  <si>
    <t>51N2-BESS-SITE-T-0007</t>
  </si>
  <si>
    <t>51N2-ADNI-CDN-ROD-DC-L-0001</t>
  </si>
  <si>
    <t>51H2-E-CIV-ROD-DC-L-I-0001</t>
  </si>
  <si>
    <t>51N2-BESS-SITE-T-0008</t>
  </si>
  <si>
    <t>51N2-ADNI-CDN-CTF-DC-V-0001</t>
  </si>
  <si>
    <t>51N2-BESS-SITE-T-0010</t>
  </si>
  <si>
    <t>51N2-BESS-SITE-T-0012</t>
  </si>
  <si>
    <t>51N2-BESS-SITE-T-0020</t>
  </si>
  <si>
    <t>51N2-BESS-SITE-T-0023</t>
  </si>
  <si>
    <t>51N2-ADNI-CDN-CTF-DC-V-0005</t>
  </si>
  <si>
    <t>HT-LT PANEL SUPPORTING PLATFROM R.C.C DETAILS / LAYOUT FOR PCS ROOM FOUNDATION PLAN &amp; SECTION DETAIL</t>
  </si>
  <si>
    <t>51N2-BESS-SITE-T-0016</t>
  </si>
  <si>
    <t>51N2-ADNI-CDN-CTF-DC-V-0007</t>
  </si>
  <si>
    <t>51N2-ADNI-CDN-CTF-DC-V-0008</t>
  </si>
  <si>
    <t>NIFPS FOUNDATION(PSS10B) TYPICAL FOOTING, PRECAST DRAWING</t>
  </si>
  <si>
    <t>51N2-BESS-SITE-T-0035</t>
  </si>
  <si>
    <t>Local Control Room</t>
  </si>
  <si>
    <t>51N2-ADNI-CDN-LCR-DC-L-0001</t>
  </si>
  <si>
    <t>51H2-E-CIV-LCR-DC-L-I-0001</t>
  </si>
  <si>
    <t>Foundation beam Layout for Local Control Room</t>
  </si>
  <si>
    <t>51N2-BESS-SITE-T-0004</t>
  </si>
  <si>
    <t>HT SGR Buildng</t>
  </si>
  <si>
    <t>51N2-ADNI-CDN-HGR-DC-L-0001</t>
  </si>
  <si>
    <t>51H2-E-CIV-SGR-DC-L-I-0001</t>
  </si>
  <si>
    <t>51N2-BESS-SITE-T-0003</t>
  </si>
  <si>
    <t>51N2-ADNI-CDN-ROD-DC-L-0002</t>
  </si>
  <si>
    <t>51N2-ADNI-CDN-HML-DC-L-0001</t>
  </si>
  <si>
    <t>51N2-BESS-SITE-T-0027</t>
  </si>
  <si>
    <t>51N2-ADNI-EDN-HML-DE-L-0001</t>
  </si>
  <si>
    <t>51N2-BESS-SITE-T-0030</t>
  </si>
  <si>
    <t>51N2-BESS-SITE-T-0040</t>
  </si>
  <si>
    <t>51N2-ADNI-CDN-HFL-DC-L-0001</t>
  </si>
  <si>
    <t>51N2-BESS-SITE-T-0038</t>
  </si>
  <si>
    <t>51N2-WRLY-OEN-CIV-DC-V-0001</t>
  </si>
  <si>
    <t>51N2-WRLY-OEN-PCS-DS-U-0001</t>
  </si>
  <si>
    <t>PCS shed for PSS-10B</t>
  </si>
  <si>
    <t>51N2-BESS-SITE-T-0022</t>
  </si>
  <si>
    <t>51N2-BESS-SITE-T-0033</t>
  </si>
  <si>
    <t>51N2-WRLY-OEN-PCS-DC-V-0001</t>
  </si>
  <si>
    <t>51N2-BESS-SITE-T-0017</t>
  </si>
  <si>
    <t>51N2-BESS-SITE-T-0034</t>
  </si>
  <si>
    <t>51N2-WRLY-OEN-PCS-DC-V-0002</t>
  </si>
  <si>
    <t>51N2-WRLY-OEN-PCS-DC-G-0001</t>
  </si>
  <si>
    <t>51N2-WRLY-OEN-PCS-DC-Q-0001</t>
  </si>
  <si>
    <t>51N2-WRLY-OEN-LCR-DS-U-0001</t>
  </si>
  <si>
    <t>LCR Platform shed for PSS-10B</t>
  </si>
  <si>
    <t>51N2-WRLY-OEN-LCR-DC-V-0001</t>
  </si>
  <si>
    <t>51N2-WRLY-OEN-LCR-DC-V-0002</t>
  </si>
  <si>
    <t>51N2-WRLY-OEN-LCR-DC-V-0003</t>
  </si>
  <si>
    <t>51N2-BESS-SITE-T-0024</t>
  </si>
  <si>
    <t>51N2-BESS-SITE-T-0045</t>
  </si>
  <si>
    <t>51N2-WRLY-OEN-LCR-DC-G-0001</t>
  </si>
  <si>
    <t>51N2-WRLY-OEN-LCR-DC-Q-0001</t>
  </si>
  <si>
    <t>51N2-WRLY-OEN-HGR-DS-U-0001</t>
  </si>
  <si>
    <t>MV SGR Platform shed for PSS-10B</t>
  </si>
  <si>
    <t>51N2-BESS-SITE-T-0019</t>
  </si>
  <si>
    <t>51N2-BESS-SITE-T-0028</t>
  </si>
  <si>
    <t>51N2-WRLY-OEN-HGR-DC-V-0001</t>
  </si>
  <si>
    <t>51N2-BESS-SITE-T-0029</t>
  </si>
  <si>
    <t>51N2-WRLY-OEN-HGR-DC-V-0002</t>
  </si>
  <si>
    <t>51N2-WRLY-OEN-HGR-DC-Q-0001</t>
  </si>
  <si>
    <t>51N2-WRLY-OEN-HGR-DC-G-0001</t>
  </si>
  <si>
    <t>51N2-WRLY-OEN-CSS-DC-V-0001</t>
  </si>
  <si>
    <t>51N2-BESS-SITE-T-0014</t>
  </si>
  <si>
    <t>51N2-BESS-SITE-T-0044</t>
  </si>
  <si>
    <t>51N2-WRLY-OEN-BCN-DC-V-0001</t>
  </si>
  <si>
    <t>51N2-WRLY-OEN-CTF-DC-U-0001</t>
  </si>
  <si>
    <t>51N2-WRLY-OEN-CTF-DC-V-0001</t>
  </si>
  <si>
    <t>51N2-WRLY-OEN-CTF-DC-V-0003</t>
  </si>
  <si>
    <t>51N2-BESS-SITE-T-0026</t>
  </si>
  <si>
    <t>51N2-WRLY-OEN-ROD-DC-V-0002</t>
  </si>
  <si>
    <t>51N2-WRLY-OEN-SEB-DC-V-0001</t>
  </si>
  <si>
    <t>51N2-WRLY-OEN-HML-DC-V-0001</t>
  </si>
  <si>
    <t>51N2-WRLY-OEN-GEN-DC-V-0001</t>
  </si>
  <si>
    <t>51N2-WRLY-OEN-GEN-DC-U-0001</t>
  </si>
  <si>
    <t>51N2-WRLY-OEN-YEQ-DC-L-0001</t>
  </si>
  <si>
    <t>51N2-WRLY-OEN-HFL-DC-V-0001</t>
  </si>
  <si>
    <t>51N2-WRLY-OEN-BES-DE-E-0001</t>
  </si>
  <si>
    <t>51N2-BESS-SITE-T-0062</t>
  </si>
  <si>
    <t>51N2-WRLY-OEN-BES-DE-E-0002</t>
  </si>
  <si>
    <t>51N2-BESS-SITE-T-0036</t>
  </si>
  <si>
    <t>51N2-WRLY-OEN-BES-DE-L-0001</t>
  </si>
  <si>
    <t>51N2-WRLY-OEN-BES-DE-L-0002</t>
  </si>
  <si>
    <t>51N2-WRLY-OEN-YEQ-DE-L-0001</t>
  </si>
  <si>
    <t>51N2-BESS-SITE-T-0063</t>
  </si>
  <si>
    <t>51N2-WRLY-OEN-ETH-DE-L-0001</t>
  </si>
  <si>
    <t>51N2-BESS-SITE-T-0046</t>
  </si>
  <si>
    <t>51N2-WRLY-OEN-ETH-DE-C-0001</t>
  </si>
  <si>
    <t>51N2-WRLY-OEN-LPS-DE-L-0001</t>
  </si>
  <si>
    <t>51N2-BESS-SITE-T-0049</t>
  </si>
  <si>
    <t>51N2-WRLY-OEN-LPS-DE-C-0001</t>
  </si>
  <si>
    <t>51N2-WRLY-OEN-ILS-DE-L-0001</t>
  </si>
  <si>
    <t>51N2-BESS-SITE-T-0043</t>
  </si>
  <si>
    <t>51N2-WRLY-OEN-ILS-DE-B-0001</t>
  </si>
  <si>
    <t>51N2-WRLY-OEN-PCS-DE-L-0001</t>
  </si>
  <si>
    <t>51N2-BESS-SITE-T-0061</t>
  </si>
  <si>
    <t>51N2-WRLY-OEN-DCA-DE-G-0001</t>
  </si>
  <si>
    <t>51N2-BESS-SITE-T-0054</t>
  </si>
  <si>
    <t>51N2-WRLY-OEN-DCA-DE-L-0001</t>
  </si>
  <si>
    <t>51N2-WRLY-OEN-DCA-DE-B-0001</t>
  </si>
  <si>
    <t>51N2-BESS-SITE-T-0042</t>
  </si>
  <si>
    <t>51N2-BESS-SITE-T-0065</t>
  </si>
  <si>
    <t>51N2-WRLY-OEN-HTC-DE-L-0001</t>
  </si>
  <si>
    <t>02-04-2026
09-04-2026</t>
  </si>
  <si>
    <t>51N2-BESS-SITE-T-0037
51N2-BESS-SITE-T-0039</t>
  </si>
  <si>
    <t>51N2-BESS-SITE-T-0056</t>
  </si>
  <si>
    <t>51N2-WRLY-OEN-HTC-DE-G-0001</t>
  </si>
  <si>
    <t>51N2-BESS-SITE-T-0039</t>
  </si>
  <si>
    <t>51N2-WRLY-OEN-HTC-DE-B-0001</t>
  </si>
  <si>
    <t>51N2-BESS-SITE-T-0041</t>
  </si>
  <si>
    <t>51N2-BESS-SITE-T-0064</t>
  </si>
  <si>
    <t>51N2-WRLY-OEN-OFC-DE-B-0001</t>
  </si>
  <si>
    <t>51N2-BESS-SITE-T-0048</t>
  </si>
  <si>
    <t>51N2-WRLY-OEN-DCA-DE-C-0001</t>
  </si>
  <si>
    <t>51N2-WRLY-OEN-YEQ-DE-C-0001</t>
  </si>
  <si>
    <t>51N2-WRLY-OEN-HLC-DE-L-0001</t>
  </si>
  <si>
    <t>51N2-BESS-SITE-T-0051</t>
  </si>
  <si>
    <t>51N2-WRLY-OEN-HLC-DE-L-0002</t>
  </si>
  <si>
    <t>51N2-WRLY-OEN-HLC-DE-L-0003</t>
  </si>
  <si>
    <t>51N2-WRLY-OEN-HLC-DE-L-0004</t>
  </si>
  <si>
    <t>51N2-WRLY-OEN-HLC-DE-B-0001</t>
  </si>
  <si>
    <t>51N2-BESS-SITE-T-0050</t>
  </si>
  <si>
    <t>51N2-WRLY-OEN-CTF-DE-L-0001</t>
  </si>
  <si>
    <t>51N2-BESS-SITE-T-0058</t>
  </si>
  <si>
    <t>51N2-WRLY-OEN-HGR-DE-L-0001</t>
  </si>
  <si>
    <t>51N2-BESS-SITE-T-0047</t>
  </si>
  <si>
    <t>51N2-BESS-SITE-T-0055</t>
  </si>
  <si>
    <t>51N2-WRLY-OEN-LCR-DE-L-0001</t>
  </si>
  <si>
    <t>51N2-WRLY-OEN-CSS-DE-L-0001</t>
  </si>
  <si>
    <t>51N2-BESS-SITE-T-0052</t>
  </si>
  <si>
    <t>51N2-WRLY-OEN-HFL-DE-L-0001</t>
  </si>
  <si>
    <t>51N2-BESS-SITE-T-0060</t>
  </si>
  <si>
    <t>51N2-WRLY-OEN-HFL-DE-B-0001</t>
  </si>
  <si>
    <t>51N2-WRLY-OEN-HFL-DE-L-0002</t>
  </si>
  <si>
    <t>51N2-WRLY-OEN-GEN-DE-L-0001</t>
  </si>
  <si>
    <t>51N2-WRLY-OEN-GEN-DE-L-0002</t>
  </si>
  <si>
    <t>51N2-WRLY-OEN-GEN-DE-L-0003</t>
  </si>
  <si>
    <t>51N2-WRLY-OEN-EMS-DI-L-0001</t>
  </si>
  <si>
    <t>51N2-WRLY-OEN-EMS-DI-L-0002</t>
  </si>
  <si>
    <t>51N2-WRLY-OEN-EMS-DI-S-0001</t>
  </si>
  <si>
    <t>51N2-WRLY-OEN-EMS-DI-B-0001</t>
  </si>
  <si>
    <t>51N2-WRLY-OEN-EMS-DI-L-0003</t>
  </si>
  <si>
    <t>51N2-WRLY-OEN-EMS-DI-D-0001</t>
  </si>
  <si>
    <t>51N2-WRLY-OEN-EMS-DI-B-0002</t>
  </si>
  <si>
    <t>51N2-WRLY-OEN-EMS-DI-B-0003</t>
  </si>
  <si>
    <t>51N2-BESS-SITE-T-0057</t>
  </si>
  <si>
    <t>51N2-BESS-SITE-T-0059</t>
  </si>
  <si>
    <t>51N2-WRLY-OEN-FFS-DM-L-0001</t>
  </si>
  <si>
    <t>FIRE FIGHTING SYSTEM LAYOUT FOR PSS 10B BESS PLANT</t>
  </si>
  <si>
    <t>51N2-WRLY-OEN-ROD-DC-L-0001</t>
  </si>
  <si>
    <t>51N2-BESS-SITE-T-0053</t>
  </si>
  <si>
    <t>51N2-ATPL-FDS-GEN-DE-B-0001</t>
  </si>
  <si>
    <t>PSS11_Adani Green Energy 27 B Limited (AGE27BL)</t>
  </si>
  <si>
    <t>6074-ORNT-CTF-GEN-DE-G-0001</t>
  </si>
  <si>
    <t>ACC</t>
  </si>
  <si>
    <t>6074-ORNT-CTF-GEN-DE-G-0002</t>
  </si>
  <si>
    <t>6074-ORNT-CTF-GEN-DE-G-0003</t>
  </si>
  <si>
    <t>6074-ORNT-CTF-GEN-DE-G-0004</t>
  </si>
  <si>
    <t>6074-ORNT-CTF-GEN-DE-G-0005</t>
  </si>
  <si>
    <t>6074-ORNT-CTF-GEN-DE-D-0001</t>
  </si>
  <si>
    <t>6074-ORNT-CTF-GEN-DE-M-0001</t>
  </si>
  <si>
    <t>6074-CATL-BTR-BCL-DE-D-0001</t>
  </si>
  <si>
    <t>6074-CATL-BTR-BCL-DE-G-0001</t>
  </si>
  <si>
    <t>6074-CATL-BTR-BCL-DE-R-0001</t>
  </si>
  <si>
    <t>6074-CATL-BTR-BAR-DE-D-0001</t>
  </si>
  <si>
    <t>6074-CATL-BTR-BAR-DE-G-0001</t>
  </si>
  <si>
    <t>6074-CATL-BTR-BAR-DE-R-0001</t>
  </si>
  <si>
    <t>6074-CATL-BTR-BCN-DE-D-0001</t>
  </si>
  <si>
    <t>6074-CATL-BTR-BCN-DE-G-0001</t>
  </si>
  <si>
    <t>6074-CATL-BTR-BCN-DE-R-0001</t>
  </si>
  <si>
    <t>6074-CATL-BTR-FSS-DE-D-0001</t>
  </si>
  <si>
    <t>6074-CATL-BTR-FSS-DE-G-0001</t>
  </si>
  <si>
    <t>6074-CATL-BTR-FSS-DE-D-0002</t>
  </si>
  <si>
    <t>6074-CATL-BTR-FSS-DE-R-0001</t>
  </si>
  <si>
    <t>6074-CATL-BTR-DCA-DE-D-0001</t>
  </si>
  <si>
    <t>6074-CATL-BTR-DCA-DE-G-0001</t>
  </si>
  <si>
    <t>6074-CATL-BTR-DCA-DE-R-0001</t>
  </si>
  <si>
    <t>6074-CATL-BTR-HVA-DE-D-0001</t>
  </si>
  <si>
    <t>6074-CATL-BTR-HVA-DE-G-0001</t>
  </si>
  <si>
    <t>6074-CATL-BTR-HVA-DE-R-0001</t>
  </si>
  <si>
    <t>6074-CATL-BTR-LCO-DE-D-0001</t>
  </si>
  <si>
    <t>6074-CATL-BTR-LCO-DE-D-0002</t>
  </si>
  <si>
    <t>6074-CATL-BTR-LCO-DE-G-0001</t>
  </si>
  <si>
    <t>6074-CATL-BTR-LCO-DE-R-0001</t>
  </si>
  <si>
    <t>6074-CATL-BTR-GEN-DE-E-0001</t>
  </si>
  <si>
    <t>6074-CATL-BTR-GEN-DE-E-0002</t>
  </si>
  <si>
    <t>6074-CATL-BTR-GEN-DE-O-0003</t>
  </si>
  <si>
    <t>6074-CATL-BTR-GEN-DM-L-0001</t>
  </si>
  <si>
    <t>6074-CATL-BTR-GEN-DM-L-0002</t>
  </si>
  <si>
    <t>6074-CATL-BTR-GEN-DM-D-0001</t>
  </si>
  <si>
    <t>6074-CATL-BTR-GEN-DE-O-0001</t>
  </si>
  <si>
    <t>6074-CATL-BTR-GEN-DE-O-0002</t>
  </si>
  <si>
    <t>6074-CATL-BTR-GEN-DE-O-0004</t>
  </si>
  <si>
    <t>6074-CATL-BTR-GEN-DE-D-0001</t>
  </si>
  <si>
    <t>6074-CATL-BTR-GEN-DE-M-0001</t>
  </si>
  <si>
    <t>6074-CATL-BTR-GEN-DE-B-0001</t>
  </si>
  <si>
    <t>6074-CATL-BTR-GEN-DE-R-0001</t>
  </si>
  <si>
    <t>6074-CATL-BTR-GEN-DE-D-0002</t>
  </si>
  <si>
    <t>6074-CATL-BTR-GEN-DE-O-0005</t>
  </si>
  <si>
    <t>6074-CATL-BTR-GEN-DE-N-0001</t>
  </si>
  <si>
    <t>6074-CATL-BTR-GEN-DE-D-0003</t>
  </si>
  <si>
    <t>6074-HOPW-PCS-GEN-DE-N-0001</t>
  </si>
  <si>
    <t>6074-HOPW-PCS-GEN-DE-D-0001</t>
  </si>
  <si>
    <t>6074-HOPW-PCS-GEN-DE-G-0001</t>
  </si>
  <si>
    <t>6074-HOPW-PCS-GEN-DE-O-0001</t>
  </si>
  <si>
    <t>6074-HOPW-PCS-GEN-DE-R-0001</t>
  </si>
  <si>
    <t>6074-HOPW-PCS-GEN-DE-O-0002</t>
  </si>
  <si>
    <t>6074-HOPW-PCS-GEN-DE-E-0002</t>
  </si>
  <si>
    <t>6074-HOPW-PCS-GEN-DE-B-0001</t>
  </si>
  <si>
    <t>6074-HOPW-PCS-GEN-DE-I-0001</t>
  </si>
  <si>
    <t>6074-HOPW-PCS-GEN-DE-G-0003</t>
  </si>
  <si>
    <t>6074-HOPW-PCS-GEN-DE-M-0001</t>
  </si>
  <si>
    <t>6074-HOPW-PCS-GEN-DE-B-0002</t>
  </si>
  <si>
    <t>6074-HOPW-PCS-GEN-DE-O-0003</t>
  </si>
  <si>
    <t>6074-HOPW-PCS-GEN-DE-O-0004</t>
  </si>
  <si>
    <t>6074-HOPW-PCS-GEN-DE-J-0001</t>
  </si>
  <si>
    <t>6074-HOPW-PCS-GEN-DE-N-0002</t>
  </si>
  <si>
    <t>6074-HOPW-PCS-GEN-DI-N-0001</t>
  </si>
  <si>
    <t>6074-HOPW-PCS-GEN-DI-Q-0001</t>
  </si>
  <si>
    <t>6074-HOPW-PCS-GEN-DI-D-0001</t>
  </si>
  <si>
    <t>6074-HOPW-PCS-GEN-DI-D-0002</t>
  </si>
  <si>
    <t>6074-HOPW-PCS-GEN-DI-D-0003</t>
  </si>
  <si>
    <t>51H2-E-PCS-PCS-DE-I-V-0003</t>
  </si>
  <si>
    <t>6074-HOPW-PCS-GEN-DE-M-0002</t>
  </si>
  <si>
    <t>6074-HOPW-PCS-GEN-DE-M-0003</t>
  </si>
  <si>
    <t>6074-HOPW-PCS-GEN-DE-R-0002</t>
  </si>
  <si>
    <t>6074-HOPW-PCS-GEN-DE-R-0003</t>
  </si>
  <si>
    <t>6074-HOPW-PCS-GEN-DE-R-0004</t>
  </si>
  <si>
    <t>6074-HOPW-PCS-GEN-DE-R-0005</t>
  </si>
  <si>
    <t>6074-HOPW-PCS-GEN-DE-M-0004</t>
  </si>
  <si>
    <t>6074-HOPW-PCS-GEN-DE-D-0002</t>
  </si>
  <si>
    <t>51H2-E-PCS-PCS-DE-I-V-0001</t>
  </si>
  <si>
    <t>6074-HOPW-PCS-GEN-DE-O-0005</t>
  </si>
  <si>
    <t>6074-HOPW-PCS-GEN-DE-L-0001</t>
  </si>
  <si>
    <t>6074-HOPW-PCS-GEN-DE-L-0002</t>
  </si>
  <si>
    <t>6074-HOPW-PCS-GEN-DE-O-0006</t>
  </si>
  <si>
    <t>6074-HOPW-PCS-GEN-DE-O-0007</t>
  </si>
  <si>
    <t>6074-ADNI-CDN-BCN-DC-V-0001</t>
  </si>
  <si>
    <t>Precast foundation drawing for Battery container-SVOLT</t>
  </si>
  <si>
    <t>6074-BESS-SITE-T-0001</t>
  </si>
  <si>
    <t>6074-BESS-SITE-T-0005</t>
  </si>
  <si>
    <t>6074-ADNI-CDN-BCN-DC-H-0001</t>
  </si>
  <si>
    <t>6074-BESS-SITE-T-0008</t>
  </si>
  <si>
    <t>6074-BESS-SITE-T-0025</t>
  </si>
  <si>
    <t>6074-ADNI-CDN-CIV-DC-V-0001</t>
  </si>
  <si>
    <t>6074-BESS-SITE-T-0004</t>
  </si>
  <si>
    <t>6074-BESS-SITE-T-0006</t>
  </si>
  <si>
    <t>6074-ADNI-CDN-ROD-DC-L-0001</t>
  </si>
  <si>
    <t>6074-BESS-SITE-T-0007</t>
  </si>
  <si>
    <t>ACC_Tracker_IN REV.01</t>
  </si>
  <si>
    <t>6074-ADNI-CDN-CTF-DC-V-0001</t>
  </si>
  <si>
    <t>6074-BESS-SITE-T-0009</t>
  </si>
  <si>
    <t>6074-BESS-SITE-T-0011</t>
  </si>
  <si>
    <t>6074-BESS-SITE-T-0021</t>
  </si>
  <si>
    <t>6074-BESS-SITE-T-0023</t>
  </si>
  <si>
    <t>6074-ADNI-CDN-CTF-DC-V-0007</t>
  </si>
  <si>
    <t>6074-ADNI-CDN-CTF-DC-V-0008</t>
  </si>
  <si>
    <t>6074-BESS-SITE-T-0035</t>
  </si>
  <si>
    <t>6074-ADNI-CDN-CTF-DC-V-0005</t>
  </si>
  <si>
    <t>51H2-E-CIV-CTF-DC-V-I-0005</t>
  </si>
  <si>
    <t>6074-BESS-SITE-T-0014</t>
  </si>
  <si>
    <t>6074-ADNI-CDN-LCR-DC-L-0001</t>
  </si>
  <si>
    <t>6074-BESS-SITE-T-0003</t>
  </si>
  <si>
    <t>6074-ADNI-CDN-HGR-DC-L-0001</t>
  </si>
  <si>
    <t>6074-BESS-SITE-T-0002</t>
  </si>
  <si>
    <t>6074-WRLY-OEN-CIV-DC-V-0001</t>
  </si>
  <si>
    <t>6074-WRLY-OEN-PCS-DS-U-0001</t>
  </si>
  <si>
    <t>PCS shed for PSS-11</t>
  </si>
  <si>
    <t>6074-BESS-SITE-T-0012</t>
  </si>
  <si>
    <t>4 SHEETS</t>
  </si>
  <si>
    <t>29-01-2026
11-02-2026</t>
  </si>
  <si>
    <t>30-01-2026
11-02-2026</t>
  </si>
  <si>
    <t>6074-BESS-SITE-T-0014_Sht.04
6074-BESS-SITE-T-0022_Sht.01 t0 3</t>
  </si>
  <si>
    <t>6074-BESS-SITE-T-0034</t>
  </si>
  <si>
    <t>6074-WRLY-OEN-PCS-DC-V-0001</t>
  </si>
  <si>
    <t>6074-BESS-SITE-T-0010</t>
  </si>
  <si>
    <t>6074-BESS-SITE-T-0013</t>
  </si>
  <si>
    <t>6074-BESS-SITE-T-0018</t>
  </si>
  <si>
    <t>6074-BESS-SITE-T-0030</t>
  </si>
  <si>
    <t>6074-WRLY-OEN-PCS-DC-V-0002</t>
  </si>
  <si>
    <t>6074-WRLY-OEN-PCS-DC-G-0001</t>
  </si>
  <si>
    <t>6074-WRLY-OEN-PCS-DC-Q-0001</t>
  </si>
  <si>
    <t>6074-WRLY-OEN-LCR-DC-V-0001</t>
  </si>
  <si>
    <t>6074-WRLY-OEN-LCR-DC-V-0003</t>
  </si>
  <si>
    <t>6074-BESS-SITE-T-0024</t>
  </si>
  <si>
    <t>LCR Platform-Shed</t>
  </si>
  <si>
    <t>6074-WRLY-OEN-LCR-DS-U-0001</t>
  </si>
  <si>
    <t>LCR Platform shed for PSS-11</t>
  </si>
  <si>
    <t>6074-WRLY-OEN-LCR-DC-G-0001</t>
  </si>
  <si>
    <t>6074-WRLY-OEN-LCR-DC-Q-0001</t>
  </si>
  <si>
    <t>MV SGR Platform-Shed</t>
  </si>
  <si>
    <t>6074-WRLY-OEN-HGR-DS-U-0001</t>
  </si>
  <si>
    <t>MV SGR Platform shed for PSS-11</t>
  </si>
  <si>
    <t>6074-BESS-SITE-T-0020</t>
  </si>
  <si>
    <t>6074-BESS-SITE-T-0029</t>
  </si>
  <si>
    <t>6074-BESS-SITE-T-0032</t>
  </si>
  <si>
    <t>6074-WRLY-OEN-HGR-DC-V-0001</t>
  </si>
  <si>
    <t>6074-BESS-SITE-T-0017</t>
  </si>
  <si>
    <t>6074-BESS-SITE-T-0061</t>
  </si>
  <si>
    <t>6074-WRLY-OEN-HGR-DC-V-0002</t>
  </si>
  <si>
    <t>6074-WRLY-OEN-HGR-DC-Q-0001</t>
  </si>
  <si>
    <t>6074-WRLY-OEN-HGR-DC-G-0001</t>
  </si>
  <si>
    <t>6074-WRLY-OEN-CSS-DC-V-0001</t>
  </si>
  <si>
    <t>6074-BESS-SITE-T-0016</t>
  </si>
  <si>
    <t>6074-BESS-SITE-T-0028</t>
  </si>
  <si>
    <t>6074-BESS-SITE-T-0045</t>
  </si>
  <si>
    <t>6074-WRLY-OEN-BCN-DC-V-0001</t>
  </si>
  <si>
    <t>6074-WRLY-OEN-CTF-DC-U-0001</t>
  </si>
  <si>
    <t>6074-WRLY-OEN-CTF-DC-V-0001</t>
  </si>
  <si>
    <t>6074-WRLY-OEN-CTF-DC-V-0003</t>
  </si>
  <si>
    <t>6074-BESS-SITE-T-0026</t>
  </si>
  <si>
    <t>6074-WRLY-OEN-ROD-DC-V-0002</t>
  </si>
  <si>
    <t>6074-WRLY-OEN-SEB-DC-V-0001</t>
  </si>
  <si>
    <t>6074-WRLY-OEN-HML-DC-V-0001</t>
  </si>
  <si>
    <t>6074-WRLY-OEN-GEN-DC-V-0001</t>
  </si>
  <si>
    <t>6074-WRLY-OEN-GEN-DC-U-0001</t>
  </si>
  <si>
    <t>6074-WRLY-OEN-YEQ-DC-L-0001</t>
  </si>
  <si>
    <t>6074-WRLY-OEN-HFL-DC-V-0001</t>
  </si>
  <si>
    <t>6074-WRLY-OEN-BES-DE-E-0001</t>
  </si>
  <si>
    <t>6074-BESS-SITE-T-0033</t>
  </si>
  <si>
    <t>6074-BESS-SITE-T-0063</t>
  </si>
  <si>
    <t>6074-WRLY-OEN-BES-DE-E-0002</t>
  </si>
  <si>
    <t>6074-BESS-SITE-T-0036</t>
  </si>
  <si>
    <t>6074-BESS-SITE-T-0037</t>
  </si>
  <si>
    <t>6074-WRLY-OEN-BES-DE-L-0001</t>
  </si>
  <si>
    <t>6074-WRLY-OEN-BES-DE-L-0002</t>
  </si>
  <si>
    <t>6074-WRLY-OEN-YEQ-DE-L-0001</t>
  </si>
  <si>
    <t>6074-BESS-SITE-T-0064</t>
  </si>
  <si>
    <t>6074-WRLY-OEN-ETH-DE-L-0001</t>
  </si>
  <si>
    <t>6074-BESS-SITE-T-0046</t>
  </si>
  <si>
    <t>6074-WRLY-OEN-ETH-DE-C-0001</t>
  </si>
  <si>
    <t>6074-WRLY-OEN-LPS-DE-L-0001</t>
  </si>
  <si>
    <t>6074-BESS-SITE-T-0043</t>
  </si>
  <si>
    <t>6074-WRLY-OEN-LPS-DE-C-0001</t>
  </si>
  <si>
    <t>6074-WRLY-OEN-ILS-DE-L-0001</t>
  </si>
  <si>
    <t>6074-BESS-SITE-T-0044</t>
  </si>
  <si>
    <t>6074-WRLY-OEN-ILS-DE-B-0001</t>
  </si>
  <si>
    <t>6074-WRLY-OEN-PCS-DE-L-0001</t>
  </si>
  <si>
    <t>6074-BESS-SITE-T-0060</t>
  </si>
  <si>
    <t>6074-WRLY-OEN-DCA-DE-G-0001</t>
  </si>
  <si>
    <t>6074-BESS-SITE-T-0038</t>
  </si>
  <si>
    <t>6074-BESS-SITE-T-0042</t>
  </si>
  <si>
    <t>6074-WRLY-OEN-DCA-DE-L-0001</t>
  </si>
  <si>
    <t>6074-WRLY-OEN-DCA-DE-B-0001</t>
  </si>
  <si>
    <t>6074-BESS-SITE-T-0067</t>
  </si>
  <si>
    <t>6074-WRLY-OEN-HTC-DE-L-0001</t>
  </si>
  <si>
    <r>
      <rPr>
        <b/>
        <strike/>
        <sz val="10"/>
        <rFont val="Adani Regular"/>
      </rPr>
      <t>16-03-2026</t>
    </r>
    <r>
      <rPr>
        <b/>
        <sz val="10"/>
        <rFont val="Adani Regular"/>
      </rPr>
      <t xml:space="preserve">
07-04-2026</t>
    </r>
  </si>
  <si>
    <r>
      <rPr>
        <b/>
        <strike/>
        <sz val="10"/>
        <rFont val="Adani Regular"/>
      </rPr>
      <t>17-03-2026</t>
    </r>
    <r>
      <rPr>
        <b/>
        <sz val="10"/>
        <rFont val="Adani Regular"/>
      </rPr>
      <t xml:space="preserve">
07-04-2026</t>
    </r>
  </si>
  <si>
    <r>
      <rPr>
        <b/>
        <strike/>
        <sz val="10"/>
        <rFont val="Adani Regular"/>
      </rPr>
      <t>6074-BESS-SITE-T-0036</t>
    </r>
    <r>
      <rPr>
        <b/>
        <sz val="10"/>
        <rFont val="Adani Regular"/>
      </rPr>
      <t xml:space="preserve">
6074-BESS-SITE-T-0039</t>
    </r>
  </si>
  <si>
    <r>
      <t xml:space="preserve">02-04-2026
</t>
    </r>
    <r>
      <rPr>
        <b/>
        <sz val="10"/>
        <rFont val="Verdana"/>
        <family val="2"/>
      </rPr>
      <t>20-05-2026</t>
    </r>
  </si>
  <si>
    <r>
      <t xml:space="preserve">6074-BESS-SITE-T-0038
</t>
    </r>
    <r>
      <rPr>
        <b/>
        <sz val="10"/>
        <rFont val="Adani Regular"/>
      </rPr>
      <t>6074-BESS-SITE-T-0055</t>
    </r>
  </si>
  <si>
    <t>6074-WRLY-OEN-HTC-DE-G-0001</t>
  </si>
  <si>
    <t>6074-WRLY-OEN-HTC-DE-B-0001</t>
  </si>
  <si>
    <t>6074-BESS-SITE-T-0041</t>
  </si>
  <si>
    <t>6074-BESS-SITE-T-0065</t>
  </si>
  <si>
    <t>6074-WRLY-OEN-OFC-DE-B-0001</t>
  </si>
  <si>
    <t>6074-BESS-SITE-T-0047</t>
  </si>
  <si>
    <t>6074-BESS-SITE-T-0056</t>
  </si>
  <si>
    <t>6074-WRLY-OEN-DCA-DE-C-0001</t>
  </si>
  <si>
    <t>6074-WRLY-OEN-YEQ-DE-C-0001</t>
  </si>
  <si>
    <t>6074-WRLY-OEN-HLC-DE-L-0001</t>
  </si>
  <si>
    <t>02-04-2026
24-04-2026</t>
  </si>
  <si>
    <t>02-04-2026_Cat.I
24-04-2026</t>
  </si>
  <si>
    <t>6074-BESS-SITE-T-0038
6074-BESS-SITE-T-0048</t>
  </si>
  <si>
    <t>6074-WRLY-OEN-HLC-DE-L-0002</t>
  </si>
  <si>
    <t>6074-WRLY-OEN-HLC-DE-L-0003</t>
  </si>
  <si>
    <t>6074-WRLY-OEN-HLC-DE-L-0004</t>
  </si>
  <si>
    <t>6074-WRLY-OEN-HLC-DE-B-0001</t>
  </si>
  <si>
    <t>6074-BESS-SITE-T-0049</t>
  </si>
  <si>
    <t>6074-WRLY-OEN-CTF-DE-L-0001</t>
  </si>
  <si>
    <t>6074-BESS-SITE-T-0051</t>
  </si>
  <si>
    <t>6074-WRLY-OEN-HGR-DE-L-0001</t>
  </si>
  <si>
    <t>6074-BESS-SITE-T-0053</t>
  </si>
  <si>
    <t>6074-WRLY-OEN-LCR-DE-L-0001</t>
  </si>
  <si>
    <t>6074-WRLY-OEN-CSS-DE-L-0001</t>
  </si>
  <si>
    <t>6074-WRLY-OEN-HFL-DE-L-0001</t>
  </si>
  <si>
    <t>6074-BESS-SITE-T-0057</t>
  </si>
  <si>
    <t>6074-WRLY-OEN-HFL-DE-B-0001</t>
  </si>
  <si>
    <t>6074-WRLY-OEN-HFL-DE-L-0002</t>
  </si>
  <si>
    <t>6074-WRLY-OEN-GEN-DE-L-0001</t>
  </si>
  <si>
    <t>6074-BESS-SITE-T-0062</t>
  </si>
  <si>
    <t>6074-WRLY-OEN-GEN-DE-L-0002</t>
  </si>
  <si>
    <t>6074-WRLY-OEN-GEN-DE-L-0003</t>
  </si>
  <si>
    <t>6074-WRLY-OEN-EMS-DI-L-0001</t>
  </si>
  <si>
    <t>6074-WRLY-OEN-EMS-DI-L-0002</t>
  </si>
  <si>
    <t>6074-WRLY-OEN-EMS-DI-S-0001</t>
  </si>
  <si>
    <t>6074-WRLY-OEN-EMS-DI-B-0001</t>
  </si>
  <si>
    <t>6074-WRLY-OEN-EMS-DI-L-0003</t>
  </si>
  <si>
    <t>6074-WRLY-OEN-EMS-DI-D-0001</t>
  </si>
  <si>
    <t>6074-WRLY-OEN-EMS-DI-B-0002</t>
  </si>
  <si>
    <t>6074-BESS-SITE-T-0050</t>
  </si>
  <si>
    <t>6074-WRLY-OEN-EMS-DI-B-0003</t>
  </si>
  <si>
    <t>6074-BESS-SITE-T-0058</t>
  </si>
  <si>
    <t>6074-BESS-SITE-T-0059</t>
  </si>
  <si>
    <t>6074-WRLY-OEN-FFS-DM-L-0001</t>
  </si>
  <si>
    <t>FIRE FIGHTING SYSTEM LAYOUT FOR PSS 11 BESS PLANT</t>
  </si>
  <si>
    <t>6074-WRLY-OEN-ROD-DC-L-0001</t>
  </si>
  <si>
    <t>6074-BESS-SITE-T-0052</t>
  </si>
  <si>
    <t>6074-AKSR-CSS-GEN-DE-G-0001</t>
  </si>
  <si>
    <t>6074-TSQR-OHP-HGR-DE-G-0001</t>
  </si>
  <si>
    <t>6074-PRMA-ACD-GEN-DE-G-0001</t>
  </si>
  <si>
    <t>6074-XXXX-EMS-GEN-DI-D-0001</t>
  </si>
  <si>
    <t>6074-XXXX-HTC-GEN-DE-D-0001</t>
  </si>
  <si>
    <t>6074-XXXX-LTC-GEN-DE-D-0001</t>
  </si>
  <si>
    <t>6074-XXXX-CIC-GEN-DE-D-0001</t>
  </si>
  <si>
    <t>6074-XXXX-OFC-GEN-DE-D-0001</t>
  </si>
  <si>
    <t>6074-XXXX-PEB-LCR-DC-G-0001</t>
  </si>
  <si>
    <t>6074-XXXX-PEB-LCR-DC-G-0002</t>
  </si>
  <si>
    <t>6074-XXXX-PEB-HGR-DC-G-0001</t>
  </si>
  <si>
    <t>6074-XXXX-PEB-HGR-DC-G-0002</t>
  </si>
  <si>
    <t>6074-ADNI-CDN-HGR-DC-Q-0001</t>
  </si>
  <si>
    <t>51H2-E-CIV-HGR-DC-Q-I-0001</t>
  </si>
  <si>
    <t>architectural drawings-  Outdoor switchgear room(LOCAL SWITCHGEAR ROOM GENERAL ARRANGEMENT DRAWING)</t>
  </si>
  <si>
    <t>6074-ADNI-CDN-LCR-DC-Q-0001</t>
  </si>
  <si>
    <t>51H2-E-CIV-LCR-DC-Q-I-0001</t>
  </si>
  <si>
    <t>6074-ADNI-CDN-PCS-DC-Q-0001</t>
  </si>
  <si>
    <t>51H2-E-CIV-PCS-DC-Q-I-0001</t>
  </si>
  <si>
    <t>6074-ADNI-CDN-HML-DC-L-0001</t>
  </si>
  <si>
    <t>51H2-E-CIV-HML-DC-L-I-0001</t>
  </si>
  <si>
    <t>6074-BESS-SITE-T-0027</t>
  </si>
  <si>
    <t>6074-ADNI-EDN-HML-DE-L-0001</t>
  </si>
  <si>
    <t>6074-BESS-SITE-T-0031</t>
  </si>
  <si>
    <t>6074-BESS-SITE-T-0040</t>
  </si>
  <si>
    <t>6074-ADNI-CDN-HFL-DC-V-0001</t>
  </si>
  <si>
    <t>51H2-E-CIV-HFL-DC-V-I-0001</t>
  </si>
  <si>
    <t>6074-BESS-SITE-T-0054</t>
  </si>
  <si>
    <t>Hitachi</t>
  </si>
  <si>
    <t>6074-HTHI-HFL-GEN-DE-G-0001</t>
  </si>
  <si>
    <t>6074-HTHI-HFL-GEN-DE-G-0002</t>
  </si>
  <si>
    <t>6074-HTHI-HFL-GEN-DE-G-0003</t>
  </si>
  <si>
    <t>6074-HTHI-HFL-GEN-DE-G-0004</t>
  </si>
  <si>
    <t>6074-HTHI-HFL-GEN-DE-G-0005</t>
  </si>
  <si>
    <t>6074-HTHI-HFL-GEN-DE-G-0006</t>
  </si>
  <si>
    <t>6074-HTHI-HFL-GEN-DE-G-0007</t>
  </si>
  <si>
    <t>6074-HTHI-HFL-GEN-DE-D-0001</t>
  </si>
  <si>
    <t>6074-HTHI-HFL-GEN-DE-D-0002</t>
  </si>
  <si>
    <t>6074-HTHI-HFL-GEN-DE-D-0003</t>
  </si>
  <si>
    <t>6074-HTHI-HFL-GEN-DE-D-0004</t>
  </si>
  <si>
    <t>6074-HTHI-HFL-GEN-DE-D-0005</t>
  </si>
  <si>
    <t>DATA SHEET FOR FRP/GRP LIGHTING POLES</t>
  </si>
  <si>
    <t>6074-HTHI-HFL-GEN-DE-E-0001</t>
  </si>
  <si>
    <t>6074-HTHI-HFL-GEN-DE-C-0001</t>
  </si>
  <si>
    <t>6074-HTHI-HFL-GEN-DC-L-0001</t>
  </si>
  <si>
    <t>6074-HTHI-HFL-GEN-DC-C-0001</t>
  </si>
  <si>
    <t>Emerson</t>
  </si>
  <si>
    <t>6074-EMSN-EMS-GEN-DI-D-0001</t>
  </si>
  <si>
    <r>
      <t xml:space="preserve">Datasheet for Controller </t>
    </r>
    <r>
      <rPr>
        <sz val="14"/>
        <color theme="2" tint="-0.89999084444715716"/>
        <rFont val="Calibri"/>
        <family val="2"/>
        <scheme val="minor"/>
      </rPr>
      <t>and its components</t>
    </r>
  </si>
  <si>
    <t>6074-EMSN-EMS-GEN-DI-D-0002</t>
  </si>
  <si>
    <r>
      <t>Datasheet for I/O Module</t>
    </r>
    <r>
      <rPr>
        <sz val="14"/>
        <color theme="2" tint="-0.89999084444715716"/>
        <rFont val="Calibri"/>
        <family val="2"/>
        <scheme val="minor"/>
      </rPr>
      <t xml:space="preserve"> (AI/AO/DI/DO)</t>
    </r>
  </si>
  <si>
    <t>6074-EMSN-EMS-GEN-DI-D-0003</t>
  </si>
  <si>
    <r>
      <t>Datasheet for Engineering Server / Operator Workstation / Monito</t>
    </r>
    <r>
      <rPr>
        <sz val="14"/>
        <color theme="2" tint="-0.89999084444715716"/>
        <rFont val="Calibri"/>
        <family val="2"/>
        <scheme val="minor"/>
      </rPr>
      <t>r</t>
    </r>
  </si>
  <si>
    <t>6074-EMSN-EMS-GEN-DI-D-0004</t>
  </si>
  <si>
    <t>Datasheet for Printers</t>
  </si>
  <si>
    <t>6074-EMSN-EMS-GEN-DI-D-0005</t>
  </si>
  <si>
    <t>Datasheet for Cisco Network Switch</t>
  </si>
  <si>
    <t>6074-EMSN-EMS-GEN-DI-D-0006</t>
  </si>
  <si>
    <t>Datasheet of DO Relay</t>
  </si>
  <si>
    <t>6074-EMSN-EMS-GEN-DI-D-0007</t>
  </si>
  <si>
    <t>Datasheet of GPS</t>
  </si>
  <si>
    <t>6074-EMSN-EMS-GEN-DI-D-0008</t>
  </si>
  <si>
    <t>Datasheet of Console Desk &amp; Printer Table</t>
  </si>
  <si>
    <t>6074-EMSN-EMS-GEN-DI-D-0009</t>
  </si>
  <si>
    <t xml:space="preserve">Datasheet of 55' LED </t>
  </si>
  <si>
    <t>6074-EMSN-EMS-GEN-DI-D-0010</t>
  </si>
  <si>
    <t>Data Sheet of Link Interface Unit</t>
  </si>
  <si>
    <t>6074-EMSN-EMS-GEN-DI-D-0011</t>
  </si>
  <si>
    <t>Data Sheet of Patch Panel and Patch Chords (for RJ45 and FO)</t>
  </si>
  <si>
    <t>6074-EMSN-EMS-GEN-DI-D-0012</t>
  </si>
  <si>
    <t>Datasheet of DR PC and Monitor</t>
  </si>
  <si>
    <t>6074-EMSN-EMS-GEN-DI-D-0013</t>
  </si>
  <si>
    <t>Datasheet of Firewall</t>
  </si>
  <si>
    <t>6074-EMSN-EMS-GEN-DI-D-0014</t>
  </si>
  <si>
    <t>Datasheet of Power Supply</t>
  </si>
  <si>
    <t>6074-EMSN-EMS-GEN-DI-D-0015</t>
  </si>
  <si>
    <t>Datasheet of Serial Converter</t>
  </si>
  <si>
    <t>6074-EMSN-EMS-GEN-DI-D-0016</t>
  </si>
  <si>
    <t>Datasheet of OGS/PwCS Server</t>
  </si>
  <si>
    <t>6074-EMSN-EMS-GEN-DI-D-0017</t>
  </si>
  <si>
    <t>Datasheet of NAS</t>
  </si>
  <si>
    <t>6074-EMSN-EMS-GEN-DI-D-0018</t>
  </si>
  <si>
    <t>Datasheet of KVM</t>
  </si>
  <si>
    <t>6074-EMSN-EMS-GEN-DI-D-0019</t>
  </si>
  <si>
    <t>Datasheet of Industrial Switch</t>
  </si>
  <si>
    <t>6074-EMSN-EMS-GEN-DI-Q-0001</t>
  </si>
  <si>
    <t>System Architecture</t>
  </si>
  <si>
    <t>DRAWING</t>
  </si>
  <si>
    <t>6074-EMSN-EMS-GEN-DI-G-0001</t>
  </si>
  <si>
    <t>EMS Control Cabinet Drawings (GA/IA)</t>
  </si>
  <si>
    <r>
      <rPr>
        <sz val="14"/>
        <rFont val="Calibri"/>
        <family val="1"/>
      </rPr>
      <t>DRAWING</t>
    </r>
  </si>
  <si>
    <t>6074-EMSN-EMS-GEN-DI-O-0001</t>
  </si>
  <si>
    <t>EMS Cabinet Power Consumption and Heat Dissipation</t>
  </si>
  <si>
    <t>6074-EMSN-EMS-GEN-DI-E-0001</t>
  </si>
  <si>
    <t>Wiring Scheme for IO Signals</t>
  </si>
  <si>
    <t>6074-EMSN-EMS-GEN-DI-B-0001</t>
  </si>
  <si>
    <t>Bill of Quantity (H/w + S/w)</t>
  </si>
  <si>
    <t>6074-EMSN-EMS-GEN-DI-E-0002</t>
  </si>
  <si>
    <t>6074-EMSN-EMS-GEN-DI-D-0020</t>
  </si>
  <si>
    <t xml:space="preserve">I/O List </t>
  </si>
  <si>
    <t>6074-EMSN-EMS-GEN-DI-M-0001</t>
  </si>
  <si>
    <t>Operation and Maintenance Manual</t>
  </si>
  <si>
    <t>6074-EMSN-EMS-GEN-DI-I-0001</t>
  </si>
  <si>
    <t>Interconnection Detail drawing</t>
  </si>
  <si>
    <t>6074-EMSN-EMS-SCD-DI-S-0001</t>
  </si>
  <si>
    <t>Functional Design Specification</t>
  </si>
  <si>
    <t>28/02/2026</t>
  </si>
  <si>
    <t>6074-EMSN-EMS-SCD-DI-E-0001</t>
  </si>
  <si>
    <t>Signal exchange signal</t>
  </si>
  <si>
    <t>6074-EMSN-EMS-SCD-DI-I-0001</t>
  </si>
  <si>
    <t>Control Logic PDF</t>
  </si>
  <si>
    <t>10-03-2026</t>
  </si>
  <si>
    <t>6074-EMSN-EMS-SCD-DI-O-0001</t>
  </si>
  <si>
    <t>SCADA HMI Screens PDF</t>
  </si>
  <si>
    <t>16-03-2026</t>
  </si>
  <si>
    <t>6074-EMSN-EMS-SCD-DI-O-0002</t>
  </si>
  <si>
    <t xml:space="preserve">FAT Procedure </t>
  </si>
  <si>
    <t>27-02-2026</t>
  </si>
  <si>
    <t>6074-EMSN-EMS-SCD-DI-O-0003</t>
  </si>
  <si>
    <t>15-03-2026</t>
  </si>
  <si>
    <t>6074-EMSN-EMS-SCD-DI-M-0001</t>
  </si>
  <si>
    <t>Software Manuals (Softcopy)</t>
  </si>
  <si>
    <t>6074-EMSN-EMS-SCD-DI-O-0004</t>
  </si>
  <si>
    <t xml:space="preserve">Pre-Commissioning and Commissioning Test Procedure </t>
  </si>
  <si>
    <t>6074-EMSN-EMS-SCD-DI-D-0001</t>
  </si>
  <si>
    <t xml:space="preserve">IP List </t>
  </si>
  <si>
    <t>20-03-2026</t>
  </si>
  <si>
    <t>6074-EMSN-EMS-OTH-DI-S-0001</t>
  </si>
  <si>
    <t>Cyber Security specifciation</t>
  </si>
  <si>
    <t>6074-ATPL-FDS-GEN-DE-B-0001</t>
  </si>
  <si>
    <t>PSS12_Adani Green Energy 27 C Limited (AGE27CL)</t>
  </si>
  <si>
    <t>6764-TESL-CTF-GEN-DE-G-0001</t>
  </si>
  <si>
    <t>6764-TESL-CTF-GEN-DE-G-0002</t>
  </si>
  <si>
    <t>6764-TESL-CTF-GEN-DE-G-0003</t>
  </si>
  <si>
    <t>6764-TESL-CTF-GEN-DE-G-0004</t>
  </si>
  <si>
    <t>6764-TESL-CTF-GEN-DE-G-0005</t>
  </si>
  <si>
    <t>6764-TESL-CTF-GEN-DE-D-0001</t>
  </si>
  <si>
    <t>6764-TESL-CTF-GEN-DE-M-0001</t>
  </si>
  <si>
    <t>6764-CATL-BTR-BCL-DE-D-0001</t>
  </si>
  <si>
    <t>6764-CATL-BTR-BCL-DE-G-0001</t>
  </si>
  <si>
    <t>6764-CATL-BTR-BCL-DE-R-0001</t>
  </si>
  <si>
    <t>6764-CATL-BTR-BAR-DE-D-0001</t>
  </si>
  <si>
    <t>6764-CATL-BTR-BAR-DE-G-0001</t>
  </si>
  <si>
    <t>6764-CATL-BTR-BAR-DE-R-0001</t>
  </si>
  <si>
    <t>6764-CATL-BTR-BCN-DE-D-0001</t>
  </si>
  <si>
    <t>6764-CATL-BTR-BCN-DE-G-0001</t>
  </si>
  <si>
    <t>6764-CATL-BTR-BCN-DE-R-0001</t>
  </si>
  <si>
    <t>6764-CATL-BTR-FSS-DE-D-0001</t>
  </si>
  <si>
    <t>6764-CATL-BTR-FSS-DE-G-0001</t>
  </si>
  <si>
    <t>6764-CATL-BTR-FSS-DE-D-0002</t>
  </si>
  <si>
    <t>6764-CATL-BTR-FSS-DE-R-0001</t>
  </si>
  <si>
    <t>6764-CATL-BTR-DCA-DE-D-0001</t>
  </si>
  <si>
    <t>6764-CATL-BTR-DCA-DE-G-0001</t>
  </si>
  <si>
    <t>6764-CATL-BTR-DCA-DE-R-0001</t>
  </si>
  <si>
    <t>6764-CATL-BTR-HVA-DE-D-0001</t>
  </si>
  <si>
    <t>6764-CATL-BTR-HVA-DE-G-0001</t>
  </si>
  <si>
    <t>6764-CATL-BTR-HVA-DE-R-0001</t>
  </si>
  <si>
    <t>6764-CATL-BTR-LCO-DE-D-0001</t>
  </si>
  <si>
    <t>6764-CATL-BTR-LCO-DE-D-0002</t>
  </si>
  <si>
    <t>6764-CATL-BTR-LCO-DE-G-0001</t>
  </si>
  <si>
    <t>6764-CATL-BTR-LCO-DE-R-0001</t>
  </si>
  <si>
    <t>6764-CATL-BTR-GEN-DE-E-0001</t>
  </si>
  <si>
    <t>6764-CATL-BTR-GEN-DE-E-0002</t>
  </si>
  <si>
    <t>6764-CATL-BTR-GEN-DE-O-0003</t>
  </si>
  <si>
    <t>6764-CATL-BTR-GEN-DM-L-0001</t>
  </si>
  <si>
    <t>6764-CATL-BTR-GEN-DM-L-0002</t>
  </si>
  <si>
    <t>6764-CATL-BTR-GEN-DM-D-0001</t>
  </si>
  <si>
    <t>6764-CATL-BTR-GEN-DE-O-0001</t>
  </si>
  <si>
    <t>6764-CATL-BTR-GEN-DE-O-0002</t>
  </si>
  <si>
    <t>6764-CATL-BTR-GEN-DE-O-0004</t>
  </si>
  <si>
    <t>6764-CATL-BTR-GEN-DE-D-0001</t>
  </si>
  <si>
    <t>6764-CATL-BTR-GEN-DE-M-0001</t>
  </si>
  <si>
    <t>6764-CATL-BTR-GEN-DE-B-0001</t>
  </si>
  <si>
    <t>6764-CATL-BTR-GEN-DE-R-0001</t>
  </si>
  <si>
    <t>6764-CATL-BTR-GEN-DE-D-0002</t>
  </si>
  <si>
    <t>6764-CATL-BTR-GEN-DE-O-0005</t>
  </si>
  <si>
    <t>6764-CATL-BTR-GEN-DE-N-0001</t>
  </si>
  <si>
    <t>6764-CATL-BTR-GEN-DE-D-0003</t>
  </si>
  <si>
    <t>6764-INOV-PCS-GEN-DE-N-0001</t>
  </si>
  <si>
    <t>6764-INOV-PCS-GEN-DE-D-0001</t>
  </si>
  <si>
    <t>6764-INOV-PCS-GEN-DE-G-0001</t>
  </si>
  <si>
    <t>6764-INOV-PCS-GEN-DE-O-0001</t>
  </si>
  <si>
    <t>6764-INOV-PCS-GEN-DE-R-0001</t>
  </si>
  <si>
    <t>6764-INOV-PCS-GEN-DE-O-0002</t>
  </si>
  <si>
    <t>6764-INOV-PCS-GEN-DE-E-0002</t>
  </si>
  <si>
    <t>6764-INOV-PCS-GEN-DE-B-0001</t>
  </si>
  <si>
    <t>6764-INOV-PCS-GEN-DE-I-0001</t>
  </si>
  <si>
    <t>6764-INOV-PCS-GEN-DE-G-0003</t>
  </si>
  <si>
    <t>6764-INOV-PCS-GEN-DE-M-0001</t>
  </si>
  <si>
    <t>6764-INOV-PCS-GEN-DE-B-0002</t>
  </si>
  <si>
    <t>6764-INOV-PCS-GEN-DE-O-0003</t>
  </si>
  <si>
    <t>6764-INOV-PCS-GEN-DE-O-0004</t>
  </si>
  <si>
    <t>6764-INOV-PCS-GEN-DE-J-0001</t>
  </si>
  <si>
    <t>6764-INOV-PCS-GEN-DE-N-0002</t>
  </si>
  <si>
    <t>6764-INOV-PCS-GEN-DI-N-0001</t>
  </si>
  <si>
    <t>6764-INOV-PCS-GEN-DI-Q-0001</t>
  </si>
  <si>
    <t>6764-INOV-PCS-GEN-DI-D-0001</t>
  </si>
  <si>
    <t>6764-INOV-PCS-GEN-DI-D-0002</t>
  </si>
  <si>
    <t>6764-INOV-PCS-GEN-DI-D-0003</t>
  </si>
  <si>
    <t>6764-INOV-PCS-GEN-DE-M-0002</t>
  </si>
  <si>
    <t>6764-INOV-PCS-GEN-DE-M-0003</t>
  </si>
  <si>
    <t>6764-INOV-PCS-GEN-DE-R-0002</t>
  </si>
  <si>
    <t>6764-INOV-PCS-GEN-DE-R-0003</t>
  </si>
  <si>
    <t>6764-INOV-PCS-GEN-DE-R-0004</t>
  </si>
  <si>
    <t>6764-INOV-PCS-GEN-DE-R-0005</t>
  </si>
  <si>
    <t>6764-INOV-PCS-GEN-DE-M-0004</t>
  </si>
  <si>
    <t>6764-INOV-PCS-GEN-DE-D-0002</t>
  </si>
  <si>
    <t>6764-INOV-PCS-GEN-DE-O-0005</t>
  </si>
  <si>
    <t>6764-INOV-PCS-GEN-DE-L-0001</t>
  </si>
  <si>
    <t>6764-INOV-PCS-GEN-DE-L-0002</t>
  </si>
  <si>
    <t>6764-INOV-PCS-GEN-DE-O-0006</t>
  </si>
  <si>
    <t>6764-INOV-PCS-GEN-DE-O-0007</t>
  </si>
  <si>
    <t>6764-AKSR-CSS-GEN-DE-G-0001</t>
  </si>
  <si>
    <t>6764-TSQR-OHP-HGR-DE-G-0001</t>
  </si>
  <si>
    <t>6764-ACTE-ACD-GEN-DE-G-0001</t>
  </si>
  <si>
    <t>6764-XXXX-EMS-GEN-DI-D-0001</t>
  </si>
  <si>
    <t>6764-XXXX-HTC-GEN-DE-D-0001</t>
  </si>
  <si>
    <t>6764-XXXX-LTC-GEN-DE-D-0001</t>
  </si>
  <si>
    <t>6764-XXXX-CIC-GEN-DE-D-0001</t>
  </si>
  <si>
    <t>6764-XXXX-OFC-GEN-DE-D-0001</t>
  </si>
  <si>
    <t>6764-XXXX-PEB-LCR-DC-G-0001</t>
  </si>
  <si>
    <t>6764-XXXX-PEB-LCR-DC-G-0002</t>
  </si>
  <si>
    <t>6764-XXXX-PEB-HGR-DC-G-0001</t>
  </si>
  <si>
    <t>6764-XXXX-PEB-HGR-DC-G-0002</t>
  </si>
  <si>
    <t>6764-XXXX-EMS-GEN-DE-Q-0001</t>
  </si>
  <si>
    <t>6764-XXXX-EMS-GEN-DE-I-0001</t>
  </si>
  <si>
    <t>6764-XXXX-EMS-GEN-DE-D-0001</t>
  </si>
  <si>
    <t>6764-XXXX-EMS-GEN-DE-D-0002</t>
  </si>
  <si>
    <t>6764-XXXX-EMS-GEN-DE-O-0001</t>
  </si>
  <si>
    <t>6764-XXXX-EMS-GEN-DE-O-0002</t>
  </si>
  <si>
    <t>6764-XXXX-EMS-GEN-DE-I-0002</t>
  </si>
  <si>
    <t>6764-XXXX-EMS-GEN-DE-E-0001</t>
  </si>
  <si>
    <t>6764-XXXX-EMS-GEN-DE-D-0003</t>
  </si>
  <si>
    <t>6764-XXXX-EMS-GEN-DE-O-0003</t>
  </si>
  <si>
    <t>6764-XXXX-EMS-GEN-DE-E-0002</t>
  </si>
  <si>
    <t>6764-XXXX-EMS-GEN-DE-O-0004</t>
  </si>
  <si>
    <t>6764-XXXX-EMS-GEN-DE-I-0003</t>
  </si>
  <si>
    <t>6764-XXXX-EMS-GEN-DE-I-0004</t>
  </si>
  <si>
    <t>6764-XXXX-EMS-GEN-DE-S-0001</t>
  </si>
  <si>
    <t>6764-XXXX-EMS-GEN-DE-D-0004</t>
  </si>
  <si>
    <t>6764-XXXX-EMS-GEN-DE-M-0001</t>
  </si>
  <si>
    <t>6764-XXXX-EMS-GEN-DE-D-0005</t>
  </si>
  <si>
    <t>6764-XXXX-EMS-GEN-DE-C-0001</t>
  </si>
  <si>
    <t>6764-XXXX-EMS-GEN-DE-S-0002</t>
  </si>
  <si>
    <t>6764-XXXX-EMS-GEN-DE-I-0005</t>
  </si>
  <si>
    <t>6764-XXXX-EMS-GEN-DE-Q-0002</t>
  </si>
  <si>
    <t>6764-XXXX-EMS-GEN-DE-D-0006</t>
  </si>
  <si>
    <t>6764-XXXX-EMS-GEN-DE-D-0007</t>
  </si>
  <si>
    <t>6764-XXXX-EMS-GEN-DE-N-0001</t>
  </si>
  <si>
    <t>6764-HTHI-HFL-GEN-DE-G-0001</t>
  </si>
  <si>
    <t>6764-HTHI-HFL-GEN-DE-G-0002</t>
  </si>
  <si>
    <t>6764-HTHI-HFL-GEN-DE-G-0003</t>
  </si>
  <si>
    <t>6764-HTHI-HFL-GEN-DE-G-0004</t>
  </si>
  <si>
    <t>6764-HTHI-HFL-GEN-DE-G-0005</t>
  </si>
  <si>
    <t>6764-HTHI-HFL-GEN-DE-G-0006</t>
  </si>
  <si>
    <t>6764-HTHI-HFL-GEN-DE-G-0007</t>
  </si>
  <si>
    <t>6764-HTHI-HFL-GEN-DE-D-0001</t>
  </si>
  <si>
    <t>6764-HTHI-HFL-GEN-DE-D-0002</t>
  </si>
  <si>
    <t>6764-HTHI-HFL-GEN-DE-D-0003</t>
  </si>
  <si>
    <t>6764-HTHI-HFL-GEN-DE-D-0004</t>
  </si>
  <si>
    <t>6764-HTHI-HFL-GEN-DE-D-0005</t>
  </si>
  <si>
    <t>6764-HTHI-HFL-GEN-DE-E-0001</t>
  </si>
  <si>
    <t>6764-HTHI-HFL-GEN-DE-C-0001</t>
  </si>
  <si>
    <t>6764-HTHI-HFL-GEN-DC-L-0001</t>
  </si>
  <si>
    <t>6764-HTHI-HFL-GEN-DC-C-0001</t>
  </si>
  <si>
    <t>6764-HNWL-EMS-GEN-DI-Q-0001</t>
  </si>
  <si>
    <t>6764-HNWL-EMS-GEN-DI-D-0001</t>
  </si>
  <si>
    <t>6764-HNWL-EMS-GEN-DI-D-0002</t>
  </si>
  <si>
    <t>6764-HNWL-EMS-GEN-DI-D-0003</t>
  </si>
  <si>
    <t>6764-HNWL-EMS-GEN-DI-D-0004</t>
  </si>
  <si>
    <t>6764-HNWL-EMS-GEN-DI-D-0005</t>
  </si>
  <si>
    <t>6764-HNWL-EMS-GEN-DI-D-0006</t>
  </si>
  <si>
    <t>6764-HNWL-EMS-GEN-DI-D-0007</t>
  </si>
  <si>
    <t>6764-HNWL-EMS-GEN-DI-D-0008</t>
  </si>
  <si>
    <t>6764-HNWL-EMS-GEN-DI-D-0009</t>
  </si>
  <si>
    <t>6764-HNWL-EMS-GEN-DI-D-0010</t>
  </si>
  <si>
    <t>6764-HNWL-EMS-GEN-DI-C-0001</t>
  </si>
  <si>
    <t>6764-HNWL-EMS-GEN-DI-B-0001</t>
  </si>
  <si>
    <t>6764-HNWL-EMS-GEN-DI-S-0001</t>
  </si>
  <si>
    <t>6764-HNWL-EMS-GEN-DI-G-0001</t>
  </si>
  <si>
    <t>6764-HNWL-EMS-GEN-DI-G-0002</t>
  </si>
  <si>
    <t>6764-HNWL-EMS-GEN-DI-G-0003</t>
  </si>
  <si>
    <t>6764-HNWL-EMS-GEN-DI-G-0004</t>
  </si>
  <si>
    <t>6764-HNWL-EMS-GEN-DI-G-0005</t>
  </si>
  <si>
    <t>6764-HNWL-EMS-GEN-DI-G-0006</t>
  </si>
  <si>
    <t>6764-HNWL-EMS-GEN-DI-G-0011</t>
  </si>
  <si>
    <t>6764-HNWL-EMS-GEN-DI-G-0012</t>
  </si>
  <si>
    <t>6764-HNWL-EMS-GEN-DI-I-0001</t>
  </si>
  <si>
    <t>6764-HNWL-EMS-GEN-DI-O-0001</t>
  </si>
  <si>
    <t>6764-HNWL-EMS-GEN-DI-O-0002</t>
  </si>
  <si>
    <t>6764-HNWL-EMS-GEN-DI-O-0003</t>
  </si>
  <si>
    <t>6764-HNWL-EMS-GEN-DI-R-0001</t>
  </si>
  <si>
    <t>6764-HNWL-EMS-GEN-DI-O-0004</t>
  </si>
  <si>
    <t>6764-HNWL-EMS-GEN-DI-R-0002</t>
  </si>
  <si>
    <t>6764-ADNI-CDN-BCN-DC-V-0001</t>
  </si>
  <si>
    <t>6764-BESS-SITE-T-0001</t>
  </si>
  <si>
    <t>6764-BESS-SITE-T-0005</t>
  </si>
  <si>
    <t>6764-ADNI-CDN-BCN-DC-H-0001</t>
  </si>
  <si>
    <t>6764-BESS-SITE-T-0007</t>
  </si>
  <si>
    <t>6764-BESS-SITE-T-0019</t>
  </si>
  <si>
    <t>6764-ADNI-CDN-CIV-DC-V-0001</t>
  </si>
  <si>
    <t>6764-BESS-SITE-T-0004</t>
  </si>
  <si>
    <t>6764-ADNI-CDN-ROD-DC-L-0001</t>
  </si>
  <si>
    <t>6764-BESS-SITE-T-0006</t>
  </si>
  <si>
    <t>6764-ADNI-CDN-CTF-DC-V-0001</t>
  </si>
  <si>
    <t>6764-BESS-SITE-T-0008</t>
  </si>
  <si>
    <t>6764-BESS-SITE-T-0009</t>
  </si>
  <si>
    <t>6764-BESS-SITE-T-0015</t>
  </si>
  <si>
    <t>6764-BESS-SITE-T-0017</t>
  </si>
  <si>
    <t>6764-ADNI-CDN-CTF-DC-V-0007</t>
  </si>
  <si>
    <t>6764-ADNI-CDN-CTF-DC-V-0008</t>
  </si>
  <si>
    <t>6764-BESS-SITE-T-0029</t>
  </si>
  <si>
    <t>6764-ADNI-CDN-CTF-DC-V-0005</t>
  </si>
  <si>
    <t>6764-BESS-SITE-T-0010</t>
  </si>
  <si>
    <t>6764-ADNI-CDN-LCR-DC-L-0001</t>
  </si>
  <si>
    <t>6764-BESS-SITE-T-0003</t>
  </si>
  <si>
    <t>6764-ADNI-CDN-HGR-DC-L-0001</t>
  </si>
  <si>
    <t>6764-BESS-SITE-T-0002</t>
  </si>
  <si>
    <t>6764-ADNI-CDN-ROD-DC-L-0002</t>
  </si>
  <si>
    <t>6764-ADNI-CDN-HML-DC-L-0001</t>
  </si>
  <si>
    <t>6764-BESS-SITE-T-0021</t>
  </si>
  <si>
    <t>6764-ADNI-EDN-HML-DE-L-0001</t>
  </si>
  <si>
    <t>6764-BESS-SITE-T-0023</t>
  </si>
  <si>
    <t>6764-BESS-SITE-T-0035</t>
  </si>
  <si>
    <t>6764-ADNI-CDN-HFL-DC-V-0001</t>
  </si>
  <si>
    <t>6764-BESS-SITE-T-0049</t>
  </si>
  <si>
    <t>6764-WRLY-OEN-CIV-DC-V-0001</t>
  </si>
  <si>
    <t>6764-WRLY-OEN-PCS-DS-U-0001</t>
  </si>
  <si>
    <t>PCS shed for PSS-12</t>
  </si>
  <si>
    <t>6764-BESS-SITE-T-0016</t>
  </si>
  <si>
    <t>6764-BESS-SITE-T-0027</t>
  </si>
  <si>
    <t>6764-WRLY-OEN-PCS-DC-V-0001</t>
  </si>
  <si>
    <t>6764-BESS-SITE-T-0013</t>
  </si>
  <si>
    <t>6764-BESS-SITE-T-0028</t>
  </si>
  <si>
    <t>6764-WRLY-OEN-PCS-DC-V-0002</t>
  </si>
  <si>
    <t>6764-WRLY-OEN-PCS-DC-G-0001</t>
  </si>
  <si>
    <t>6764-WRLY-OEN-PCS-DC-Q-0001</t>
  </si>
  <si>
    <t>6764-WRLY-OEN-LCR-DC-V-0001</t>
  </si>
  <si>
    <r>
      <rPr>
        <strike/>
        <sz val="10"/>
        <color theme="1"/>
        <rFont val="Adani Regular"/>
      </rPr>
      <t>6764-WRLY-OEN-LCR-DC-V-0003</t>
    </r>
    <r>
      <rPr>
        <sz val="10"/>
        <color theme="1"/>
        <rFont val="Adani Regular"/>
      </rPr>
      <t xml:space="preserve">
6764-WRLY-OEN-LCR-DC-V-0002</t>
    </r>
  </si>
  <si>
    <t>6764-WRLY-OEN-LCR-DC-V-0003</t>
  </si>
  <si>
    <t>6764-BESS-SITE-T-0018</t>
  </si>
  <si>
    <t>6764-BESS-SITE-T-0037</t>
  </si>
  <si>
    <t>6764-WRLY-OEN-LCR-DS-U-0001</t>
  </si>
  <si>
    <t>LCR Platform shed for PSS-12</t>
  </si>
  <si>
    <t>6764-WRLY-OEN-LCR-DC-G-0001</t>
  </si>
  <si>
    <t>6764-WRLY-OEN-LCR-DC-Q-0001</t>
  </si>
  <si>
    <t>6764-WRLY-OEN-HGR-DS-U-0001</t>
  </si>
  <si>
    <t>MV SGR Platform shed for PSS-12</t>
  </si>
  <si>
    <t>6764-BESS-SITE-T-0014</t>
  </si>
  <si>
    <t>6764-BESS-SITE-T-0022</t>
  </si>
  <si>
    <t>6764-WRLY-OEN-HGR-DC-V-0001</t>
  </si>
  <si>
    <t>6764-BESS-SITE-T-0012</t>
  </si>
  <si>
    <t>6764-BESS-SITE-T-0025</t>
  </si>
  <si>
    <t>6764-BESS-SITE-T-0053</t>
  </si>
  <si>
    <t>6764-WRLY-OEN-HGR-DC-V-0002</t>
  </si>
  <si>
    <t>6764-WRLY-OEN-HGR-DC-Q-0001</t>
  </si>
  <si>
    <t>6764-WRLY-OEN-HGR-DC-G-0001</t>
  </si>
  <si>
    <t>6764-WRLY-OEN-CSS-DC-V-0001</t>
  </si>
  <si>
    <t>6764-BESS-SITE-T-0011</t>
  </si>
  <si>
    <t>6764-BESS-SITE-T-0038</t>
  </si>
  <si>
    <t>6764-WRLY-OEN-BCN-DC-V-0001</t>
  </si>
  <si>
    <t>6764-WRLY-OEN-CTF-DC-U-0001</t>
  </si>
  <si>
    <t>Coupling Transformer Foundation Layout and RC Details</t>
  </si>
  <si>
    <t>6764-WRLY-OEN-CTF-DC-V-0001</t>
  </si>
  <si>
    <t>6764-WRLY-OEN-CTF-DC-V-0003</t>
  </si>
  <si>
    <t>6764-BESS-SITE-T-0020</t>
  </si>
  <si>
    <t>6764-WRLY-OEN-ROD-DC-V-0002</t>
  </si>
  <si>
    <t>6764-WRLY-OEN-SEB-DC-V-0001</t>
  </si>
  <si>
    <t>6764-WRLY-OEN-HML-DC-V-0001</t>
  </si>
  <si>
    <t>6764-WRLY-OEN-GEN-DC-V-0001</t>
  </si>
  <si>
    <t>6764-WRLY-OEN-GEN-DC-U-0001</t>
  </si>
  <si>
    <t>6764-WRLY-OEN-YEQ-DC-L-0001</t>
  </si>
  <si>
    <t>6764-BESS-SITE-T-0057</t>
  </si>
  <si>
    <t>6764-WRLY-OEN-HFL-DC-V-0001</t>
  </si>
  <si>
    <t>6764-WRLY-OEN-BES-DE-E-0001</t>
  </si>
  <si>
    <t>6764-BESS-SITE-T-0026</t>
  </si>
  <si>
    <t>6764-BESS-SITE-T-0055</t>
  </si>
  <si>
    <t>6764-WRLY-OEN-BES-DE-E-0002</t>
  </si>
  <si>
    <t>6764-BESS-SITE-T-0031</t>
  </si>
  <si>
    <t>6764-WRLY-OEN-BES-DE-L-0001</t>
  </si>
  <si>
    <t>6764-WRLY-OEN-BES-DE-L-0002</t>
  </si>
  <si>
    <t>6764-WRLY-OEN-YEQ-DE-L-0001</t>
  </si>
  <si>
    <t>6764-BESS-SITE-T-0056</t>
  </si>
  <si>
    <t>6764-WRLY-OEN-ETH-DE-L-0001</t>
  </si>
  <si>
    <t>6764-BESS-SITE-T-0039</t>
  </si>
  <si>
    <t>6764-WRLY-OEN-ETH-DE-C-0001</t>
  </si>
  <si>
    <t>6764-WRLY-OEN-LPS-DE-L-0001</t>
  </si>
  <si>
    <t>6764-WRLY-OEN-LPS-DE-C-0001</t>
  </si>
  <si>
    <t>6764-WRLY-OEN-ILS-DE-L-0001</t>
  </si>
  <si>
    <t>6764-BESS-SITE-T-0043</t>
  </si>
  <si>
    <t>6764-WRLY-OEN-ILS-DE-B-0001</t>
  </si>
  <si>
    <t>6764-WRLY-OEN-PCS-DE-L-0001</t>
  </si>
  <si>
    <t>6764-BESS-SITE-T-0050</t>
  </si>
  <si>
    <t>6764-WRLY-OEN-DCA-DE-G-0001</t>
  </si>
  <si>
    <t>09-06-206</t>
  </si>
  <si>
    <t>6764-BESS-SITE-T-0052</t>
  </si>
  <si>
    <t>6764-WRLY-OEN-DCA-DE-L-0001</t>
  </si>
  <si>
    <t>6764-WRLY-OEN-DCA-DE-B-0001</t>
  </si>
  <si>
    <t>6764-BESS-SITE-T-0058</t>
  </si>
  <si>
    <t>6764-WRLY-OEN-HTC-DE-L-0001</t>
  </si>
  <si>
    <t>16-03-2026
08-04-2026</t>
  </si>
  <si>
    <t>17-03-2026
08-04-2026</t>
  </si>
  <si>
    <t>6764-BESS-SITE-T-0030
6764-BESS-SITE-T-0033</t>
  </si>
  <si>
    <t>6764-WRLY-OEN-HTC-DE-G-0001</t>
  </si>
  <si>
    <t>6764-WRLY-OEN-HTC-DE-B-0001</t>
  </si>
  <si>
    <t>6764-BESS-SITE-T-0036</t>
  </si>
  <si>
    <t>6764-WRLY-OEN-OFC-DE-B-0001</t>
  </si>
  <si>
    <t>6764-BESS-SITE-T-0040</t>
  </si>
  <si>
    <t>6764-WRLY-OEN-DCA-DE-C-0001</t>
  </si>
  <si>
    <t>6764-WRLY-OEN-YEQ-DE-C-0001</t>
  </si>
  <si>
    <t>6764-WRLY-OEN-HLC-DE-L-0001</t>
  </si>
  <si>
    <t>6764-BESS-SITE-T-0042</t>
  </si>
  <si>
    <t>6764-WRLY-OEN-HLC-DE-L-0002</t>
  </si>
  <si>
    <t>6764-WRLY-OEN-HLC-DE-L-0003</t>
  </si>
  <si>
    <t>6764-WRLY-OEN-HLC-DE-L-0004</t>
  </si>
  <si>
    <t>6764-WRLY-OEN-HLC-DE-B-0001</t>
  </si>
  <si>
    <t>6764-BESS-SITE-T-0041</t>
  </si>
  <si>
    <t>6764-WRLY-OEN-CTF-DE-L-0001</t>
  </si>
  <si>
    <t>6764-BESS-SITE-T-0044</t>
  </si>
  <si>
    <t>6764-WRLY-OEN-HGR-DE-L-0001</t>
  </si>
  <si>
    <t>6764-BESS-SITE-T-0047</t>
  </si>
  <si>
    <t>6764-WRLY-OEN-LCR-DE-L-0001</t>
  </si>
  <si>
    <t>6764-BESS-SITE-T-0034</t>
  </si>
  <si>
    <t>6764-WRLY-OEN-CSS-DE-L-0001</t>
  </si>
  <si>
    <t>6764-BESS-SITE-T-0045</t>
  </si>
  <si>
    <t>6764-WRLY-OEN-HFL-DE-L-0001</t>
  </si>
  <si>
    <t>6764-BESS-SITE-T-0051</t>
  </si>
  <si>
    <t>6764-WRLY-OEN-HFL-DE-B-0001</t>
  </si>
  <si>
    <t>6764-WRLY-OEN-HFL-DE-L-0002</t>
  </si>
  <si>
    <t>6764-WRLY-OEN-GEN-DE-L-0001</t>
  </si>
  <si>
    <t>6764-BESS-SITE-T-0054</t>
  </si>
  <si>
    <t>6764-WRLY-OEN-GEN-DE-L-0002</t>
  </si>
  <si>
    <t>6764-WRLY-OEN-GEN-DE-L-0003</t>
  </si>
  <si>
    <t>6764-WRLY-OEN-EMS-DI-L-0001</t>
  </si>
  <si>
    <t>6764-WRLY-OEN-EMS-DI-L-0002</t>
  </si>
  <si>
    <t>6764-WRLY-OEN-EMS-DI-S-0001</t>
  </si>
  <si>
    <t>6764-WRLY-OEN-EMS-DI-B-0001</t>
  </si>
  <si>
    <t>6764-WRLY-OEN-EMS-DI-L-0003</t>
  </si>
  <si>
    <t>6764-WRLY-OEN-EMS-DI-D-0001</t>
  </si>
  <si>
    <t>6764-WRLY-OEN-EMS-DI-B-0002</t>
  </si>
  <si>
    <t>6764-BESS-SITE-T-0048</t>
  </si>
  <si>
    <t>6764-WRLY-OEN-EMS-DI-B-0003</t>
  </si>
  <si>
    <t>6764-WRLY-OEN-FFS-DM-L-0001</t>
  </si>
  <si>
    <t>FIRE FIGHTING SYSTEM LAYOUT FOR PSS 12 BESS PLANT</t>
  </si>
  <si>
    <t>Road</t>
  </si>
  <si>
    <t>6764-WRLY-OEN-ROD-DC-L-0001</t>
  </si>
  <si>
    <t>6764-BESS-SITE-T-0046</t>
  </si>
  <si>
    <t>6764-ATPL-FDS-GEN-DE-B-0001</t>
  </si>
  <si>
    <t>PSS8_Adani Renewable Energy Thirty-Six Limited (ARE36L)</t>
  </si>
  <si>
    <t>SUBMISSION STATUS</t>
  </si>
  <si>
    <t>Design Stage</t>
  </si>
  <si>
    <t>IDT Transformer</t>
  </si>
  <si>
    <t>51B2-E-SEP-IDT-DE-G-V-0001</t>
  </si>
  <si>
    <t>51B2-BESS-SITE-T-0002</t>
  </si>
  <si>
    <t>51B2-E-SEP-IDT-DE-G-V-0002</t>
  </si>
  <si>
    <t>51B2-E-SEP-IDT-DE-G-V-0003</t>
  </si>
  <si>
    <t>51B2-E-SEP-IDT-DE-D-V-0001</t>
  </si>
  <si>
    <t>51B2-E-SEP-IDT-DE-M-V-0001</t>
  </si>
  <si>
    <t>51B2-E-SEP-IDT-DE-G-V-0004</t>
  </si>
  <si>
    <t>51B2-E-BTR-BCL-BE-R-V-0001</t>
  </si>
  <si>
    <t>Certification summary along with certificates including model numbers for Battery Cell</t>
  </si>
  <si>
    <t>51B2-E-BTR-BAR-DE-D-V-0001</t>
  </si>
  <si>
    <t>GTP for Battery Rack</t>
  </si>
  <si>
    <t>51B2-E-BTR-BAR-DE-G-V-0001</t>
  </si>
  <si>
    <t>GA for Battery Rack</t>
  </si>
  <si>
    <t>51B2-E-BTR-BAR-BE-R-V-0001</t>
  </si>
  <si>
    <t>Certification summary along with certificates including model numbers for Battery Rack</t>
  </si>
  <si>
    <t>51B2-E-BTR-BCN-DE-D-V-0001</t>
  </si>
  <si>
    <t>GTP for Battery Container</t>
  </si>
  <si>
    <t>51B2-E-BTR-BCN-DE-G-V-0001</t>
  </si>
  <si>
    <t>GA for Battery Container</t>
  </si>
  <si>
    <t>51B2-E-BTR-BCN-BE-R-V-0001</t>
  </si>
  <si>
    <t>Certification summary along with certificates including model numbers for Battery Container</t>
  </si>
  <si>
    <t>51B2-E-BTR-FSS-DE-D-V-0001</t>
  </si>
  <si>
    <t>GTP for FSS</t>
  </si>
  <si>
    <t>51B2-E-BTR-FSS-DE-G-V-0001</t>
  </si>
  <si>
    <t>GA for FSS</t>
  </si>
  <si>
    <t>51B2-E-BTR-FSS-BE-R-V-0001</t>
  </si>
  <si>
    <t>Certification summary along with certificates including model numbers for FSS</t>
  </si>
  <si>
    <t>51B2-E-BTR-DCA-DE-D-V-0001</t>
  </si>
  <si>
    <t>GTP for DC Cable Termination Cabinet</t>
  </si>
  <si>
    <t>51B2-E-BTR-DCA-DE-G-V-0001</t>
  </si>
  <si>
    <t>GA for DC Cable Termination Cabinet</t>
  </si>
  <si>
    <t>51B2-E-BTR-DCA-BE-R-V-0001</t>
  </si>
  <si>
    <t>Certification summary along with certificates including model numbers for DC Cable Termination Cabinet</t>
  </si>
  <si>
    <t>51B2-E-BTR-HVA-DE-D-V-0001</t>
  </si>
  <si>
    <t xml:space="preserve">GTP for HVAC </t>
  </si>
  <si>
    <t>51B2-E-BTR-HVA-DE-G-V-0001</t>
  </si>
  <si>
    <t xml:space="preserve">GA for HVAC </t>
  </si>
  <si>
    <t>51B2-E-BTR-HVA-BE-R-V-0001</t>
  </si>
  <si>
    <t xml:space="preserve">Certification summary along with certificates including model numbers for HVAC </t>
  </si>
  <si>
    <t>51B2-E-BTR-LCO-DE-D-V-0001</t>
  </si>
  <si>
    <t>GTP for Liquid Cooling</t>
  </si>
  <si>
    <t>51B2-E-BTR-LCO-DE-G-V-0001</t>
  </si>
  <si>
    <t>GA for Liquid Cooling</t>
  </si>
  <si>
    <t>51B2-E-BTR-LCO-BE-R-V-0001</t>
  </si>
  <si>
    <t>Certification summary along with certificates including model numbers for Liquid Cooling</t>
  </si>
  <si>
    <t>51B2-E-BTR-GEN-DE-D-V-0001</t>
  </si>
  <si>
    <t>Control Architecture with equipment list</t>
  </si>
  <si>
    <t>51B2-E-BTR-GEN-DE-M-V-0001</t>
  </si>
  <si>
    <t>Maintenance &amp; Installation manual</t>
  </si>
  <si>
    <t>51B2-E-BTR-GEN-DE-O-V-0001</t>
  </si>
  <si>
    <t>51B2-E-BTR-GEN-DE-L-V-0001</t>
  </si>
  <si>
    <t>2D Layout</t>
  </si>
  <si>
    <t>51B2-E-BTR-GEN-DE-L-V-0002</t>
  </si>
  <si>
    <t>3D Layout</t>
  </si>
  <si>
    <t>51B2-E-BTR-GEN-DE-E-V-0001</t>
  </si>
  <si>
    <t>SLD - BESS Container</t>
  </si>
  <si>
    <t>51B2-E-BTR-GEN-DE-E-V-0002</t>
  </si>
  <si>
    <t>Auxilliary Power Supply SLD - BESS Container</t>
  </si>
  <si>
    <t>51B2-E-BTR-GEN-DE-B-V-0001</t>
  </si>
  <si>
    <t>BoQ</t>
  </si>
  <si>
    <t>51B2-E-BTR-GEN-DE-O-V-0002</t>
  </si>
  <si>
    <t>51B2-E-BTR-GEN-DE-O-V-0003</t>
  </si>
  <si>
    <t>Electrical Load spec with protection.</t>
  </si>
  <si>
    <t>51B2-E-BTR-GEN-DE-O-V-0004</t>
  </si>
  <si>
    <t>51B2-E-BTR-GEN-DE-D-V-0002</t>
  </si>
  <si>
    <t>Quotation including completed proposal pricing sheets and technical datasheets, and all required attachments.</t>
  </si>
  <si>
    <t>51B2-E-BTR-GEN-DE-D-V-0003</t>
  </si>
  <si>
    <t>51B2-E-BTR-GEN-DE-O-V-0005</t>
  </si>
  <si>
    <t xml:space="preserve">Modbus mapping register </t>
  </si>
  <si>
    <t>51B2-E-BTR-GEN-DE-O-V-0006</t>
  </si>
  <si>
    <t>Wiring details for EMS interface</t>
  </si>
  <si>
    <t>51B2-E-BTR-GEN-DE-N-V-0001</t>
  </si>
  <si>
    <t xml:space="preserve">BMS control philoshophy </t>
  </si>
  <si>
    <t>51B2-E-BTR-GEN-DE-D-V-0004</t>
  </si>
  <si>
    <t>51B2-E-BTR-BCL-BE-R-V-0101</t>
  </si>
  <si>
    <t>51B2-E-BTR-BAR-DE-D-V-0101</t>
  </si>
  <si>
    <t>51B2-E-BTR-BAR-DE-G-V-0101</t>
  </si>
  <si>
    <t>51B2-E-BTR-BAR-BE-R-V-0101</t>
  </si>
  <si>
    <t>51B2-E-BTR-BCN-DE-D-V-0101</t>
  </si>
  <si>
    <t>51B2-E-BTR-BCN-DE-G-V-0101</t>
  </si>
  <si>
    <t>51B2-E-BTR-BCN-BE-R-V-0101</t>
  </si>
  <si>
    <t>51B2-E-BTR-FSS-DE-D-V-0101</t>
  </si>
  <si>
    <t>51B2-E-BTR-FSS-DE-G-V-0101</t>
  </si>
  <si>
    <t>51B2-E-BTR-FSS-BE-R-V-0101</t>
  </si>
  <si>
    <t>51B2-E-BTR-DCA-DE-D-V-0101</t>
  </si>
  <si>
    <t>51B2-E-BTR-DCA-DE-G-V-0101</t>
  </si>
  <si>
    <t>51B2-E-BTR-DCA-BE-R-V-0101</t>
  </si>
  <si>
    <t>51B2-E-BTR-HVA-DE-D-V-0101</t>
  </si>
  <si>
    <t>51B2-E-BTR-HVA-DE-G-V-0101</t>
  </si>
  <si>
    <t>51B2-E-BTR-HVA-BE-R-V-0101</t>
  </si>
  <si>
    <t>51B2-E-BTR-LCO-DE-D-V-0101</t>
  </si>
  <si>
    <t>51B2-E-BTR-LCO-DE-G-V-0101</t>
  </si>
  <si>
    <t>51B2-E-BTR-LCO-BE-R-V-0101</t>
  </si>
  <si>
    <t>51B2-E-BTR-GEN-DE-D-V-0101</t>
  </si>
  <si>
    <t>51B2-E-BTR-GEN-DE-M-V-0101</t>
  </si>
  <si>
    <t>51B2-E-BTR-GEN-DE-O-V-0101</t>
  </si>
  <si>
    <t>51B2-E-BTR-GEN-DE-L-V-0101</t>
  </si>
  <si>
    <t>51B2-E-BTR-GEN-DE-L-V-0102</t>
  </si>
  <si>
    <t>51B2-E-BTR-GEN-DE-E-V-0101</t>
  </si>
  <si>
    <t>51B2-E-BTR-GEN-DE-E-V-0102</t>
  </si>
  <si>
    <t>51B2-E-BTR-GEN-DE-B-V-0101</t>
  </si>
  <si>
    <t>51B2-E-BTR-GEN-DE-O-V-0102</t>
  </si>
  <si>
    <t>51B2-E-BTR-GEN-DE-O-V-0103</t>
  </si>
  <si>
    <t>51B2-E-BTR-GEN-DE-O-V-0104</t>
  </si>
  <si>
    <t>51B2-E-BTR-GEN-DE-D-V-0102</t>
  </si>
  <si>
    <t>51B2-E-BTR-GEN-DE-D-V-0103</t>
  </si>
  <si>
    <t>51B2-E-BTR-GEN-DE-O-V-0105</t>
  </si>
  <si>
    <t>51B2-E-BTR-GEN-DE-O-V-0106</t>
  </si>
  <si>
    <t>51B2-E-BTR-GEN-DE-N-V-0101</t>
  </si>
  <si>
    <t>51B2-E-BTR-GEN-DE-D-V-0104</t>
  </si>
  <si>
    <t>51B2-E-PCS-GEN-DE-N-V-0001</t>
  </si>
  <si>
    <t>System description document (Overview)</t>
  </si>
  <si>
    <t>51B2-E-PCS-GEN-DE-N-V-0002</t>
  </si>
  <si>
    <t>Functional description document</t>
  </si>
  <si>
    <t>51B2-E-PCS-GEN-DE-N-V-0003</t>
  </si>
  <si>
    <t>System configuration document (Mode of operation and control philosophy)</t>
  </si>
  <si>
    <t>51B2-E-PCS-GEN-DE-G-V-0001</t>
  </si>
  <si>
    <t>Construction and installation drawing – General Arrangement</t>
  </si>
  <si>
    <t>51B2-E-PCS-PCS-DE-L-V-0001</t>
  </si>
  <si>
    <t>Equipment drawings and specifications</t>
  </si>
  <si>
    <t>51B2-E-PCS-PCS-DE-I-V-0001</t>
  </si>
  <si>
    <t>Wiring diagrams – Control system</t>
  </si>
  <si>
    <t>51B2-E-PCS-PCS-BE-R-V-0001</t>
  </si>
  <si>
    <t>Certification summary along with certificates including model numbers</t>
  </si>
  <si>
    <t>51B2-E-PCS-GEN-DE-B-V-0001</t>
  </si>
  <si>
    <t>51B2-E-PCS-PCS-DE-O-V-0001</t>
  </si>
  <si>
    <t>Degradation profile temperature vs DC voltage, AC voltage, DC current, Power</t>
  </si>
  <si>
    <t>51B2-E-PCS-PCS-DE-J-V-0001</t>
  </si>
  <si>
    <t>PQ curve</t>
  </si>
  <si>
    <t>51B2-E-PCS-GEN-DE-G-V-0002</t>
  </si>
  <si>
    <t>General arrangements drawing – PCS</t>
  </si>
  <si>
    <t>51B2-E-PCS-GEN-DE-G-V-0003</t>
  </si>
  <si>
    <t>General arrangements drawing – DC Box</t>
  </si>
  <si>
    <t>51B2-E-PCS-GEN-DE-G-V-0004</t>
  </si>
  <si>
    <t>General arrangements drawing – AC box.</t>
  </si>
  <si>
    <t>51B2-E-PCS-PCS-DE-O-V-0002</t>
  </si>
  <si>
    <t>51B2-E-PCS-PCS-DE-D-V-0001</t>
  </si>
  <si>
    <t>GTP</t>
  </si>
  <si>
    <t>51B2-E-PCS-PCS-DE-R-V-0001</t>
  </si>
  <si>
    <t>Component /PCB / Controller and Certification report</t>
  </si>
  <si>
    <t>51B2-E-PCS-PCS-DE-Q-V-0001</t>
  </si>
  <si>
    <t>Control architecture with equipment that would be used, basis on (Section 7: SLD)</t>
  </si>
  <si>
    <t>51B2-E-PCS-PCS-DE-M-V-0001</t>
  </si>
  <si>
    <t>Maintenance &amp; installation manual</t>
  </si>
  <si>
    <t>51B2-E-PCS-PCS-DE-M-V-0002</t>
  </si>
  <si>
    <t>51B2-E-PCS-PCS-DE-M-V-0003</t>
  </si>
  <si>
    <t>Installation Drawings</t>
  </si>
  <si>
    <t>51B2-E-PCS-PCS-DE-I-V-0002</t>
  </si>
  <si>
    <t>Interconnection Drawings</t>
  </si>
  <si>
    <t>51B2-E-PCS-PCS-DE-E-V-0002</t>
  </si>
  <si>
    <t>Electrical and schematic Drawings</t>
  </si>
  <si>
    <t>51B2-E-PCS-PCS-DG-L-V-0001</t>
  </si>
  <si>
    <t>51B2-E-PCS-PCS-DG-L-V-0002</t>
  </si>
  <si>
    <t>51B2-E-PCS-PCS-DE-L-V-0002</t>
  </si>
  <si>
    <t>Preliminary electrical Layout</t>
  </si>
  <si>
    <t>51B2-E-PCS-PCS-DE-E-V-0001</t>
  </si>
  <si>
    <t>Electrical SLD</t>
  </si>
  <si>
    <t>51B2-E-PCS-PCS-DE-B-V-0001</t>
  </si>
  <si>
    <t>Cable schedules</t>
  </si>
  <si>
    <t>51B2-E-PCS-PCS-DE-N-V-0001</t>
  </si>
  <si>
    <t>Interconnection protection philosophy and concept</t>
  </si>
  <si>
    <t>51B2-E-PCS-PCS-DE-I-V-0003</t>
  </si>
  <si>
    <t>Data Communication Diagrams</t>
  </si>
  <si>
    <t>51B2-E-PCS-PCS-DE-B-V-0002</t>
  </si>
  <si>
    <t>Maintenance Manual and Schedule</t>
  </si>
  <si>
    <t>51B2-E-PCS-PCS-DE-I-V-0004</t>
  </si>
  <si>
    <t>Software documentation inclusive of data dictionary and error message list, if applicable</t>
  </si>
  <si>
    <t>51B2-E-PCS-PCS-DE-O-V-0003</t>
  </si>
  <si>
    <t>Alarm settings</t>
  </si>
  <si>
    <t>51B2-E-PCS-PCS-DE-M-V-0004</t>
  </si>
  <si>
    <t>Training manuals</t>
  </si>
  <si>
    <t>51B2-E-PCS-PCS-DE-O-V-0004</t>
  </si>
  <si>
    <t>System Native files</t>
  </si>
  <si>
    <t>51B2-E-PCS-PCS-DE-D-V-0002</t>
  </si>
  <si>
    <t>51B2-E-PCS-PCS-DE-O-V-0005</t>
  </si>
  <si>
    <t>Control and monitoring signals mapping register for EMS</t>
  </si>
  <si>
    <t>51B2-E-PCS-PCS-DE-O-V-0006</t>
  </si>
  <si>
    <t>Connection details for EMS interface</t>
  </si>
  <si>
    <t>51B2-E-SGR-AUT-DE-O-V-0001</t>
  </si>
  <si>
    <t>51C2-BESS-SITE-T-0015</t>
  </si>
  <si>
    <t>51B2-E-SGR-HGR-DE-G-V-0001</t>
  </si>
  <si>
    <t>51B2-E-SGR-ACD-DE-G-V-0001</t>
  </si>
  <si>
    <t>Delton</t>
  </si>
  <si>
    <t>51B2-E-CNI-EMS-DE-D-V-0001</t>
  </si>
  <si>
    <t>Diacab</t>
  </si>
  <si>
    <t>51B2-E-HLC-HTC-DE-D-V-0001</t>
  </si>
  <si>
    <t>51B2-BESS-SITE-T-0001</t>
  </si>
  <si>
    <t>51B2-E-HLC-HTC-DE-D-V-0002</t>
  </si>
  <si>
    <t>51B2-E-HLC-LTC-DE-D-V-0001</t>
  </si>
  <si>
    <t>51B2-E-HLC-LTC-DE-D-V-0002</t>
  </si>
  <si>
    <t>Paramount</t>
  </si>
  <si>
    <t>For all PSS</t>
  </si>
  <si>
    <t>Battery Container-</t>
  </si>
  <si>
    <t>51B2-E-CIV-BCN-DC-V-I-0001</t>
  </si>
  <si>
    <t>Typical precast foundation ,column, beam detail</t>
  </si>
  <si>
    <t>51B2-E-CIV-BCN-DC-V-I-0002</t>
  </si>
  <si>
    <t>51B2-E-CIV-CIV-DC-V-I-0001</t>
  </si>
  <si>
    <t>51B2-E-CIV-ROD-DC-L-I-0001</t>
  </si>
  <si>
    <t>ROAD LAYOUT &amp; Cross Section Details</t>
  </si>
  <si>
    <t>Drain</t>
  </si>
  <si>
    <t>51B2-E-CIV-DRN-DC-L-I-0001</t>
  </si>
  <si>
    <t>DRAIN LAYOUT and Details</t>
  </si>
  <si>
    <t>51B2-E-CIV-CTF-DC-V-I-0001</t>
  </si>
  <si>
    <t>250MW KADAPA</t>
  </si>
  <si>
    <t>51B2-E-CIV-CTF-DC-V-I-0002</t>
  </si>
  <si>
    <t xml:space="preserve">GA &amp; RC DETAILS OF BURNT OIL PIT FOR Coupling Transformer </t>
  </si>
  <si>
    <t>51B2-E-CIV-CTF-DC-V-I-0003</t>
  </si>
  <si>
    <t>GA &amp; RCC Details for NIFPS System</t>
  </si>
  <si>
    <t>51B2-E-CIV-CTF-DC-V-I-0004</t>
  </si>
  <si>
    <t>Coupling Transformer  STATION HT-LT PANEL PLATFROM - R.C.C DETAILS SLAB &amp; BEAM LAYOUT AND TYPICAL DETAILS</t>
  </si>
  <si>
    <t>51B2-E-CIV-CTF-DC-V-I-0005</t>
  </si>
  <si>
    <t>HT-LT PANEL SUPPORTING PLATFROM R.C.C DETAILS</t>
  </si>
  <si>
    <t>51B2-E-CIV-CRK-DC-G-I-0001</t>
  </si>
  <si>
    <t>Typical precast detail of cable tray support</t>
  </si>
  <si>
    <t>51B2-E-CIV-CRK-DC-G-I-0002</t>
  </si>
  <si>
    <t>Structural Steel/GI for cable support</t>
  </si>
  <si>
    <t>Staircase</t>
  </si>
  <si>
    <t>51B2-E-CIV-STC-DC-G-I-0001</t>
  </si>
  <si>
    <t>Typical precast detail of Staircase</t>
  </si>
  <si>
    <t>Fencing</t>
  </si>
  <si>
    <t>51B2-E-CIV-FNG-DC-G-I-0001</t>
  </si>
  <si>
    <t>Typical detail of Plant Fencing</t>
  </si>
  <si>
    <t>MCR Building</t>
  </si>
  <si>
    <t>51B2-E-CIV-LCR-DC-L-I-0001</t>
  </si>
  <si>
    <t>SGR Buildng</t>
  </si>
  <si>
    <t>51B2-E-CIV-SGR-DC-L-I-0001</t>
  </si>
  <si>
    <t>51B2-E-CIV-LCR-DC-G-I-0001</t>
  </si>
  <si>
    <t>Slab Details for Local Control Room</t>
  </si>
  <si>
    <t>51B2-E-CIV-SGR-DC-G-I-0001</t>
  </si>
  <si>
    <t>Slab Details for Outdoor Switchgear Room</t>
  </si>
  <si>
    <t>51B2-E-PEB-LCR-DC-G-I-0001</t>
  </si>
  <si>
    <t>51B2-E-PEB-SGR-DC-G-I-0001</t>
  </si>
  <si>
    <t>51B2-E-CIV-AUT-DC-V-I-0001</t>
  </si>
  <si>
    <t>Ovearall Layout</t>
  </si>
  <si>
    <t>51B2-E-SEP-BES-DE-L-I-0001</t>
  </si>
  <si>
    <t>Overall Plant Layout of BESS</t>
  </si>
  <si>
    <t>Plant Earthihg Layout</t>
  </si>
  <si>
    <t>51B2-E-SEP-ETH-DE-L-I-0001</t>
  </si>
  <si>
    <t>BESS Earthing Layout</t>
  </si>
  <si>
    <t xml:space="preserve">DC Cableing </t>
  </si>
  <si>
    <t>51B2-E-SEP-DCA-DE-G-I-0001</t>
  </si>
  <si>
    <t>DC cable typical Section drawing</t>
  </si>
  <si>
    <t>AC &amp; DC Cable</t>
  </si>
  <si>
    <t>51B2-E-SEP-DCA-DE-L-I-0001</t>
  </si>
  <si>
    <t>DC cabling  from BESS to PCS &amp; AC Cabeling from PCS to Coupling Transformer-  layout</t>
  </si>
  <si>
    <t>BESS yard - AC &amp; DC Cable</t>
  </si>
  <si>
    <t>51B2-E-SEP-DCA-DE-B-I-0001</t>
  </si>
  <si>
    <t>DC cabling  from BESS to PCS &amp; AC Cabeling from PCS to Coupling Transformer-  Schedule</t>
  </si>
  <si>
    <t>BESS yard - HT-FO Cable</t>
  </si>
  <si>
    <t>51B2-E-SEP-HTC-DE-L-I-0001</t>
  </si>
  <si>
    <t>51B2-E-SEP-HTC-DE-G-I-0001</t>
  </si>
  <si>
    <t>51B2-E-SEP-HTC-DE-B-I-0001</t>
  </si>
  <si>
    <t>51B2-E-SEP-OFC-DE-B-I-0001</t>
  </si>
  <si>
    <t>51B2-E-SEP-CTF-DE-L-I-0001</t>
  </si>
  <si>
    <t>Equipment Layout of Coupling Transformer &amp; Control Room Station-Type-BB (33KV Switchgear)</t>
  </si>
  <si>
    <t>51B2-E-SEP-CTF-DE-L-I-0002</t>
  </si>
  <si>
    <t>Illumination Layout of Coupling Transformer &amp; Control Room Station Type-BB(33KV Switchgear)</t>
  </si>
  <si>
    <t>51B2-E-SEP-CTF-DE-L-I-0003</t>
  </si>
  <si>
    <t>Cable route layout of Coupling Transformer &amp; Control Room Station -Type-BB (33KV Switchgear)</t>
  </si>
  <si>
    <t>51B2-E-SEP-CTF-DE-L-I-0004</t>
  </si>
  <si>
    <t>Earthing Layout of Coupling Transformer &amp; Control Room Station -Type-BB</t>
  </si>
  <si>
    <t>51B2-E-SEP-CTF-DE-E-I-0001</t>
  </si>
  <si>
    <t>51B2-E-SEP-CTF-DE-B-I-0001</t>
  </si>
  <si>
    <t>Control &amp; Auxiliary Cable Schedule of Coupling Transformer &amp; Control Room Station</t>
  </si>
  <si>
    <t>51B2-E-SEP-CTF-DE-C-I-0001</t>
  </si>
  <si>
    <t>Relay Setting of Outdoor HT panel/LT panel at  Coupling Transformer &amp; Control Room station</t>
  </si>
  <si>
    <t>6074-BESS-SITE-T-0068</t>
  </si>
  <si>
    <t>6764-BESS-SITE-T-0059</t>
  </si>
  <si>
    <t>51I4-ADNI-CDN-CTF-DC-H-0003</t>
  </si>
  <si>
    <t>COUPLING TRANSFORMER FOUNDATION (SILCHAR ) LAYOUT AND RC DETAILS (PSS 5B</t>
  </si>
  <si>
    <t>As per the discussed with Mr. Janeshkumar &amp; Mr. Kaushal Patel_18.06.2026</t>
  </si>
  <si>
    <t>51I4-BESS-SITE-T-0044</t>
  </si>
  <si>
    <t>Cable route  layout of fire detection system</t>
  </si>
  <si>
    <t>General arrangements of fire detection system</t>
  </si>
  <si>
    <t>51I4-ATPL-FDS-GEN-DE-G-0001</t>
  </si>
  <si>
    <t>51I4-ATPL-FDS-GEN-DE-L-0001</t>
  </si>
  <si>
    <t>6764-ATPL-FDS-GEN-DE-G-0001</t>
  </si>
  <si>
    <t>6764-ATPL-FDS-GEN-DE-L-0001</t>
  </si>
  <si>
    <t>6074-ATPL-FDS-GEN-DE-G-0001</t>
  </si>
  <si>
    <t>6074-ATPL-FDS-GEN-DE-L-0001</t>
  </si>
  <si>
    <t>51N2-ATPL-FDS-GEN-DE-G-0001</t>
  </si>
  <si>
    <t>51N2-ATPL-FDS-GEN-DE-L-0001</t>
  </si>
  <si>
    <t>6497-ATPL-FDS-GEN-DE-G-0001</t>
  </si>
  <si>
    <t>6497-ATPL-FDS-GEN-DE-L-0001</t>
  </si>
  <si>
    <t>51N3-ATPL-FDS-GEN-DE-G-0001</t>
  </si>
  <si>
    <t>51N3-ATPL-FDS-GEN-DE-L-0001</t>
  </si>
  <si>
    <t>51N2-BESS-SITE-T-0066</t>
  </si>
  <si>
    <t>6074-BESS-SITE-T-0070</t>
  </si>
  <si>
    <t>51N3-BESS-SITE-T-0041</t>
  </si>
  <si>
    <t>6764-BESS-SITE-T-0060</t>
  </si>
  <si>
    <t>6764-BESS-SITE-T-0061</t>
  </si>
  <si>
    <t>As per the received mail from Mr. punith_18.06.2026</t>
  </si>
  <si>
    <t>6074-WRLY-OEN-LCR-DC-V-0003
6074-WRLY-OEN-LCR-DC-V-0002</t>
  </si>
  <si>
    <t>6764-BESS-SITE-T-0062</t>
  </si>
  <si>
    <t>51I4-BESS-SITE-T-0045</t>
  </si>
  <si>
    <t>It is not in woley scope as per discussed with Mr. Rupak_22.06.2026</t>
  </si>
  <si>
    <t>6764-ADNI-CDN-SEB-DC-V-0001</t>
  </si>
  <si>
    <t>TYPICAL FOUNDATION DETAIL OF PORTA CABIN (20' x 10' ) - 6.096M x 3.040m (BESS PLANT AREA)-PSS12</t>
  </si>
  <si>
    <t>51I4-ADNI-CDN-SEB-DC-V-0001</t>
  </si>
  <si>
    <t>6497-ADNI-CDN-SEB-DC-V-0001</t>
  </si>
  <si>
    <t>51N2-ADNI-CDN-SEB-DC-V-0001</t>
  </si>
  <si>
    <t>6074-ADNI-CDN-SEB-DC-V-0001</t>
  </si>
  <si>
    <t>TYPICAL FOUNDATION DETAIL OF PORTA CABIN (20' x 10' ) - 6.096M x 3.040m (BESS PLANT AREA)-PSS11</t>
  </si>
  <si>
    <t>TYPICAL FOUNDATION DETAIL OF PORTA CABIN (20' x 10' ) - 6.096M x 3.040m (BESS PLANT AREA)-PSS10B</t>
  </si>
  <si>
    <t>TYPICAL FOUNDATION DETAIL OF PORTA CABIN (20' x 10' ) - 6.096M x 3.040m (BESS PLANT AREA)-PSS09</t>
  </si>
  <si>
    <t>TYPICAL FOUNDATION DETAIL OF PORTA CABIN (20' x 10' ) - 6.096M x 3.040m (BESS PLANT AREA)-PSS05B</t>
  </si>
  <si>
    <t>6764-BESS-SITE-T-0063</t>
  </si>
  <si>
    <t>6074-BESS-SITE-T-0071</t>
  </si>
  <si>
    <t>51N2-BESS-SITE-T-0067</t>
  </si>
  <si>
    <t>6497-BESS-SITE-T-0048</t>
  </si>
  <si>
    <t>51I4-BESS-SITE-T-0046</t>
  </si>
  <si>
    <t>6764-BESS-SITE-T-0064</t>
  </si>
  <si>
    <t>6074-BESS-SITE-T-0072</t>
  </si>
  <si>
    <t>51N2-BESS-SITE-T-0069</t>
  </si>
  <si>
    <t>51N2-BESS-SITE-T-0068</t>
  </si>
  <si>
    <t>6497-BESS-SITE-T-0049</t>
  </si>
  <si>
    <t>6497-BESS-SITE-T-0050</t>
  </si>
  <si>
    <t>51I4-BESS-SITE-T-0047</t>
  </si>
  <si>
    <t>6074-BESS-SITE-T-0073</t>
  </si>
  <si>
    <t>02-04-2026
10-04-2026</t>
  </si>
  <si>
    <t>6074-BESS-SITE-T-0038
6074-BESS-SITE-T-0042</t>
  </si>
  <si>
    <t>6764-BESS-SITE-T-0065</t>
  </si>
  <si>
    <t>51N2-BESS-SITE-T-0070</t>
  </si>
  <si>
    <t>6074-BESS-SITE-T-0074</t>
  </si>
  <si>
    <t>51N3-BESS-SITE-T-0042</t>
  </si>
  <si>
    <t xml:space="preserve">Document received by Mr. Kunal on 23.06.2026 </t>
  </si>
  <si>
    <t>Document received by Mr. Krunalkumar Patel on 23.06.2026</t>
  </si>
  <si>
    <t>6764-BESS-SITE-T-0066</t>
  </si>
  <si>
    <t>6074-BESS-SITE-T-0075</t>
  </si>
  <si>
    <t>51N2-BESS-SITE-T-0071</t>
  </si>
  <si>
    <t>16-03-2026_Cat.I</t>
  </si>
  <si>
    <r>
      <t xml:space="preserve">07-02-2026
</t>
    </r>
    <r>
      <rPr>
        <sz val="10"/>
        <rFont val="Adani Regular"/>
      </rPr>
      <t>24-06-2026</t>
    </r>
  </si>
  <si>
    <r>
      <t>6074-BESS-SITE-T-0019</t>
    </r>
    <r>
      <rPr>
        <sz val="10"/>
        <rFont val="Adani Regular"/>
      </rPr>
      <t xml:space="preserve">
6074-BESS-SITE-T-0076</t>
    </r>
  </si>
  <si>
    <t xml:space="preserve">Due to crane pad implementation at site </t>
  </si>
  <si>
    <r>
      <rPr>
        <strike/>
        <sz val="10"/>
        <color theme="1"/>
        <rFont val="Adani Regular"/>
      </rPr>
      <t>26-02-2026</t>
    </r>
    <r>
      <rPr>
        <sz val="10"/>
        <color theme="1"/>
        <rFont val="Adani Regular"/>
      </rPr>
      <t xml:space="preserve">
24-06-2026</t>
    </r>
  </si>
  <si>
    <r>
      <rPr>
        <strike/>
        <sz val="10"/>
        <color theme="1"/>
        <rFont val="Adani Regular"/>
      </rPr>
      <t>6764-BESS-SITE-T-0024</t>
    </r>
    <r>
      <rPr>
        <sz val="10"/>
        <color theme="1"/>
        <rFont val="Adani Regular"/>
      </rPr>
      <t xml:space="preserve">
6764-BESS-SITE-T-0067</t>
    </r>
  </si>
  <si>
    <t>Document received by Mr. Krunalkumar Patel on 24.06.2026</t>
  </si>
  <si>
    <t>51N3-BESS-SITE-T-0043</t>
  </si>
  <si>
    <t>51N3-BESS-SITE-T-0044</t>
  </si>
  <si>
    <t>6764-BESS-SITE-T-0068</t>
  </si>
  <si>
    <r>
      <rPr>
        <strike/>
        <sz val="10"/>
        <color theme="1"/>
        <rFont val="Adani Regular"/>
      </rPr>
      <t>26-02-2026</t>
    </r>
    <r>
      <rPr>
        <sz val="10"/>
        <color theme="1"/>
        <rFont val="Adani Regular"/>
      </rPr>
      <t xml:space="preserve">
25-06-2026</t>
    </r>
  </si>
  <si>
    <r>
      <rPr>
        <strike/>
        <sz val="10"/>
        <color theme="1"/>
        <rFont val="Adani Regular"/>
      </rPr>
      <t>51N2-BESS-SITE-T-0031</t>
    </r>
    <r>
      <rPr>
        <sz val="10"/>
        <color theme="1"/>
        <rFont val="Adani Regular"/>
      </rPr>
      <t xml:space="preserve">
51N2-BESS-SITE-T-0072</t>
    </r>
  </si>
  <si>
    <t>Due to crane pad implementation at site . So, not required new revision</t>
  </si>
  <si>
    <t>51N2-BESS-SITE-T-0073</t>
  </si>
  <si>
    <t>6497-BESS-SITE-T-0051</t>
  </si>
  <si>
    <r>
      <rPr>
        <strike/>
        <sz val="10"/>
        <color theme="1"/>
        <rFont val="Adani Regular"/>
      </rPr>
      <t>26-02-2026a</t>
    </r>
    <r>
      <rPr>
        <sz val="10"/>
        <color theme="1"/>
        <rFont val="Adani Regular"/>
      </rPr>
      <t xml:space="preserve">
26-06-2026</t>
    </r>
  </si>
  <si>
    <r>
      <rPr>
        <strike/>
        <sz val="10"/>
        <color theme="1"/>
        <rFont val="Adani Regular"/>
      </rPr>
      <t>6497-BESS-SITE-T-0017</t>
    </r>
    <r>
      <rPr>
        <sz val="10"/>
        <color theme="1"/>
        <rFont val="Adani Regular"/>
      </rPr>
      <t xml:space="preserve">
6497-BESS-SITE-T-0052</t>
    </r>
  </si>
  <si>
    <t>51N2-BESS-SITE-T-0074</t>
  </si>
  <si>
    <t>6764-BESS-SITE-T-0069</t>
  </si>
  <si>
    <r>
      <rPr>
        <strike/>
        <sz val="10"/>
        <color theme="1"/>
        <rFont val="Adani Regular"/>
      </rPr>
      <t>6764-BESS-SITE-T-0032</t>
    </r>
    <r>
      <rPr>
        <sz val="10"/>
        <color theme="1"/>
        <rFont val="Adani Regular"/>
      </rPr>
      <t xml:space="preserve">
6764-BESS-SITE-T-0069</t>
    </r>
  </si>
  <si>
    <r>
      <rPr>
        <strike/>
        <sz val="10"/>
        <color theme="1"/>
        <rFont val="Verdana"/>
        <family val="2"/>
      </rPr>
      <t>02-04-2026</t>
    </r>
    <r>
      <rPr>
        <sz val="10"/>
        <color theme="1"/>
        <rFont val="Verdana"/>
        <family val="2"/>
      </rPr>
      <t xml:space="preserve">
26-06-2026</t>
    </r>
  </si>
  <si>
    <t>51I4-WRLY-OEN-CTF-DS-U-0001</t>
  </si>
  <si>
    <t>ELECTRICAL ROOM NIFPS PANEL SUPPORTING ARRANGEMENT</t>
  </si>
  <si>
    <t>6764-WRLY-OEN-CTF-DS-U-0001</t>
  </si>
  <si>
    <t>6074-WRLY-OEN-CTF-DS-U-0001</t>
  </si>
  <si>
    <t>51N2-WRLY-OEN-CTF-DS-U-0001</t>
  </si>
  <si>
    <t>6497-WRLY-OEN-CTF-DS-U-0001</t>
  </si>
  <si>
    <t>51N3-WRLY-OEN-CTF-DS-U-0001</t>
  </si>
  <si>
    <t>6764-BESS-SITE-T-0070</t>
  </si>
  <si>
    <t>51N2-BESS-SITE-T-0075</t>
  </si>
  <si>
    <t>6074-BESS-SITE-T-0077</t>
  </si>
  <si>
    <t>6764-BESS-SITE-T-0071</t>
  </si>
  <si>
    <t xml:space="preserve">Document received by Mr. Samrej Vahora on 27.06.2026 </t>
  </si>
  <si>
    <t>Document received by Mr. Samrej Vahora on 27.06.2026</t>
  </si>
  <si>
    <t>6497-BESS-SITE-T-0053</t>
  </si>
  <si>
    <t>51N3-BESS-SITE-T-0045</t>
  </si>
  <si>
    <t>6497-BESS-SITE-T-0054</t>
  </si>
  <si>
    <t>51N2-BESS-SITE-T-0076</t>
  </si>
  <si>
    <t>6074-BESS-SITE-T-0078</t>
  </si>
  <si>
    <t>6764-BESS-SITE-T-0072</t>
  </si>
  <si>
    <t>51N2-BESS-SITE-T-0077</t>
  </si>
  <si>
    <r>
      <t xml:space="preserve">Datasheet for Controller </t>
    </r>
    <r>
      <rPr>
        <sz val="12"/>
        <color theme="2" tint="-0.89999084444715716"/>
        <rFont val="Adani Regular"/>
      </rPr>
      <t>and its components</t>
    </r>
  </si>
  <si>
    <r>
      <t>Datasheet for I/O Module</t>
    </r>
    <r>
      <rPr>
        <sz val="12"/>
        <color theme="2" tint="-0.89999084444715716"/>
        <rFont val="Adani Regular"/>
      </rPr>
      <t xml:space="preserve"> (AI/AO/DI/DO)</t>
    </r>
  </si>
  <si>
    <r>
      <t>Datasheet for Engineering Server / Operator Workstation / Monito</t>
    </r>
    <r>
      <rPr>
        <sz val="12"/>
        <color theme="2" tint="-0.89999084444715716"/>
        <rFont val="Adani Regular"/>
      </rPr>
      <t>r</t>
    </r>
  </si>
  <si>
    <t>51N3-EMSN-EMS-GEN-DI-D-0001</t>
  </si>
  <si>
    <t>51N3-EMSN-EMS-GEN-DI-D-0002</t>
  </si>
  <si>
    <t>51N3-EMSN-EMS-GEN-DI-D-0003</t>
  </si>
  <si>
    <t>51N3-EMSN-EMS-GEN-DI-D-0004</t>
  </si>
  <si>
    <t>51N3-EMSN-EMS-GEN-DI-D-0005</t>
  </si>
  <si>
    <t>51N3-EMSN-EMS-GEN-DI-D-0006</t>
  </si>
  <si>
    <t>51N3-EMSN-EMS-GEN-DI-D-0007</t>
  </si>
  <si>
    <t>51N3-EMSN-EMS-GEN-DI-D-0008</t>
  </si>
  <si>
    <t>51N3-EMSN-EMS-GEN-DI-D-0009</t>
  </si>
  <si>
    <t>51N3-EMSN-EMS-GEN-DI-D-0010</t>
  </si>
  <si>
    <t>51N3-EMSN-EMS-GEN-DI-D-0011</t>
  </si>
  <si>
    <t>51N3-EMSN-EMS-GEN-DI-D-0012</t>
  </si>
  <si>
    <t>51N3-EMSN-EMS-GEN-DI-D-0013</t>
  </si>
  <si>
    <t>51N3-EMSN-EMS-GEN-DI-D-0014</t>
  </si>
  <si>
    <t>51N3-EMSN-EMS-GEN-DI-D-0015</t>
  </si>
  <si>
    <t>51N3-EMSN-EMS-GEN-DI-D-0016</t>
  </si>
  <si>
    <t>51N3-EMSN-EMS-GEN-DI-D-0017</t>
  </si>
  <si>
    <t>51N3-EMSN-EMS-GEN-DI-D-0018</t>
  </si>
  <si>
    <t>51N3-EMSN-EMS-GEN-DI-D-0019</t>
  </si>
  <si>
    <t>51N3-EMSN-EMS-GEN-DI-Q-0001</t>
  </si>
  <si>
    <t>51N3-EMSN-EMS-GEN-DI-G-0001</t>
  </si>
  <si>
    <t>51N3-EMSN-EMS-GEN-DI-O-0001</t>
  </si>
  <si>
    <t>51N3-EMSN-EMS-GEN-DI-E-0001</t>
  </si>
  <si>
    <t>51N3-EMSN-EMS-GEN-DI-B-0001</t>
  </si>
  <si>
    <t>51N3-EMSN-EMS-GEN-DI-E-0002</t>
  </si>
  <si>
    <t>51N3-EMSN-EMS-GEN-DI-D-0020</t>
  </si>
  <si>
    <t>51N3-EMSN-EMS-GEN-DI-M-0001</t>
  </si>
  <si>
    <t>51N3-EMSN-EMS-GEN-DI-I-0001</t>
  </si>
  <si>
    <t>51N3-EMSN-EMS-SCD-DI-S-0001</t>
  </si>
  <si>
    <t>51N3-EMSN-EMS-SCD-DI-E-0001</t>
  </si>
  <si>
    <t>51N3-EMSN-EMS-SCD-DI-I-0001</t>
  </si>
  <si>
    <t>51N3-EMSN-EMS-SCD-DI-O-0001</t>
  </si>
  <si>
    <t>51N3-EMSN-EMS-SCD-DI-O-0002</t>
  </si>
  <si>
    <t>51N3-EMSN-EMS-SCD-DI-O-0003</t>
  </si>
  <si>
    <t>51N3-EMSN-EMS-SCD-DI-M-0001</t>
  </si>
  <si>
    <t>51N3-EMSN-EMS-SCD-DI-O-0004</t>
  </si>
  <si>
    <t>51N3-EMSN-EMS-SCD-DI-D-0001</t>
  </si>
  <si>
    <t>51N3-EMSN-EMS-OTH-DI-S-0001</t>
  </si>
  <si>
    <t>Document received by Mr. Samrej Vahora on 09.07.2026</t>
  </si>
  <si>
    <t xml:space="preserve">Document received by Mr. Samrej Vahora on 09.07.2026 </t>
  </si>
  <si>
    <t>Drawing number 51I4-WRLY-EDN-HGR-DC-V-0001 is mentioned in the drawing. As discussed with Mr. Punith, drawing number will be change in the next revision_11.07.2026</t>
  </si>
  <si>
    <t>51I4-BESS-SITE-T-0048</t>
  </si>
  <si>
    <t>51N3-BESS-SITE-T-0046</t>
  </si>
  <si>
    <t>51I4-BESS-SITE-T-0049</t>
  </si>
  <si>
    <t>51N3-BESS-SITE-T-0047</t>
  </si>
  <si>
    <t>6497-BESS-SITE-T-0055</t>
  </si>
  <si>
    <t>51N2-BESS-SITE-T-0078</t>
  </si>
  <si>
    <t>nr</t>
  </si>
  <si>
    <t>6074-BESS-SITE-T-0079</t>
  </si>
  <si>
    <t>6764-BESS-SITE-T-0073</t>
  </si>
  <si>
    <t>51I4-ADNI-CDN-CTF-DC-V-0009</t>
  </si>
  <si>
    <t>51I4-BESS-SITE-T-0050</t>
  </si>
  <si>
    <t>51N3-BESS-SITE-T-0048</t>
  </si>
  <si>
    <t>51N3-ADNI-CDN-CTF-DC-V-0009</t>
  </si>
  <si>
    <t>6497-ADNI-CDN-CTF-DC-V-0009</t>
  </si>
  <si>
    <t>6497-BESS-SITE-T-0056</t>
  </si>
  <si>
    <t>51N2-ADNI-CDN-CTF-DC-V-0009</t>
  </si>
  <si>
    <t>51N2-BESS-SITE-T-0079</t>
  </si>
  <si>
    <t>6074-ADNI-CDN-CTF-DC-V-0009</t>
  </si>
  <si>
    <t>6074-BESS-SITE-T-0080</t>
  </si>
  <si>
    <t>6764-ADNI-CDN-CTF-DC-V-0009</t>
  </si>
  <si>
    <t>6764-BESS-SITE-T-0074</t>
  </si>
  <si>
    <t>Rev.07</t>
  </si>
  <si>
    <t>6074-BESS-SITE-T-0081</t>
  </si>
  <si>
    <t>51N2-BESS-SITE-T-0080</t>
  </si>
  <si>
    <t>6497-BESS-SITE-T-0057</t>
  </si>
  <si>
    <t>6497-BESS-SITE-T-0058</t>
  </si>
  <si>
    <t>6497-BESS-SITE-T-0059</t>
  </si>
  <si>
    <t>TYPICAL PRECAST DRAWING FOR NIFPS PSS-9</t>
  </si>
  <si>
    <t>6497-ADNI-CDN-CTF-DC-H-0002</t>
  </si>
  <si>
    <t>ERECTION DRAWING OF COUPLING TRANSFORMER FOUNDATION
(FOR TESLA MAKE) TYPICAL FOOTING, PRECAST DRAWING.(PSS9)</t>
  </si>
  <si>
    <t>TYPICAL PRECAST DRAWING FOR STAIRCASE-BCF PSS-9</t>
  </si>
  <si>
    <t>51I4-BESS-SITE-T-0051</t>
  </si>
  <si>
    <t>6764-BESS-SITE-T-0075</t>
  </si>
  <si>
    <t>6497-BESS-SITE-T-0060</t>
  </si>
  <si>
    <t>51I4-BESS-SITE-T-0052</t>
  </si>
  <si>
    <t>51N2-BESS-SITE-T-0081</t>
  </si>
  <si>
    <t>6764-BESS-SITE-T-0076</t>
  </si>
  <si>
    <t>51N3-BESS-SITE-T-0049</t>
  </si>
  <si>
    <t>6497-BESS-SITE-T-0061</t>
  </si>
  <si>
    <t>6074-BESS-SITE-T-0082</t>
  </si>
  <si>
    <t>6764-BESS-SITE-T-0077</t>
  </si>
  <si>
    <t>51N2-BESS-SITE-T-0082</t>
  </si>
  <si>
    <t>51N3-BESS-SITE-T-0050</t>
  </si>
  <si>
    <t>51N2-BESS-SITE-T-0083</t>
  </si>
  <si>
    <t>6497-BESS-SITE-T-0062</t>
  </si>
  <si>
    <t>51N3-BESS-SITE-T-0051</t>
  </si>
  <si>
    <t>16-04-2026
24-07-2026</t>
  </si>
  <si>
    <r>
      <rPr>
        <strike/>
        <sz val="10"/>
        <color theme="1"/>
        <rFont val="Adani Regular"/>
      </rPr>
      <t>51N3-BESS-SITE-T-0023</t>
    </r>
    <r>
      <rPr>
        <sz val="10"/>
        <color theme="1"/>
        <rFont val="Adani Regular"/>
      </rPr>
      <t xml:space="preserve">
51N3-BESS-SITE-T-0051</t>
    </r>
  </si>
  <si>
    <t>6497-BESS-SITE-T-0063</t>
  </si>
  <si>
    <t>6764-BESS-SITE-T-0078</t>
  </si>
  <si>
    <t>6074-BESS-SITE-T-0083</t>
  </si>
  <si>
    <t>51N2-BESS-SITE-T-0084</t>
  </si>
  <si>
    <t>6497-BESS-SITE-T-0064</t>
  </si>
  <si>
    <t>51N3-BESS-SITE-T-0052</t>
  </si>
  <si>
    <t>51I4-BESS-SITE-T-0053</t>
  </si>
  <si>
    <t>51N2-BESS-SITE-T-0085</t>
  </si>
  <si>
    <t>6074-BESS-SITE-T-0084</t>
  </si>
  <si>
    <t>51N3-BESS-SITE-T-0053</t>
  </si>
  <si>
    <t>51I4-BESS-SITE-T-0054</t>
  </si>
  <si>
    <t>6074-BESS-SITE-T-0085</t>
  </si>
  <si>
    <t>51I4-BESS-SITE-T-0055</t>
  </si>
  <si>
    <t>51I4-BESS-SITE-T-0056</t>
  </si>
  <si>
    <t>51N3-BESS-SITE-T-0054</t>
  </si>
  <si>
    <t>6497-BESS-SITE-T-0065</t>
  </si>
  <si>
    <t>51N2-BESS-SITE-T-0086</t>
  </si>
  <si>
    <t>6074-BESS-SITE-T-0086</t>
  </si>
  <si>
    <t>6764-BESS-SITE-T-0079</t>
  </si>
  <si>
    <t>6497-BESS-SITE-T-0066</t>
  </si>
  <si>
    <t>51N2-BESS-SITE-T-0087</t>
  </si>
  <si>
    <t>51N3-BESS-SITE-T-0055</t>
  </si>
  <si>
    <t>6497-BESS-SITE-T-0067</t>
  </si>
  <si>
    <t>6074-BESS-SITE-T-0087</t>
  </si>
  <si>
    <t>51N2-BESS-SITE-T-0088</t>
  </si>
  <si>
    <t>6074-BESS-SITE-T-0088</t>
  </si>
  <si>
    <t>6074-BESS-SITE-T-0089</t>
  </si>
  <si>
    <t>6764-BESS-SITE-T-0080</t>
  </si>
  <si>
    <t>6764-BESS-SITE-T-0081</t>
  </si>
  <si>
    <t>6074-BESS-SITE-T-0090</t>
  </si>
  <si>
    <t>51N2-BESS-SITE-T-0089</t>
  </si>
  <si>
    <t>6497-BESS-SITE-T-0068</t>
  </si>
  <si>
    <t>51N3-BESS-SITE-T-0056</t>
  </si>
  <si>
    <t>51I4-BESS-SITE-T-0057</t>
  </si>
  <si>
    <t>Rev.20</t>
  </si>
  <si>
    <t>51N2-ADNI-CDN-CTF-DC-H-0002</t>
  </si>
  <si>
    <t>51I4-BESS-SITE-T-0058</t>
  </si>
  <si>
    <t>51N2-BESS-SITE-T-0090</t>
  </si>
  <si>
    <t>51N3-BESS-SITE-T-0057</t>
  </si>
  <si>
    <t>6497-BESS-SITE-T-0069</t>
  </si>
  <si>
    <t>6497-BESS-SITE-T-0070</t>
  </si>
  <si>
    <t>51N2-BESS-SITE-T-0091</t>
  </si>
  <si>
    <t>51I4-BESS-SITE-T-0059</t>
  </si>
  <si>
    <t>6497-BESS-SITE-T-0071</t>
  </si>
  <si>
    <t>6764-BESS-SITE-T-0082</t>
  </si>
  <si>
    <t>Architectural drawings-  MV switchgear room</t>
  </si>
  <si>
    <t>6074-BESS-SITE-T-0091</t>
  </si>
  <si>
    <t>51N2-BESS-SITE-T-0092</t>
  </si>
  <si>
    <t>6497-BESS-SITE-T-0072</t>
  </si>
  <si>
    <t>51N3-BESS-SITE-T-0058</t>
  </si>
  <si>
    <t>51I4-BESS-SITE-T-0060</t>
  </si>
  <si>
    <t>As per the discussed with Mr. Punit _08.08.2026</t>
  </si>
  <si>
    <t>51N2-BESS-SITE-T-0093</t>
  </si>
  <si>
    <t>6497-BESS-SITE-T-0073</t>
  </si>
  <si>
    <t>6074-BESS-SITE-T-0092</t>
  </si>
  <si>
    <t>6764-BESS-SITE-T-0083</t>
  </si>
  <si>
    <t>As per the received mail by Mr. Janeshkumar_10.08.2026</t>
  </si>
  <si>
    <t>51N2-BESS-SITE-T-0094</t>
  </si>
  <si>
    <t>51N2-BESS-SITE-T-0095</t>
  </si>
  <si>
    <t>Rev.05</t>
  </si>
  <si>
    <t>6497-BESS-SITE-T-0074</t>
  </si>
  <si>
    <t>51N3-BESS-SITE-T-0059</t>
  </si>
  <si>
    <t>51I4-BESS-SITE-T-0061</t>
  </si>
  <si>
    <t>51N3-BESS-SITE-T-0060</t>
  </si>
  <si>
    <t>51N2-BESS-SITE-T-0096</t>
  </si>
  <si>
    <t>6074-BESS-SITE-T-0093</t>
  </si>
  <si>
    <r>
      <rPr>
        <strike/>
        <sz val="10"/>
        <color theme="1"/>
        <rFont val="Verdana"/>
        <family val="2"/>
      </rPr>
      <t>14-02-2026</t>
    </r>
    <r>
      <rPr>
        <sz val="10"/>
        <color theme="1"/>
        <rFont val="Verdana"/>
        <family val="2"/>
      </rPr>
      <t xml:space="preserve">
13-08-2026</t>
    </r>
  </si>
  <si>
    <r>
      <t xml:space="preserve">51N3-BESS-SITE-T-0006
</t>
    </r>
    <r>
      <rPr>
        <sz val="10"/>
        <color rgb="FF000000"/>
        <rFont val="Arial"/>
        <family val="2"/>
      </rPr>
      <t>51N3-BESS-SITE-T-0061</t>
    </r>
  </si>
  <si>
    <t>6497-BESS-SITE-T-0075</t>
  </si>
  <si>
    <t>51N3-BESS-SITE-T-0062</t>
  </si>
  <si>
    <t>6497-BESS-SITE-T-0076</t>
  </si>
  <si>
    <t>13-06-2026
29-08-2026</t>
  </si>
  <si>
    <t>13-06-2026
31-08-2026</t>
  </si>
  <si>
    <t>6074-BESS-SITE-T-0066
6074-BESS-SITE-T-0094</t>
  </si>
  <si>
    <t>DONE</t>
  </si>
  <si>
    <t>Description</t>
  </si>
  <si>
    <t>Overall Completion</t>
  </si>
  <si>
    <t>Docs.</t>
  </si>
  <si>
    <t>Overall Status up to Jul’26</t>
  </si>
  <si>
    <t>Docs. Cum. Received</t>
  </si>
  <si>
    <t>Documents Approved</t>
  </si>
  <si>
    <t>Documents Under Review</t>
  </si>
  <si>
    <t>Cum. Total approved</t>
  </si>
  <si>
    <t>Approved %</t>
  </si>
  <si>
    <t>Remarks</t>
  </si>
  <si>
    <t>Cat I</t>
  </si>
  <si>
    <t>Cat II</t>
  </si>
  <si>
    <t>Cat III</t>
  </si>
  <si>
    <t>Cat IV</t>
  </si>
  <si>
    <t>Cat IV*</t>
  </si>
  <si>
    <t>A</t>
  </si>
  <si>
    <t>Dates</t>
  </si>
  <si>
    <t>B</t>
  </si>
  <si>
    <t>D</t>
  </si>
  <si>
    <t>F</t>
  </si>
  <si>
    <t>G</t>
  </si>
  <si>
    <t>H</t>
  </si>
  <si>
    <t>J = D + E + F</t>
  </si>
  <si>
    <t xml:space="preserve">+ G + H </t>
  </si>
  <si>
    <t>k = j / b</t>
  </si>
  <si>
    <t>13-Apr-26 </t>
  </si>
  <si>
    <t> -</t>
  </si>
  <si>
    <t> 13-Apr-26 </t>
  </si>
  <si>
    <t> 13-Apr-26  </t>
  </si>
  <si>
    <t> 1</t>
  </si>
  <si>
    <t> 20-Apr-26 </t>
  </si>
  <si>
    <t>20-Apr-26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</si>
</sst>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[$-14009]dd\ mmmm\ yyyy;@"/>
    <numFmt numFmtId="166" formatCode="[$-409]d\-mmm\-yy;@"/>
    <numFmt numFmtId="167" formatCode="dd/mmm/yyyy"/>
  </numFmts>
  <fonts count="8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6"/>
      <color indexed="9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dani Regular"/>
    </font>
    <font>
      <b/>
      <sz val="10"/>
      <color theme="1"/>
      <name val="Arial"/>
      <family val="2"/>
    </font>
    <font>
      <sz val="10"/>
      <color theme="1"/>
      <name val="Adani Regular"/>
    </font>
    <font>
      <sz val="10"/>
      <color rgb="FFFF0000"/>
      <name val="Adani Regular"/>
    </font>
    <font>
      <sz val="8"/>
      <name val="Arial"/>
      <family val="2"/>
    </font>
    <font>
      <sz val="14"/>
      <name val="Cambria"/>
      <family val="1"/>
      <scheme val="major"/>
    </font>
    <font>
      <sz val="14"/>
      <color theme="1"/>
      <name val="Adani Regular"/>
    </font>
    <font>
      <b/>
      <sz val="12"/>
      <name val="Adani Regular"/>
    </font>
    <font>
      <b/>
      <sz val="14"/>
      <name val="Adani Regular"/>
    </font>
    <font>
      <b/>
      <sz val="10"/>
      <name val="Adani Regular"/>
    </font>
    <font>
      <sz val="10"/>
      <color rgb="FF242424"/>
      <name val="Adani Regular"/>
    </font>
    <font>
      <b/>
      <sz val="11"/>
      <color theme="1"/>
      <name val="Calibri"/>
      <family val="2"/>
      <scheme val="minor"/>
    </font>
    <font>
      <b/>
      <sz val="10"/>
      <color theme="4"/>
      <name val="Adani Regular"/>
    </font>
    <font>
      <sz val="11"/>
      <color theme="1"/>
      <name val="Adani Regula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name val="Adani Regula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9"/>
      <name val="Adani Regular"/>
    </font>
    <font>
      <sz val="10"/>
      <color rgb="FFFF0000"/>
      <name val="Open Sans"/>
      <family val="2"/>
    </font>
    <font>
      <sz val="11"/>
      <color rgb="FFFF0000"/>
      <name val="Calibri"/>
      <family val="2"/>
      <scheme val="minor"/>
    </font>
    <font>
      <sz val="10"/>
      <color rgb="FF000000"/>
      <name val="Adani Regular"/>
    </font>
    <font>
      <strike/>
      <sz val="10"/>
      <color theme="1"/>
      <name val="Adani Regular"/>
    </font>
    <font>
      <b/>
      <sz val="10"/>
      <color theme="1"/>
      <name val="Adani Regular"/>
    </font>
    <font>
      <b/>
      <sz val="11"/>
      <color theme="1"/>
      <name val="Adani Regular"/>
    </font>
    <font>
      <b/>
      <sz val="10"/>
      <color rgb="FF002060"/>
      <name val="Adani Regular"/>
    </font>
    <font>
      <b/>
      <strike/>
      <sz val="10"/>
      <color rgb="FF002060"/>
      <name val="Adani Regular"/>
    </font>
    <font>
      <sz val="10"/>
      <color theme="1"/>
      <name val="Adani Regular"/>
      <family val="1"/>
    </font>
    <font>
      <sz val="7"/>
      <color theme="1"/>
      <name val="Times New Roman"/>
      <family val="1"/>
    </font>
    <font>
      <sz val="8"/>
      <name val="Arial"/>
      <family val="2"/>
    </font>
    <font>
      <sz val="14"/>
      <name val="Calibri"/>
      <family val="1"/>
    </font>
    <font>
      <sz val="14"/>
      <color theme="2" tint="-0.89999084444715716"/>
      <name val="Calibri"/>
      <family val="2"/>
      <scheme val="minor"/>
    </font>
    <font>
      <sz val="12"/>
      <color rgb="FF000000"/>
      <name val="Adani Regular"/>
    </font>
    <font>
      <sz val="10"/>
      <color theme="1"/>
      <name val="Open Sans"/>
      <family val="2"/>
    </font>
    <font>
      <sz val="10"/>
      <name val="Open Sans"/>
      <family val="2"/>
    </font>
    <font>
      <sz val="11"/>
      <name val="Calibri"/>
      <family val="2"/>
      <scheme val="minor"/>
    </font>
    <font>
      <sz val="14"/>
      <name val="Adani Regular"/>
    </font>
    <font>
      <b/>
      <sz val="10"/>
      <color theme="1"/>
      <name val="Verdana"/>
      <family val="2"/>
    </font>
    <font>
      <b/>
      <sz val="10"/>
      <name val="Verdana"/>
      <family val="2"/>
    </font>
    <font>
      <b/>
      <sz val="10"/>
      <color rgb="FF0070C0"/>
      <name val="Adani Regular"/>
    </font>
    <font>
      <strike/>
      <sz val="10"/>
      <color theme="1"/>
      <name val="Verdana"/>
      <family val="2"/>
    </font>
    <font>
      <strike/>
      <sz val="10"/>
      <name val="Verdana"/>
      <family val="2"/>
    </font>
    <font>
      <b/>
      <strike/>
      <sz val="10"/>
      <color rgb="FF0070C0"/>
      <name val="Adani Regular"/>
    </font>
    <font>
      <b/>
      <strike/>
      <sz val="10"/>
      <name val="Adani Regular"/>
    </font>
    <font>
      <strike/>
      <sz val="10"/>
      <name val="Arial"/>
      <family val="2"/>
    </font>
    <font>
      <b/>
      <strike/>
      <sz val="10"/>
      <name val="Verdana"/>
      <family val="2"/>
    </font>
    <font>
      <sz val="10"/>
      <color rgb="FF000000"/>
      <name val="Arial"/>
      <family val="2"/>
    </font>
    <font>
      <strike/>
      <sz val="10"/>
      <color rgb="FFFF0000"/>
      <name val="Adani Regular"/>
    </font>
    <font>
      <sz val="10"/>
      <color rgb="FF000000"/>
      <name val="Times New Roman"/>
      <family val="1"/>
    </font>
    <font>
      <strike/>
      <sz val="10"/>
      <color rgb="FF000000"/>
      <name val="Arial"/>
      <family val="2"/>
    </font>
    <font>
      <b/>
      <strike/>
      <sz val="10"/>
      <name val="Arial"/>
      <family val="2"/>
    </font>
    <font>
      <strike/>
      <sz val="10"/>
      <color rgb="FF000000"/>
      <name val="Adani Regular"/>
    </font>
    <font>
      <strike/>
      <sz val="10"/>
      <name val="Adani Regular"/>
    </font>
    <font>
      <strike/>
      <sz val="10"/>
      <color rgb="FF000000"/>
      <name val="Times New Roman"/>
      <family val="1"/>
    </font>
    <font>
      <strike/>
      <sz val="12"/>
      <color rgb="FF000000"/>
      <name val="Aptos"/>
      <family val="2"/>
    </font>
    <font>
      <b/>
      <strike/>
      <sz val="10"/>
      <color theme="1"/>
      <name val="Adani Regular"/>
    </font>
    <font>
      <sz val="12"/>
      <color theme="2" tint="-0.89999084444715716"/>
      <name val="Adani Regular"/>
    </font>
    <font>
      <b/>
      <sz val="12"/>
      <color rgb="FFFFFFFF"/>
      <name val="Adani Regular"/>
    </font>
    <font>
      <sz val="12"/>
      <color rgb="FFFFFFFF"/>
      <name val="Adani Regular"/>
    </font>
    <font>
      <sz val="14"/>
      <color rgb="FF000000"/>
      <name val="Adani Regular"/>
    </font>
  </fonts>
  <fills count="4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ck">
        <color theme="0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1"/>
      </left>
      <right/>
      <top style="thin">
        <color theme="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9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7" fillId="0" borderId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5" fillId="0" borderId="0"/>
    <xf numFmtId="0" fontId="7" fillId="0" borderId="0"/>
    <xf numFmtId="0" fontId="1" fillId="23" borderId="7" applyNumberFormat="0" applyFont="0" applyAlignment="0" applyProtection="0"/>
    <xf numFmtId="0" fontId="21" fillId="20" borderId="8" applyNumberFormat="0" applyAlignment="0" applyProtection="0"/>
    <xf numFmtId="0" fontId="22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893">
    <xf numFmtId="0" fontId="0" fillId="0" borderId="0" xfId="0"/>
    <xf numFmtId="0" fontId="4" fillId="31" borderId="20" xfId="45" applyFont="1" applyFill="1" applyBorder="1" applyAlignment="1">
      <alignment horizontal="center" vertical="center" wrapText="1"/>
    </xf>
    <xf numFmtId="0" fontId="1" fillId="0" borderId="0" xfId="45" applyAlignment="1">
      <alignment wrapText="1"/>
    </xf>
    <xf numFmtId="0" fontId="3" fillId="31" borderId="11" xfId="45" applyFont="1" applyFill="1" applyBorder="1" applyAlignment="1">
      <alignment horizontal="center" vertical="center" wrapText="1"/>
    </xf>
    <xf numFmtId="0" fontId="3" fillId="31" borderId="23" xfId="45" applyFont="1" applyFill="1" applyBorder="1" applyAlignment="1">
      <alignment horizontal="left" vertical="center" wrapText="1"/>
    </xf>
    <xf numFmtId="0" fontId="3" fillId="31" borderId="23" xfId="45" applyFont="1" applyFill="1" applyBorder="1" applyAlignment="1">
      <alignment horizontal="center" vertical="center" wrapText="1"/>
    </xf>
    <xf numFmtId="0" fontId="3" fillId="31" borderId="22" xfId="45" applyFont="1" applyFill="1" applyBorder="1" applyAlignment="1">
      <alignment horizontal="center" vertical="center" wrapText="1"/>
    </xf>
    <xf numFmtId="0" fontId="6" fillId="0" borderId="0" xfId="45" applyFont="1" applyAlignment="1">
      <alignment vertical="center" wrapText="1"/>
    </xf>
    <xf numFmtId="0" fontId="6" fillId="35" borderId="13" xfId="45" applyFont="1" applyFill="1" applyBorder="1" applyAlignment="1">
      <alignment vertical="center" wrapText="1"/>
    </xf>
    <xf numFmtId="0" fontId="1" fillId="0" borderId="0" xfId="45" applyAlignment="1">
      <alignment horizontal="center" wrapText="1"/>
    </xf>
    <xf numFmtId="0" fontId="1" fillId="0" borderId="0" xfId="45" applyAlignment="1">
      <alignment horizontal="left" wrapText="1"/>
    </xf>
    <xf numFmtId="0" fontId="1" fillId="0" borderId="0" xfId="45"/>
    <xf numFmtId="0" fontId="1" fillId="0" borderId="0" xfId="45" applyAlignment="1">
      <alignment horizontal="center" vertical="center" wrapText="1"/>
    </xf>
    <xf numFmtId="0" fontId="3" fillId="31" borderId="25" xfId="45" applyFont="1" applyFill="1" applyBorder="1" applyAlignment="1">
      <alignment horizontal="center" vertical="center" wrapText="1"/>
    </xf>
    <xf numFmtId="0" fontId="25" fillId="24" borderId="10" xfId="45" applyFont="1" applyFill="1" applyBorder="1" applyAlignment="1">
      <alignment horizontal="center" vertical="center" wrapText="1"/>
    </xf>
    <xf numFmtId="0" fontId="25" fillId="24" borderId="14" xfId="45" applyFont="1" applyFill="1" applyBorder="1" applyAlignment="1">
      <alignment horizontal="center" vertical="center" wrapText="1"/>
    </xf>
    <xf numFmtId="0" fontId="25" fillId="25" borderId="12" xfId="45" applyFont="1" applyFill="1" applyBorder="1" applyAlignment="1">
      <alignment horizontal="center" vertical="center" wrapText="1"/>
    </xf>
    <xf numFmtId="0" fontId="25" fillId="25" borderId="10" xfId="45" applyFont="1" applyFill="1" applyBorder="1" applyAlignment="1">
      <alignment horizontal="center" vertical="center" wrapText="1"/>
    </xf>
    <xf numFmtId="0" fontId="25" fillId="26" borderId="12" xfId="45" applyFont="1" applyFill="1" applyBorder="1" applyAlignment="1">
      <alignment horizontal="center" vertical="center" wrapText="1"/>
    </xf>
    <xf numFmtId="0" fontId="25" fillId="34" borderId="15" xfId="45" applyFont="1" applyFill="1" applyBorder="1" applyAlignment="1">
      <alignment horizontal="center" vertical="center" wrapText="1"/>
    </xf>
    <xf numFmtId="0" fontId="25" fillId="27" borderId="12" xfId="45" applyFont="1" applyFill="1" applyBorder="1" applyAlignment="1">
      <alignment horizontal="center" vertical="center" wrapText="1"/>
    </xf>
    <xf numFmtId="0" fontId="25" fillId="28" borderId="12" xfId="45" applyFont="1" applyFill="1" applyBorder="1" applyAlignment="1">
      <alignment horizontal="center" vertical="center" wrapText="1"/>
    </xf>
    <xf numFmtId="0" fontId="25" fillId="29" borderId="24" xfId="45" applyFont="1" applyFill="1" applyBorder="1" applyAlignment="1">
      <alignment horizontal="center" vertical="center" wrapText="1"/>
    </xf>
    <xf numFmtId="0" fontId="25" fillId="30" borderId="12" xfId="45" applyFont="1" applyFill="1" applyBorder="1" applyAlignment="1">
      <alignment horizontal="center" vertical="center" wrapText="1"/>
    </xf>
    <xf numFmtId="0" fontId="25" fillId="32" borderId="24" xfId="45" applyFont="1" applyFill="1" applyBorder="1" applyAlignment="1">
      <alignment horizontal="center" vertical="center" wrapText="1"/>
    </xf>
    <xf numFmtId="0" fontId="25" fillId="33" borderId="12" xfId="45" applyFont="1" applyFill="1" applyBorder="1" applyAlignment="1">
      <alignment horizontal="center" vertical="center" wrapText="1"/>
    </xf>
    <xf numFmtId="0" fontId="6" fillId="35" borderId="13" xfId="45" applyFont="1" applyFill="1" applyBorder="1" applyAlignment="1">
      <alignment horizontal="center" wrapText="1"/>
    </xf>
    <xf numFmtId="0" fontId="24" fillId="35" borderId="13" xfId="45" applyFont="1" applyFill="1" applyBorder="1" applyAlignment="1">
      <alignment horizontal="center" vertical="center" wrapText="1"/>
    </xf>
    <xf numFmtId="0" fontId="26" fillId="35" borderId="13" xfId="45" applyFont="1" applyFill="1" applyBorder="1" applyAlignment="1">
      <alignment horizontal="center" vertical="center" wrapText="1"/>
    </xf>
    <xf numFmtId="0" fontId="6" fillId="35" borderId="17" xfId="45" applyFont="1" applyFill="1" applyBorder="1" applyAlignment="1">
      <alignment vertical="center" wrapText="1"/>
    </xf>
    <xf numFmtId="0" fontId="6" fillId="35" borderId="0" xfId="45" applyFont="1" applyFill="1" applyAlignment="1">
      <alignment horizontal="center" wrapText="1"/>
    </xf>
    <xf numFmtId="0" fontId="26" fillId="35" borderId="27" xfId="0" applyFont="1" applyFill="1" applyBorder="1" applyAlignment="1">
      <alignment vertical="center" wrapText="1"/>
    </xf>
    <xf numFmtId="0" fontId="24" fillId="35" borderId="27" xfId="0" applyFont="1" applyFill="1" applyBorder="1" applyAlignment="1">
      <alignment vertical="center" wrapText="1"/>
    </xf>
    <xf numFmtId="15" fontId="26" fillId="35" borderId="13" xfId="45" applyNumberFormat="1" applyFont="1" applyFill="1" applyBorder="1" applyAlignment="1">
      <alignment horizontal="center" vertical="center"/>
    </xf>
    <xf numFmtId="164" fontId="26" fillId="35" borderId="13" xfId="45" applyNumberFormat="1" applyFont="1" applyFill="1" applyBorder="1" applyAlignment="1">
      <alignment horizontal="center" vertical="center"/>
    </xf>
    <xf numFmtId="0" fontId="24" fillId="35" borderId="27" xfId="0" applyFont="1" applyFill="1" applyBorder="1" applyAlignment="1">
      <alignment horizontal="left" vertical="center"/>
    </xf>
    <xf numFmtId="0" fontId="26" fillId="35" borderId="27" xfId="0" applyFont="1" applyFill="1" applyBorder="1" applyAlignment="1">
      <alignment horizontal="left" vertical="center"/>
    </xf>
    <xf numFmtId="0" fontId="24" fillId="35" borderId="31" xfId="0" applyFont="1" applyFill="1" applyBorder="1" applyAlignment="1">
      <alignment horizontal="left" vertical="center" wrapText="1"/>
    </xf>
    <xf numFmtId="15" fontId="24" fillId="35" borderId="27" xfId="38" applyNumberFormat="1" applyFont="1" applyFill="1" applyBorder="1" applyAlignment="1">
      <alignment horizontal="center" vertical="center" wrapText="1"/>
    </xf>
    <xf numFmtId="165" fontId="26" fillId="35" borderId="19" xfId="45" applyNumberFormat="1" applyFont="1" applyFill="1" applyBorder="1" applyAlignment="1">
      <alignment horizontal="center" vertical="center" wrapText="1"/>
    </xf>
    <xf numFmtId="0" fontId="24" fillId="35" borderId="13" xfId="0" applyFont="1" applyFill="1" applyBorder="1" applyAlignment="1">
      <alignment horizontal="center" vertical="center"/>
    </xf>
    <xf numFmtId="0" fontId="24" fillId="35" borderId="31" xfId="45" applyFont="1" applyFill="1" applyBorder="1" applyAlignment="1">
      <alignment horizontal="left" vertical="center" wrapText="1"/>
    </xf>
    <xf numFmtId="15" fontId="26" fillId="35" borderId="27" xfId="38" applyNumberFormat="1" applyFont="1" applyFill="1" applyBorder="1" applyAlignment="1">
      <alignment horizontal="center" vertical="center" wrapText="1"/>
    </xf>
    <xf numFmtId="0" fontId="24" fillId="35" borderId="27" xfId="45" applyFont="1" applyFill="1" applyBorder="1" applyAlignment="1">
      <alignment horizontal="left" vertical="center"/>
    </xf>
    <xf numFmtId="0" fontId="27" fillId="35" borderId="13" xfId="38" applyFont="1" applyFill="1" applyBorder="1" applyAlignment="1">
      <alignment horizontal="center" vertical="center"/>
    </xf>
    <xf numFmtId="15" fontId="26" fillId="35" borderId="18" xfId="45" applyNumberFormat="1" applyFont="1" applyFill="1" applyBorder="1" applyAlignment="1">
      <alignment horizontal="center" vertical="center"/>
    </xf>
    <xf numFmtId="0" fontId="6" fillId="35" borderId="13" xfId="45" applyFont="1" applyFill="1" applyBorder="1" applyAlignment="1">
      <alignment horizontal="center" vertical="center" wrapText="1"/>
    </xf>
    <xf numFmtId="0" fontId="24" fillId="35" borderId="13" xfId="0" applyFont="1" applyFill="1" applyBorder="1" applyAlignment="1">
      <alignment horizontal="center" vertical="center" wrapText="1"/>
    </xf>
    <xf numFmtId="0" fontId="24" fillId="35" borderId="13" xfId="38" applyFont="1" applyFill="1" applyBorder="1" applyAlignment="1">
      <alignment horizontal="center" vertical="center" wrapText="1"/>
    </xf>
    <xf numFmtId="0" fontId="24" fillId="35" borderId="13" xfId="38" applyFont="1" applyFill="1" applyBorder="1" applyAlignment="1">
      <alignment horizontal="center" vertical="center"/>
    </xf>
    <xf numFmtId="0" fontId="29" fillId="36" borderId="13" xfId="0" applyFont="1" applyFill="1" applyBorder="1" applyAlignment="1">
      <alignment horizontal="center" vertical="center"/>
    </xf>
    <xf numFmtId="0" fontId="29" fillId="36" borderId="13" xfId="0" applyFont="1" applyFill="1" applyBorder="1" applyAlignment="1">
      <alignment horizontal="center" vertical="center" wrapText="1"/>
    </xf>
    <xf numFmtId="0" fontId="30" fillId="36" borderId="13" xfId="0" applyFont="1" applyFill="1" applyBorder="1" applyAlignment="1">
      <alignment horizontal="center" vertical="center" wrapText="1"/>
    </xf>
    <xf numFmtId="0" fontId="31" fillId="37" borderId="13" xfId="0" applyFont="1" applyFill="1" applyBorder="1" applyAlignment="1">
      <alignment horizontal="right" vertical="center"/>
    </xf>
    <xf numFmtId="0" fontId="31" fillId="37" borderId="13" xfId="0" applyFont="1" applyFill="1" applyBorder="1" applyAlignment="1">
      <alignment horizontal="center" vertical="center"/>
    </xf>
    <xf numFmtId="9" fontId="31" fillId="37" borderId="13" xfId="0" applyNumberFormat="1" applyFont="1" applyFill="1" applyBorder="1" applyAlignment="1">
      <alignment horizontal="center" vertical="center"/>
    </xf>
    <xf numFmtId="0" fontId="32" fillId="37" borderId="13" xfId="0" applyFont="1" applyFill="1" applyBorder="1" applyAlignment="1">
      <alignment horizontal="right" vertical="center"/>
    </xf>
    <xf numFmtId="0" fontId="32" fillId="37" borderId="13" xfId="0" applyFont="1" applyFill="1" applyBorder="1" applyAlignment="1">
      <alignment horizontal="center" vertical="center"/>
    </xf>
    <xf numFmtId="14" fontId="6" fillId="35" borderId="13" xfId="45" applyNumberFormat="1" applyFont="1" applyFill="1" applyBorder="1" applyAlignment="1">
      <alignment vertical="center" wrapText="1"/>
    </xf>
    <xf numFmtId="0" fontId="6" fillId="35" borderId="38" xfId="45" applyFont="1" applyFill="1" applyBorder="1" applyAlignment="1">
      <alignment vertical="center" wrapText="1"/>
    </xf>
    <xf numFmtId="14" fontId="6" fillId="35" borderId="38" xfId="45" applyNumberFormat="1" applyFont="1" applyFill="1" applyBorder="1" applyAlignment="1">
      <alignment vertical="center" wrapText="1"/>
    </xf>
    <xf numFmtId="0" fontId="6" fillId="35" borderId="19" xfId="45" applyFont="1" applyFill="1" applyBorder="1" applyAlignment="1">
      <alignment vertical="center" wrapText="1"/>
    </xf>
    <xf numFmtId="14" fontId="6" fillId="35" borderId="16" xfId="45" applyNumberFormat="1" applyFont="1" applyFill="1" applyBorder="1" applyAlignment="1">
      <alignment horizontal="center" vertical="center" wrapText="1"/>
    </xf>
    <xf numFmtId="0" fontId="6" fillId="35" borderId="16" xfId="45" applyFont="1" applyFill="1" applyBorder="1" applyAlignment="1">
      <alignment horizontal="center" vertical="center" wrapText="1"/>
    </xf>
    <xf numFmtId="15" fontId="26" fillId="35" borderId="13" xfId="45" applyNumberFormat="1" applyFont="1" applyFill="1" applyBorder="1" applyAlignment="1">
      <alignment horizontal="center" vertical="center" wrapText="1"/>
    </xf>
    <xf numFmtId="0" fontId="6" fillId="35" borderId="30" xfId="45" applyFont="1" applyFill="1" applyBorder="1" applyAlignment="1">
      <alignment vertical="center" wrapText="1"/>
    </xf>
    <xf numFmtId="14" fontId="6" fillId="35" borderId="18" xfId="45" applyNumberFormat="1" applyFont="1" applyFill="1" applyBorder="1" applyAlignment="1">
      <alignment horizontal="center" vertical="center" wrapText="1"/>
    </xf>
    <xf numFmtId="14" fontId="6" fillId="35" borderId="13" xfId="45" applyNumberFormat="1" applyFont="1" applyFill="1" applyBorder="1" applyAlignment="1">
      <alignment horizontal="center" vertical="center" wrapText="1"/>
    </xf>
    <xf numFmtId="0" fontId="6" fillId="35" borderId="38" xfId="45" applyFont="1" applyFill="1" applyBorder="1" applyAlignment="1">
      <alignment horizontal="center" vertical="center" wrapText="1"/>
    </xf>
    <xf numFmtId="0" fontId="6" fillId="35" borderId="18" xfId="4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4" fillId="35" borderId="18" xfId="38" applyNumberFormat="1" applyFont="1" applyFill="1" applyBorder="1" applyAlignment="1">
      <alignment horizontal="center" vertical="center" wrapText="1"/>
    </xf>
    <xf numFmtId="15" fontId="24" fillId="35" borderId="13" xfId="38" applyNumberFormat="1" applyFont="1" applyFill="1" applyBorder="1" applyAlignment="1">
      <alignment horizontal="center" vertical="center" wrapText="1"/>
    </xf>
    <xf numFmtId="15" fontId="24" fillId="35" borderId="16" xfId="38" applyNumberFormat="1" applyFont="1" applyFill="1" applyBorder="1" applyAlignment="1">
      <alignment horizontal="center" vertical="center" wrapText="1"/>
    </xf>
    <xf numFmtId="0" fontId="6" fillId="35" borderId="18" xfId="45" applyFont="1" applyFill="1" applyBorder="1" applyAlignment="1">
      <alignment vertical="center" wrapText="1"/>
    </xf>
    <xf numFmtId="0" fontId="26" fillId="35" borderId="26" xfId="45" applyFont="1" applyFill="1" applyBorder="1" applyAlignment="1">
      <alignment vertical="center" wrapText="1"/>
    </xf>
    <xf numFmtId="15" fontId="24" fillId="35" borderId="37" xfId="38" applyNumberFormat="1" applyFont="1" applyFill="1" applyBorder="1" applyAlignment="1">
      <alignment horizontal="center" vertical="center" wrapText="1"/>
    </xf>
    <xf numFmtId="0" fontId="33" fillId="35" borderId="31" xfId="0" applyFont="1" applyFill="1" applyBorder="1" applyAlignment="1">
      <alignment horizontal="left" vertical="center" wrapText="1"/>
    </xf>
    <xf numFmtId="0" fontId="26" fillId="35" borderId="13" xfId="0" applyFont="1" applyFill="1" applyBorder="1"/>
    <xf numFmtId="0" fontId="34" fillId="35" borderId="13" xfId="0" applyFont="1" applyFill="1" applyBorder="1" applyAlignment="1">
      <alignment horizontal="left" vertical="top" wrapText="1"/>
    </xf>
    <xf numFmtId="0" fontId="34" fillId="35" borderId="13" xfId="0" applyFont="1" applyFill="1" applyBorder="1" applyAlignment="1">
      <alignment vertical="center" wrapText="1"/>
    </xf>
    <xf numFmtId="0" fontId="24" fillId="35" borderId="0" xfId="45" applyFont="1" applyFill="1" applyAlignment="1">
      <alignment horizontal="center" vertical="center" wrapText="1"/>
    </xf>
    <xf numFmtId="15" fontId="24" fillId="35" borderId="0" xfId="38" applyNumberFormat="1" applyFont="1" applyFill="1" applyAlignment="1">
      <alignment horizontal="center" vertical="center" wrapText="1"/>
    </xf>
    <xf numFmtId="15" fontId="26" fillId="35" borderId="0" xfId="45" applyNumberFormat="1" applyFont="1" applyFill="1" applyAlignment="1">
      <alignment horizontal="center" vertical="center"/>
    </xf>
    <xf numFmtId="0" fontId="24" fillId="35" borderId="0" xfId="0" applyFont="1" applyFill="1" applyAlignment="1">
      <alignment horizontal="center" vertical="center"/>
    </xf>
    <xf numFmtId="0" fontId="6" fillId="35" borderId="0" xfId="45" applyFont="1" applyFill="1" applyAlignment="1">
      <alignment horizontal="center" vertical="center" wrapText="1"/>
    </xf>
    <xf numFmtId="0" fontId="6" fillId="35" borderId="0" xfId="45" applyFont="1" applyFill="1" applyAlignment="1">
      <alignment vertical="center" wrapText="1"/>
    </xf>
    <xf numFmtId="0" fontId="24" fillId="35" borderId="0" xfId="0" applyFont="1" applyFill="1" applyAlignment="1">
      <alignment vertical="center" wrapText="1"/>
    </xf>
    <xf numFmtId="0" fontId="24" fillId="35" borderId="0" xfId="0" applyFont="1" applyFill="1" applyAlignment="1">
      <alignment horizontal="left" vertical="center" wrapText="1"/>
    </xf>
    <xf numFmtId="165" fontId="26" fillId="35" borderId="0" xfId="45" applyNumberFormat="1" applyFont="1" applyFill="1" applyAlignment="1">
      <alignment horizontal="center" vertical="center" wrapText="1"/>
    </xf>
    <xf numFmtId="0" fontId="24" fillId="35" borderId="0" xfId="0" applyFont="1" applyFill="1" applyAlignment="1">
      <alignment horizontal="center" vertical="center" wrapText="1"/>
    </xf>
    <xf numFmtId="164" fontId="26" fillId="35" borderId="0" xfId="45" applyNumberFormat="1" applyFont="1" applyFill="1" applyAlignment="1">
      <alignment horizontal="center" vertical="center"/>
    </xf>
    <xf numFmtId="0" fontId="26" fillId="35" borderId="0" xfId="45" applyFont="1" applyFill="1" applyAlignment="1">
      <alignment vertical="center" wrapText="1"/>
    </xf>
    <xf numFmtId="0" fontId="24" fillId="35" borderId="0" xfId="45" applyFont="1" applyFill="1" applyAlignment="1">
      <alignment horizontal="left" vertical="center" wrapText="1"/>
    </xf>
    <xf numFmtId="15" fontId="26" fillId="35" borderId="0" xfId="38" applyNumberFormat="1" applyFont="1" applyFill="1" applyAlignment="1">
      <alignment horizontal="center" vertical="center" wrapText="1"/>
    </xf>
    <xf numFmtId="0" fontId="24" fillId="35" borderId="0" xfId="38" applyFont="1" applyFill="1" applyAlignment="1">
      <alignment horizontal="center" vertical="center"/>
    </xf>
    <xf numFmtId="0" fontId="27" fillId="35" borderId="0" xfId="38" applyFont="1" applyFill="1" applyAlignment="1">
      <alignment horizontal="center" vertical="center"/>
    </xf>
    <xf numFmtId="15" fontId="26" fillId="35" borderId="0" xfId="45" applyNumberFormat="1" applyFont="1" applyFill="1" applyAlignment="1">
      <alignment horizontal="center" vertical="center" wrapText="1"/>
    </xf>
    <xf numFmtId="0" fontId="6" fillId="35" borderId="44" xfId="45" applyFont="1" applyFill="1" applyBorder="1" applyAlignment="1">
      <alignment horizontal="center" vertical="center" wrapText="1"/>
    </xf>
    <xf numFmtId="0" fontId="6" fillId="35" borderId="44" xfId="45" applyFont="1" applyFill="1" applyBorder="1" applyAlignment="1">
      <alignment vertical="center" wrapText="1"/>
    </xf>
    <xf numFmtId="0" fontId="26" fillId="35" borderId="0" xfId="0" applyFont="1" applyFill="1"/>
    <xf numFmtId="0" fontId="24" fillId="35" borderId="45" xfId="45" applyFont="1" applyFill="1" applyBorder="1" applyAlignment="1">
      <alignment horizontal="left" vertical="center" wrapText="1"/>
    </xf>
    <xf numFmtId="164" fontId="26" fillId="35" borderId="30" xfId="45" applyNumberFormat="1" applyFont="1" applyFill="1" applyBorder="1" applyAlignment="1">
      <alignment horizontal="center" vertical="center"/>
    </xf>
    <xf numFmtId="0" fontId="6" fillId="35" borderId="16" xfId="45" applyFont="1" applyFill="1" applyBorder="1" applyAlignment="1">
      <alignment vertical="center" wrapText="1"/>
    </xf>
    <xf numFmtId="0" fontId="34" fillId="35" borderId="0" xfId="0" applyFont="1" applyFill="1" applyAlignment="1">
      <alignment vertical="top" wrapText="1"/>
    </xf>
    <xf numFmtId="166" fontId="35" fillId="0" borderId="13" xfId="46" applyNumberFormat="1" applyFont="1" applyBorder="1" applyAlignment="1">
      <alignment horizontal="center"/>
    </xf>
    <xf numFmtId="0" fontId="1" fillId="0" borderId="13" xfId="46" applyBorder="1" applyAlignment="1"/>
    <xf numFmtId="0" fontId="1" fillId="0" borderId="0" xfId="46">
      <alignment vertical="top"/>
    </xf>
    <xf numFmtId="0" fontId="1" fillId="0" borderId="13" xfId="46" applyBorder="1" applyAlignment="1">
      <alignment horizontal="center" vertical="center"/>
    </xf>
    <xf numFmtId="0" fontId="33" fillId="39" borderId="48" xfId="47" applyFont="1" applyFill="1" applyBorder="1" applyAlignment="1">
      <alignment horizontal="center" vertical="center"/>
    </xf>
    <xf numFmtId="0" fontId="1" fillId="40" borderId="13" xfId="46" applyFill="1" applyBorder="1" applyAlignment="1">
      <alignment horizontal="center" vertical="center"/>
    </xf>
    <xf numFmtId="0" fontId="24" fillId="35" borderId="13" xfId="47" applyFont="1" applyFill="1" applyBorder="1" applyAlignment="1">
      <alignment horizontal="center" vertical="center"/>
    </xf>
    <xf numFmtId="9" fontId="36" fillId="35" borderId="13" xfId="47" applyNumberFormat="1" applyFont="1" applyFill="1" applyBorder="1" applyAlignment="1">
      <alignment horizontal="center" vertical="center"/>
    </xf>
    <xf numFmtId="0" fontId="24" fillId="0" borderId="19" xfId="47" applyFont="1" applyBorder="1" applyAlignment="1">
      <alignment horizontal="center" vertical="center" wrapText="1"/>
    </xf>
    <xf numFmtId="0" fontId="1" fillId="0" borderId="0" xfId="46" applyAlignment="1">
      <alignment horizontal="center" vertical="center"/>
    </xf>
    <xf numFmtId="0" fontId="33" fillId="35" borderId="13" xfId="47" applyFont="1" applyFill="1" applyBorder="1" applyAlignment="1">
      <alignment horizontal="center" vertical="center"/>
    </xf>
    <xf numFmtId="0" fontId="37" fillId="0" borderId="13" xfId="46" applyFont="1" applyBorder="1" applyAlignment="1">
      <alignment horizontal="center"/>
    </xf>
    <xf numFmtId="0" fontId="33" fillId="39" borderId="51" xfId="47" applyFont="1" applyFill="1" applyBorder="1" applyAlignment="1">
      <alignment horizontal="center" vertical="center"/>
    </xf>
    <xf numFmtId="0" fontId="31" fillId="39" borderId="52" xfId="47" applyFont="1" applyFill="1" applyBorder="1" applyAlignment="1">
      <alignment horizontal="center" vertical="center"/>
    </xf>
    <xf numFmtId="0" fontId="31" fillId="39" borderId="53" xfId="47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37" fillId="0" borderId="13" xfId="0" applyFont="1" applyBorder="1" applyAlignment="1">
      <alignment horizontal="center"/>
    </xf>
    <xf numFmtId="166" fontId="38" fillId="0" borderId="54" xfId="46" applyNumberFormat="1" applyFont="1" applyBorder="1" applyAlignment="1">
      <alignment horizontal="center"/>
    </xf>
    <xf numFmtId="0" fontId="39" fillId="0" borderId="0" xfId="46" applyFont="1">
      <alignment vertical="top"/>
    </xf>
    <xf numFmtId="0" fontId="40" fillId="0" borderId="0" xfId="46" applyFont="1" applyAlignment="1">
      <alignment horizontal="center" vertical="top"/>
    </xf>
    <xf numFmtId="14" fontId="40" fillId="0" borderId="0" xfId="46" applyNumberFormat="1" applyFont="1" applyAlignment="1">
      <alignment horizontal="center" vertical="top"/>
    </xf>
    <xf numFmtId="0" fontId="41" fillId="40" borderId="16" xfId="46" applyFont="1" applyFill="1" applyBorder="1" applyAlignment="1">
      <alignment horizontal="center" vertical="center"/>
    </xf>
    <xf numFmtId="0" fontId="41" fillId="40" borderId="13" xfId="46" applyFont="1" applyFill="1" applyBorder="1" applyAlignment="1">
      <alignment horizontal="center" vertical="center"/>
    </xf>
    <xf numFmtId="0" fontId="41" fillId="40" borderId="17" xfId="46" applyFont="1" applyFill="1" applyBorder="1" applyAlignment="1">
      <alignment horizontal="center" vertical="center"/>
    </xf>
    <xf numFmtId="0" fontId="41" fillId="41" borderId="16" xfId="46" applyFont="1" applyFill="1" applyBorder="1" applyAlignment="1">
      <alignment horizontal="center" vertical="center"/>
    </xf>
    <xf numFmtId="0" fontId="41" fillId="41" borderId="13" xfId="46" applyFont="1" applyFill="1" applyBorder="1" applyAlignment="1">
      <alignment horizontal="center" vertical="center"/>
    </xf>
    <xf numFmtId="0" fontId="41" fillId="41" borderId="17" xfId="46" applyFont="1" applyFill="1" applyBorder="1" applyAlignment="1">
      <alignment horizontal="center" vertical="center"/>
    </xf>
    <xf numFmtId="0" fontId="41" fillId="0" borderId="30" xfId="46" applyFont="1" applyBorder="1" applyAlignment="1">
      <alignment horizontal="left" vertical="top"/>
    </xf>
    <xf numFmtId="0" fontId="41" fillId="0" borderId="16" xfId="46" applyFont="1" applyBorder="1" applyAlignment="1">
      <alignment horizontal="center" vertical="center"/>
    </xf>
    <xf numFmtId="0" fontId="41" fillId="0" borderId="13" xfId="46" applyFont="1" applyBorder="1" applyAlignment="1">
      <alignment horizontal="center" vertical="center"/>
    </xf>
    <xf numFmtId="0" fontId="41" fillId="0" borderId="17" xfId="46" applyFont="1" applyBorder="1" applyAlignment="1">
      <alignment horizontal="center" vertical="center"/>
    </xf>
    <xf numFmtId="0" fontId="41" fillId="0" borderId="13" xfId="46" applyFont="1" applyBorder="1" applyAlignment="1">
      <alignment horizontal="center" vertical="top"/>
    </xf>
    <xf numFmtId="0" fontId="41" fillId="0" borderId="17" xfId="46" applyFont="1" applyBorder="1" applyAlignment="1">
      <alignment horizontal="center" vertical="top"/>
    </xf>
    <xf numFmtId="0" fontId="40" fillId="0" borderId="30" xfId="46" applyFont="1" applyBorder="1">
      <alignment vertical="top"/>
    </xf>
    <xf numFmtId="0" fontId="40" fillId="0" borderId="16" xfId="46" applyFont="1" applyBorder="1" applyAlignment="1">
      <alignment horizontal="center" vertical="top"/>
    </xf>
    <xf numFmtId="0" fontId="39" fillId="0" borderId="13" xfId="46" applyFont="1" applyBorder="1" applyAlignment="1">
      <alignment horizontal="center" vertical="top"/>
    </xf>
    <xf numFmtId="0" fontId="39" fillId="0" borderId="17" xfId="46" applyFont="1" applyBorder="1" applyAlignment="1">
      <alignment horizontal="center" vertical="top"/>
    </xf>
    <xf numFmtId="0" fontId="31" fillId="0" borderId="16" xfId="46" applyFont="1" applyBorder="1" applyAlignment="1">
      <alignment horizontal="center" vertical="center"/>
    </xf>
    <xf numFmtId="0" fontId="3" fillId="31" borderId="60" xfId="45" applyFont="1" applyFill="1" applyBorder="1" applyAlignment="1">
      <alignment horizontal="center" vertical="center" wrapText="1"/>
    </xf>
    <xf numFmtId="0" fontId="3" fillId="31" borderId="61" xfId="45" applyFont="1" applyFill="1" applyBorder="1" applyAlignment="1">
      <alignment horizontal="center" vertical="center" wrapText="1"/>
    </xf>
    <xf numFmtId="0" fontId="25" fillId="24" borderId="62" xfId="45" applyFont="1" applyFill="1" applyBorder="1" applyAlignment="1">
      <alignment horizontal="center" vertical="center" wrapText="1"/>
    </xf>
    <xf numFmtId="0" fontId="25" fillId="24" borderId="56" xfId="45" applyFont="1" applyFill="1" applyBorder="1" applyAlignment="1">
      <alignment horizontal="center" vertical="center" wrapText="1"/>
    </xf>
    <xf numFmtId="0" fontId="25" fillId="25" borderId="62" xfId="45" applyFont="1" applyFill="1" applyBorder="1" applyAlignment="1">
      <alignment horizontal="center" vertical="center" wrapText="1"/>
    </xf>
    <xf numFmtId="0" fontId="25" fillId="25" borderId="56" xfId="45" applyFont="1" applyFill="1" applyBorder="1" applyAlignment="1">
      <alignment horizontal="center" vertical="center" wrapText="1"/>
    </xf>
    <xf numFmtId="0" fontId="25" fillId="26" borderId="62" xfId="45" applyFont="1" applyFill="1" applyBorder="1" applyAlignment="1">
      <alignment horizontal="center" vertical="center" wrapText="1"/>
    </xf>
    <xf numFmtId="0" fontId="25" fillId="34" borderId="62" xfId="45" applyFont="1" applyFill="1" applyBorder="1" applyAlignment="1">
      <alignment horizontal="center" vertical="center" wrapText="1"/>
    </xf>
    <xf numFmtId="0" fontId="25" fillId="27" borderId="62" xfId="45" applyFont="1" applyFill="1" applyBorder="1" applyAlignment="1">
      <alignment horizontal="center" vertical="center" wrapText="1"/>
    </xf>
    <xf numFmtId="0" fontId="25" fillId="28" borderId="62" xfId="45" applyFont="1" applyFill="1" applyBorder="1" applyAlignment="1">
      <alignment horizontal="center" vertical="center" wrapText="1"/>
    </xf>
    <xf numFmtId="0" fontId="25" fillId="29" borderId="56" xfId="45" applyFont="1" applyFill="1" applyBorder="1" applyAlignment="1">
      <alignment horizontal="center" vertical="center" wrapText="1"/>
    </xf>
    <xf numFmtId="0" fontId="25" fillId="30" borderId="62" xfId="45" applyFont="1" applyFill="1" applyBorder="1" applyAlignment="1">
      <alignment horizontal="center" vertical="center" wrapText="1"/>
    </xf>
    <xf numFmtId="0" fontId="25" fillId="32" borderId="56" xfId="45" applyFont="1" applyFill="1" applyBorder="1" applyAlignment="1">
      <alignment horizontal="center" vertical="center" wrapText="1"/>
    </xf>
    <xf numFmtId="0" fontId="25" fillId="33" borderId="62" xfId="45" applyFont="1" applyFill="1" applyBorder="1" applyAlignment="1">
      <alignment horizontal="center" vertical="center" wrapText="1"/>
    </xf>
    <xf numFmtId="0" fontId="25" fillId="33" borderId="63" xfId="45" applyFont="1" applyFill="1" applyBorder="1" applyAlignment="1">
      <alignment horizontal="center" vertical="center" wrapText="1"/>
    </xf>
    <xf numFmtId="0" fontId="42" fillId="35" borderId="56" xfId="45" applyFont="1" applyFill="1" applyBorder="1" applyAlignment="1">
      <alignment horizontal="center" wrapText="1"/>
    </xf>
    <xf numFmtId="0" fontId="42" fillId="35" borderId="64" xfId="45" applyFont="1" applyFill="1" applyBorder="1" applyAlignment="1">
      <alignment horizontal="center" wrapText="1"/>
    </xf>
    <xf numFmtId="0" fontId="26" fillId="35" borderId="56" xfId="45" applyFont="1" applyFill="1" applyBorder="1" applyAlignment="1">
      <alignment horizontal="center" vertical="center" wrapText="1"/>
    </xf>
    <xf numFmtId="0" fontId="26" fillId="35" borderId="33" xfId="0" applyFont="1" applyFill="1" applyBorder="1" applyAlignment="1">
      <alignment horizontal="left" vertical="center"/>
    </xf>
    <xf numFmtId="0" fontId="26" fillId="35" borderId="33" xfId="45" applyFont="1" applyFill="1" applyBorder="1" applyAlignment="1">
      <alignment horizontal="left" vertical="center" wrapText="1"/>
    </xf>
    <xf numFmtId="165" fontId="26" fillId="35" borderId="56" xfId="45" applyNumberFormat="1" applyFont="1" applyFill="1" applyBorder="1" applyAlignment="1">
      <alignment horizontal="center" vertical="center" wrapText="1"/>
    </xf>
    <xf numFmtId="15" fontId="26" fillId="35" borderId="65" xfId="38" applyNumberFormat="1" applyFont="1" applyFill="1" applyBorder="1" applyAlignment="1">
      <alignment horizontal="center" vertical="center" wrapText="1"/>
    </xf>
    <xf numFmtId="15" fontId="26" fillId="35" borderId="56" xfId="45" applyNumberFormat="1" applyFont="1" applyFill="1" applyBorder="1" applyAlignment="1">
      <alignment horizontal="center" vertical="center"/>
    </xf>
    <xf numFmtId="0" fontId="26" fillId="35" borderId="56" xfId="38" applyFont="1" applyFill="1" applyBorder="1" applyAlignment="1">
      <alignment horizontal="center" vertical="center"/>
    </xf>
    <xf numFmtId="0" fontId="27" fillId="35" borderId="56" xfId="38" applyFont="1" applyFill="1" applyBorder="1" applyAlignment="1">
      <alignment horizontal="center" vertical="center"/>
    </xf>
    <xf numFmtId="0" fontId="42" fillId="35" borderId="56" xfId="45" applyFont="1" applyFill="1" applyBorder="1" applyAlignment="1">
      <alignment horizontal="center" vertical="center" wrapText="1"/>
    </xf>
    <xf numFmtId="164" fontId="26" fillId="35" borderId="61" xfId="45" applyNumberFormat="1" applyFont="1" applyFill="1" applyBorder="1" applyAlignment="1">
      <alignment horizontal="center" vertical="center"/>
    </xf>
    <xf numFmtId="0" fontId="42" fillId="35" borderId="61" xfId="45" applyFont="1" applyFill="1" applyBorder="1" applyAlignment="1">
      <alignment vertical="center" wrapText="1"/>
    </xf>
    <xf numFmtId="0" fontId="42" fillId="35" borderId="61" xfId="45" applyFont="1" applyFill="1" applyBorder="1" applyAlignment="1">
      <alignment horizontal="center" vertical="center" wrapText="1"/>
    </xf>
    <xf numFmtId="0" fontId="42" fillId="35" borderId="56" xfId="45" applyFont="1" applyFill="1" applyBorder="1" applyAlignment="1">
      <alignment vertical="center" wrapText="1"/>
    </xf>
    <xf numFmtId="0" fontId="42" fillId="35" borderId="67" xfId="45" applyFont="1" applyFill="1" applyBorder="1" applyAlignment="1">
      <alignment vertical="center" wrapText="1"/>
    </xf>
    <xf numFmtId="0" fontId="42" fillId="35" borderId="68" xfId="45" applyFont="1" applyFill="1" applyBorder="1" applyAlignment="1">
      <alignment horizontal="center" wrapText="1"/>
    </xf>
    <xf numFmtId="0" fontId="26" fillId="35" borderId="33" xfId="45" applyFont="1" applyFill="1" applyBorder="1" applyAlignment="1">
      <alignment vertical="center" wrapText="1"/>
    </xf>
    <xf numFmtId="0" fontId="26" fillId="35" borderId="69" xfId="45" applyFont="1" applyFill="1" applyBorder="1" applyAlignment="1">
      <alignment vertical="center" wrapText="1"/>
    </xf>
    <xf numFmtId="15" fontId="26" fillId="35" borderId="56" xfId="45" applyNumberFormat="1" applyFont="1" applyFill="1" applyBorder="1" applyAlignment="1">
      <alignment horizontal="center" vertical="center" wrapText="1"/>
    </xf>
    <xf numFmtId="164" fontId="26" fillId="35" borderId="56" xfId="45" applyNumberFormat="1" applyFont="1" applyFill="1" applyBorder="1" applyAlignment="1">
      <alignment horizontal="center" vertical="center"/>
    </xf>
    <xf numFmtId="0" fontId="42" fillId="35" borderId="62" xfId="45" applyFont="1" applyFill="1" applyBorder="1" applyAlignment="1">
      <alignment horizontal="center" vertical="center" wrapText="1"/>
    </xf>
    <xf numFmtId="0" fontId="42" fillId="35" borderId="66" xfId="45" applyFont="1" applyFill="1" applyBorder="1" applyAlignment="1">
      <alignment vertical="center" wrapText="1"/>
    </xf>
    <xf numFmtId="0" fontId="42" fillId="35" borderId="70" xfId="45" applyFont="1" applyFill="1" applyBorder="1" applyAlignment="1">
      <alignment vertical="center" wrapText="1"/>
    </xf>
    <xf numFmtId="0" fontId="26" fillId="35" borderId="33" xfId="45" applyFont="1" applyFill="1" applyBorder="1" applyAlignment="1">
      <alignment horizontal="left" vertical="center"/>
    </xf>
    <xf numFmtId="0" fontId="26" fillId="35" borderId="56" xfId="0" applyFont="1" applyFill="1" applyBorder="1"/>
    <xf numFmtId="0" fontId="26" fillId="35" borderId="56" xfId="45" applyFont="1" applyFill="1" applyBorder="1" applyAlignment="1">
      <alignment vertical="center" wrapText="1"/>
    </xf>
    <xf numFmtId="14" fontId="42" fillId="35" borderId="56" xfId="45" applyNumberFormat="1" applyFont="1" applyFill="1" applyBorder="1" applyAlignment="1">
      <alignment horizontal="center" vertical="center" wrapText="1"/>
    </xf>
    <xf numFmtId="14" fontId="42" fillId="35" borderId="62" xfId="45" applyNumberFormat="1" applyFont="1" applyFill="1" applyBorder="1" applyAlignment="1">
      <alignment vertical="center" wrapText="1"/>
    </xf>
    <xf numFmtId="0" fontId="26" fillId="35" borderId="33" xfId="0" applyFont="1" applyFill="1" applyBorder="1" applyAlignment="1">
      <alignment vertical="center" wrapText="1"/>
    </xf>
    <xf numFmtId="14" fontId="42" fillId="35" borderId="62" xfId="45" applyNumberFormat="1" applyFont="1" applyFill="1" applyBorder="1" applyAlignment="1">
      <alignment horizontal="center" vertical="center" wrapText="1"/>
    </xf>
    <xf numFmtId="0" fontId="25" fillId="33" borderId="15" xfId="45" applyFont="1" applyFill="1" applyBorder="1" applyAlignment="1">
      <alignment horizontal="center" vertical="center" wrapText="1"/>
    </xf>
    <xf numFmtId="0" fontId="42" fillId="35" borderId="23" xfId="45" applyFont="1" applyFill="1" applyBorder="1" applyAlignment="1">
      <alignment vertical="center" wrapText="1"/>
    </xf>
    <xf numFmtId="0" fontId="42" fillId="35" borderId="32" xfId="45" applyFont="1" applyFill="1" applyBorder="1" applyAlignment="1">
      <alignment vertical="center" wrapText="1"/>
    </xf>
    <xf numFmtId="0" fontId="42" fillId="35" borderId="73" xfId="45" applyFont="1" applyFill="1" applyBorder="1" applyAlignment="1">
      <alignment vertical="center" wrapText="1"/>
    </xf>
    <xf numFmtId="0" fontId="26" fillId="35" borderId="33" xfId="0" applyFont="1" applyFill="1" applyBorder="1" applyAlignment="1">
      <alignment horizontal="left" vertical="center" wrapText="1"/>
    </xf>
    <xf numFmtId="0" fontId="26" fillId="35" borderId="56" xfId="0" applyFont="1" applyFill="1" applyBorder="1" applyAlignment="1">
      <alignment horizontal="center" vertical="center"/>
    </xf>
    <xf numFmtId="15" fontId="26" fillId="35" borderId="73" xfId="38" applyNumberFormat="1" applyFont="1" applyFill="1" applyBorder="1" applyAlignment="1">
      <alignment horizontal="center" vertical="center" wrapText="1"/>
    </xf>
    <xf numFmtId="0" fontId="26" fillId="35" borderId="75" xfId="0" applyFont="1" applyFill="1" applyBorder="1" applyAlignment="1">
      <alignment vertical="center" wrapText="1"/>
    </xf>
    <xf numFmtId="0" fontId="26" fillId="35" borderId="30" xfId="45" applyFont="1" applyFill="1" applyBorder="1" applyAlignment="1">
      <alignment vertical="center" wrapText="1"/>
    </xf>
    <xf numFmtId="0" fontId="26" fillId="35" borderId="30" xfId="45" applyFont="1" applyFill="1" applyBorder="1" applyAlignment="1">
      <alignment horizontal="center" vertical="center" wrapText="1"/>
    </xf>
    <xf numFmtId="0" fontId="26" fillId="35" borderId="75" xfId="0" applyFont="1" applyFill="1" applyBorder="1" applyAlignment="1">
      <alignment horizontal="left" vertical="center"/>
    </xf>
    <xf numFmtId="0" fontId="26" fillId="35" borderId="75" xfId="0" applyFont="1" applyFill="1" applyBorder="1" applyAlignment="1">
      <alignment horizontal="left" vertical="center" wrapText="1"/>
    </xf>
    <xf numFmtId="15" fontId="26" fillId="35" borderId="76" xfId="38" applyNumberFormat="1" applyFont="1" applyFill="1" applyBorder="1" applyAlignment="1">
      <alignment horizontal="center" vertical="center" wrapText="1"/>
    </xf>
    <xf numFmtId="15" fontId="26" fillId="35" borderId="30" xfId="45" applyNumberFormat="1" applyFont="1" applyFill="1" applyBorder="1" applyAlignment="1">
      <alignment horizontal="center" vertical="center"/>
    </xf>
    <xf numFmtId="0" fontId="26" fillId="35" borderId="30" xfId="0" applyFont="1" applyFill="1" applyBorder="1" applyAlignment="1">
      <alignment horizontal="center" vertical="center"/>
    </xf>
    <xf numFmtId="0" fontId="42" fillId="35" borderId="30" xfId="45" applyFont="1" applyFill="1" applyBorder="1" applyAlignment="1">
      <alignment horizontal="center" vertical="center" wrapText="1"/>
    </xf>
    <xf numFmtId="0" fontId="42" fillId="35" borderId="30" xfId="45" applyFont="1" applyFill="1" applyBorder="1" applyAlignment="1">
      <alignment vertical="center" wrapText="1"/>
    </xf>
    <xf numFmtId="0" fontId="42" fillId="35" borderId="77" xfId="45" applyFont="1" applyFill="1" applyBorder="1" applyAlignment="1">
      <alignment vertical="center" wrapText="1"/>
    </xf>
    <xf numFmtId="0" fontId="42" fillId="35" borderId="13" xfId="45" applyFont="1" applyFill="1" applyBorder="1" applyAlignment="1">
      <alignment vertical="center" wrapText="1"/>
    </xf>
    <xf numFmtId="0" fontId="42" fillId="35" borderId="78" xfId="45" applyFont="1" applyFill="1" applyBorder="1" applyAlignment="1">
      <alignment horizontal="center" vertical="center" wrapText="1"/>
    </xf>
    <xf numFmtId="0" fontId="42" fillId="35" borderId="78" xfId="45" applyFont="1" applyFill="1" applyBorder="1" applyAlignment="1">
      <alignment vertical="center" wrapText="1"/>
    </xf>
    <xf numFmtId="0" fontId="44" fillId="35" borderId="13" xfId="0" applyFont="1" applyFill="1" applyBorder="1" applyAlignment="1">
      <alignment horizontal="left" vertical="center" wrapText="1"/>
    </xf>
    <xf numFmtId="0" fontId="26" fillId="35" borderId="13" xfId="45" applyFont="1" applyFill="1" applyBorder="1" applyAlignment="1">
      <alignment horizontal="left" vertical="center" wrapText="1"/>
    </xf>
    <xf numFmtId="0" fontId="1" fillId="0" borderId="13" xfId="0" applyFont="1" applyBorder="1"/>
    <xf numFmtId="14" fontId="42" fillId="35" borderId="60" xfId="45" applyNumberFormat="1" applyFont="1" applyFill="1" applyBorder="1" applyAlignment="1">
      <alignment horizontal="center" vertical="center" wrapText="1"/>
    </xf>
    <xf numFmtId="14" fontId="42" fillId="35" borderId="61" xfId="45" applyNumberFormat="1" applyFont="1" applyFill="1" applyBorder="1" applyAlignment="1">
      <alignment horizontal="center" vertical="center" wrapText="1"/>
    </xf>
    <xf numFmtId="0" fontId="42" fillId="35" borderId="0" xfId="45" applyFont="1" applyFill="1" applyAlignment="1">
      <alignment horizontal="center" wrapText="1"/>
    </xf>
    <xf numFmtId="15" fontId="26" fillId="35" borderId="80" xfId="38" applyNumberFormat="1" applyFont="1" applyFill="1" applyBorder="1" applyAlignment="1">
      <alignment horizontal="center" vertical="center" wrapText="1"/>
    </xf>
    <xf numFmtId="15" fontId="47" fillId="42" borderId="81" xfId="0" applyNumberFormat="1" applyFont="1" applyFill="1" applyBorder="1" applyAlignment="1">
      <alignment horizontal="center" vertical="center" wrapText="1"/>
    </xf>
    <xf numFmtId="0" fontId="42" fillId="35" borderId="82" xfId="45" applyFont="1" applyFill="1" applyBorder="1" applyAlignment="1">
      <alignment horizontal="center" vertical="center" wrapText="1"/>
    </xf>
    <xf numFmtId="14" fontId="42" fillId="35" borderId="13" xfId="45" applyNumberFormat="1" applyFont="1" applyFill="1" applyBorder="1" applyAlignment="1">
      <alignment horizontal="center" vertical="center" wrapText="1"/>
    </xf>
    <xf numFmtId="14" fontId="42" fillId="35" borderId="78" xfId="45" applyNumberFormat="1" applyFont="1" applyFill="1" applyBorder="1" applyAlignment="1">
      <alignment horizontal="center" vertical="center" wrapText="1"/>
    </xf>
    <xf numFmtId="14" fontId="42" fillId="35" borderId="15" xfId="45" applyNumberFormat="1" applyFont="1" applyFill="1" applyBorder="1" applyAlignment="1">
      <alignment vertical="center" wrapText="1"/>
    </xf>
    <xf numFmtId="14" fontId="42" fillId="35" borderId="73" xfId="45" applyNumberFormat="1" applyFont="1" applyFill="1" applyBorder="1" applyAlignment="1">
      <alignment horizontal="center" vertical="center" wrapText="1"/>
    </xf>
    <xf numFmtId="0" fontId="26" fillId="35" borderId="83" xfId="0" applyFont="1" applyFill="1" applyBorder="1"/>
    <xf numFmtId="15" fontId="26" fillId="35" borderId="82" xfId="45" applyNumberFormat="1" applyFont="1" applyFill="1" applyBorder="1" applyAlignment="1">
      <alignment horizontal="center" vertical="center" wrapText="1"/>
    </xf>
    <xf numFmtId="164" fontId="26" fillId="35" borderId="82" xfId="45" applyNumberFormat="1" applyFont="1" applyFill="1" applyBorder="1" applyAlignment="1">
      <alignment horizontal="center" vertical="center"/>
    </xf>
    <xf numFmtId="0" fontId="42" fillId="35" borderId="82" xfId="45" applyFont="1" applyFill="1" applyBorder="1" applyAlignment="1">
      <alignment vertical="center" wrapText="1"/>
    </xf>
    <xf numFmtId="14" fontId="42" fillId="35" borderId="15" xfId="45" applyNumberFormat="1" applyFont="1" applyFill="1" applyBorder="1" applyAlignment="1">
      <alignment horizontal="center" vertical="center" wrapText="1"/>
    </xf>
    <xf numFmtId="14" fontId="26" fillId="35" borderId="56" xfId="45" applyNumberFormat="1" applyFont="1" applyFill="1" applyBorder="1" applyAlignment="1">
      <alignment horizontal="center" vertical="center"/>
    </xf>
    <xf numFmtId="14" fontId="26" fillId="35" borderId="13" xfId="45" applyNumberFormat="1" applyFont="1" applyFill="1" applyBorder="1" applyAlignment="1">
      <alignment horizontal="center" vertical="center"/>
    </xf>
    <xf numFmtId="14" fontId="26" fillId="35" borderId="71" xfId="38" applyNumberFormat="1" applyFont="1" applyFill="1" applyBorder="1" applyAlignment="1">
      <alignment horizontal="center" vertical="center" wrapText="1"/>
    </xf>
    <xf numFmtId="14" fontId="42" fillId="35" borderId="84" xfId="45" applyNumberFormat="1" applyFont="1" applyFill="1" applyBorder="1" applyAlignment="1">
      <alignment horizontal="center" vertical="center" wrapText="1"/>
    </xf>
    <xf numFmtId="14" fontId="42" fillId="35" borderId="32" xfId="45" applyNumberFormat="1" applyFont="1" applyFill="1" applyBorder="1" applyAlignment="1">
      <alignment horizontal="center" vertical="center" wrapText="1"/>
    </xf>
    <xf numFmtId="14" fontId="42" fillId="35" borderId="36" xfId="45" applyNumberFormat="1" applyFont="1" applyFill="1" applyBorder="1" applyAlignment="1">
      <alignment horizontal="center" vertical="center" wrapText="1"/>
    </xf>
    <xf numFmtId="0" fontId="42" fillId="35" borderId="84" xfId="45" applyFont="1" applyFill="1" applyBorder="1" applyAlignment="1">
      <alignment vertical="center" wrapText="1"/>
    </xf>
    <xf numFmtId="0" fontId="42" fillId="35" borderId="39" xfId="45" applyFont="1" applyFill="1" applyBorder="1" applyAlignment="1">
      <alignment vertical="center" wrapText="1"/>
    </xf>
    <xf numFmtId="0" fontId="42" fillId="35" borderId="38" xfId="45" applyFont="1" applyFill="1" applyBorder="1" applyAlignment="1">
      <alignment vertical="center" wrapText="1"/>
    </xf>
    <xf numFmtId="14" fontId="26" fillId="35" borderId="33" xfId="38" applyNumberFormat="1" applyFont="1" applyFill="1" applyBorder="1" applyAlignment="1">
      <alignment horizontal="center" vertical="center" wrapText="1"/>
    </xf>
    <xf numFmtId="14" fontId="26" fillId="35" borderId="30" xfId="45" applyNumberFormat="1" applyFont="1" applyFill="1" applyBorder="1" applyAlignment="1">
      <alignment horizontal="center" vertical="center"/>
    </xf>
    <xf numFmtId="14" fontId="42" fillId="35" borderId="57" xfId="45" applyNumberFormat="1" applyFont="1" applyFill="1" applyBorder="1" applyAlignment="1">
      <alignment horizontal="center" vertical="center" wrapText="1"/>
    </xf>
    <xf numFmtId="14" fontId="42" fillId="35" borderId="30" xfId="45" applyNumberFormat="1" applyFont="1" applyFill="1" applyBorder="1" applyAlignment="1">
      <alignment horizontal="center" vertical="center" wrapText="1"/>
    </xf>
    <xf numFmtId="0" fontId="42" fillId="35" borderId="20" xfId="45" applyFont="1" applyFill="1" applyBorder="1" applyAlignment="1">
      <alignment horizontal="center" vertical="center" wrapText="1"/>
    </xf>
    <xf numFmtId="0" fontId="42" fillId="35" borderId="86" xfId="45" applyFont="1" applyFill="1" applyBorder="1" applyAlignment="1">
      <alignment horizontal="center" vertical="center" wrapText="1"/>
    </xf>
    <xf numFmtId="0" fontId="42" fillId="35" borderId="44" xfId="45" applyFont="1" applyFill="1" applyBorder="1" applyAlignment="1">
      <alignment horizontal="center" vertical="center" wrapText="1"/>
    </xf>
    <xf numFmtId="14" fontId="42" fillId="35" borderId="11" xfId="45" applyNumberFormat="1" applyFont="1" applyFill="1" applyBorder="1" applyAlignment="1">
      <alignment horizontal="center" vertical="center" wrapText="1"/>
    </xf>
    <xf numFmtId="14" fontId="42" fillId="35" borderId="23" xfId="45" applyNumberFormat="1" applyFont="1" applyFill="1" applyBorder="1" applyAlignment="1">
      <alignment horizontal="center" vertical="center" wrapText="1"/>
    </xf>
    <xf numFmtId="14" fontId="42" fillId="35" borderId="85" xfId="45" applyNumberFormat="1" applyFont="1" applyFill="1" applyBorder="1" applyAlignment="1">
      <alignment horizontal="center" vertical="center" wrapText="1"/>
    </xf>
    <xf numFmtId="14" fontId="42" fillId="35" borderId="87" xfId="45" applyNumberFormat="1" applyFont="1" applyFill="1" applyBorder="1" applyAlignment="1">
      <alignment horizontal="center" vertical="center" wrapText="1"/>
    </xf>
    <xf numFmtId="14" fontId="42" fillId="35" borderId="74" xfId="45" applyNumberFormat="1" applyFont="1" applyFill="1" applyBorder="1" applyAlignment="1">
      <alignment horizontal="center" vertical="center" wrapText="1"/>
    </xf>
    <xf numFmtId="14" fontId="42" fillId="35" borderId="16" xfId="45" applyNumberFormat="1" applyFont="1" applyFill="1" applyBorder="1" applyAlignment="1">
      <alignment horizontal="center" vertical="center" wrapText="1"/>
    </xf>
    <xf numFmtId="14" fontId="42" fillId="35" borderId="38" xfId="45" applyNumberFormat="1" applyFont="1" applyFill="1" applyBorder="1" applyAlignment="1">
      <alignment horizontal="center" vertical="center" wrapText="1"/>
    </xf>
    <xf numFmtId="0" fontId="42" fillId="35" borderId="40" xfId="45" applyFont="1" applyFill="1" applyBorder="1" applyAlignment="1">
      <alignment vertical="center" wrapText="1"/>
    </xf>
    <xf numFmtId="14" fontId="42" fillId="35" borderId="38" xfId="45" applyNumberFormat="1" applyFont="1" applyFill="1" applyBorder="1" applyAlignment="1">
      <alignment vertical="center" wrapText="1"/>
    </xf>
    <xf numFmtId="14" fontId="42" fillId="35" borderId="83" xfId="45" applyNumberFormat="1" applyFont="1" applyFill="1" applyBorder="1" applyAlignment="1">
      <alignment vertical="center" wrapText="1"/>
    </xf>
    <xf numFmtId="0" fontId="27" fillId="35" borderId="75" xfId="0" applyFont="1" applyFill="1" applyBorder="1" applyAlignment="1">
      <alignment horizontal="left" vertical="center"/>
    </xf>
    <xf numFmtId="0" fontId="49" fillId="35" borderId="33" xfId="0" applyFont="1" applyFill="1" applyBorder="1" applyAlignment="1">
      <alignment horizontal="left" vertical="center"/>
    </xf>
    <xf numFmtId="0" fontId="49" fillId="35" borderId="75" xfId="0" applyFont="1" applyFill="1" applyBorder="1" applyAlignment="1">
      <alignment horizontal="left" vertical="center" wrapText="1"/>
    </xf>
    <xf numFmtId="14" fontId="42" fillId="35" borderId="36" xfId="45" applyNumberFormat="1" applyFont="1" applyFill="1" applyBorder="1" applyAlignment="1">
      <alignment vertical="center" wrapText="1"/>
    </xf>
    <xf numFmtId="14" fontId="47" fillId="42" borderId="56" xfId="0" applyNumberFormat="1" applyFont="1" applyFill="1" applyBorder="1" applyAlignment="1">
      <alignment horizontal="center" vertical="center" wrapText="1"/>
    </xf>
    <xf numFmtId="0" fontId="1" fillId="0" borderId="0" xfId="45" applyAlignment="1">
      <alignment vertical="center" wrapText="1"/>
    </xf>
    <xf numFmtId="0" fontId="26" fillId="35" borderId="56" xfId="0" applyFont="1" applyFill="1" applyBorder="1" applyAlignment="1">
      <alignment vertical="center"/>
    </xf>
    <xf numFmtId="0" fontId="48" fillId="35" borderId="56" xfId="0" applyFont="1" applyFill="1" applyBorder="1" applyAlignment="1">
      <alignment vertical="center" wrapText="1"/>
    </xf>
    <xf numFmtId="0" fontId="1" fillId="0" borderId="0" xfId="45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45" applyAlignment="1">
      <alignment horizontal="left" vertical="center" wrapText="1"/>
    </xf>
    <xf numFmtId="0" fontId="51" fillId="35" borderId="56" xfId="0" applyFont="1" applyFill="1" applyBorder="1" applyAlignment="1">
      <alignment vertical="center"/>
    </xf>
    <xf numFmtId="0" fontId="51" fillId="35" borderId="56" xfId="0" applyFont="1" applyFill="1" applyBorder="1" applyAlignment="1">
      <alignment vertical="center" wrapText="1"/>
    </xf>
    <xf numFmtId="0" fontId="52" fillId="35" borderId="56" xfId="0" applyFont="1" applyFill="1" applyBorder="1" applyAlignment="1">
      <alignment vertical="center" wrapText="1"/>
    </xf>
    <xf numFmtId="0" fontId="26" fillId="35" borderId="56" xfId="0" applyFont="1" applyFill="1" applyBorder="1" applyAlignment="1">
      <alignment vertical="center" wrapText="1"/>
    </xf>
    <xf numFmtId="0" fontId="34" fillId="0" borderId="13" xfId="0" applyFont="1" applyBorder="1" applyAlignment="1">
      <alignment horizontal="left" vertical="center" wrapText="1"/>
    </xf>
    <xf numFmtId="0" fontId="53" fillId="0" borderId="0" xfId="0" applyFont="1" applyAlignment="1">
      <alignment vertical="center"/>
    </xf>
    <xf numFmtId="0" fontId="34" fillId="0" borderId="97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/>
    </xf>
    <xf numFmtId="0" fontId="3" fillId="31" borderId="13" xfId="45" applyFont="1" applyFill="1" applyBorder="1" applyAlignment="1">
      <alignment horizontal="center" vertical="center" wrapText="1"/>
    </xf>
    <xf numFmtId="0" fontId="3" fillId="31" borderId="13" xfId="45" applyFont="1" applyFill="1" applyBorder="1" applyAlignment="1">
      <alignment vertical="center" wrapText="1"/>
    </xf>
    <xf numFmtId="0" fontId="3" fillId="31" borderId="13" xfId="45" applyFont="1" applyFill="1" applyBorder="1" applyAlignment="1">
      <alignment horizontal="left" vertical="center" wrapText="1"/>
    </xf>
    <xf numFmtId="0" fontId="42" fillId="35" borderId="13" xfId="45" applyFont="1" applyFill="1" applyBorder="1" applyAlignment="1">
      <alignment horizontal="center" wrapText="1"/>
    </xf>
    <xf numFmtId="0" fontId="26" fillId="35" borderId="13" xfId="0" applyFont="1" applyFill="1" applyBorder="1" applyAlignment="1">
      <alignment vertical="center" wrapText="1"/>
    </xf>
    <xf numFmtId="0" fontId="26" fillId="35" borderId="13" xfId="45" applyFont="1" applyFill="1" applyBorder="1" applyAlignment="1">
      <alignment vertical="center" wrapText="1"/>
    </xf>
    <xf numFmtId="0" fontId="26" fillId="35" borderId="13" xfId="0" applyFont="1" applyFill="1" applyBorder="1" applyAlignment="1">
      <alignment horizontal="left" vertical="center"/>
    </xf>
    <xf numFmtId="0" fontId="26" fillId="35" borderId="13" xfId="45" applyFont="1" applyFill="1" applyBorder="1" applyAlignment="1">
      <alignment horizontal="left" vertical="center"/>
    </xf>
    <xf numFmtId="0" fontId="26" fillId="35" borderId="13" xfId="0" applyFont="1" applyFill="1" applyBorder="1" applyAlignment="1">
      <alignment vertical="center"/>
    </xf>
    <xf numFmtId="0" fontId="53" fillId="0" borderId="13" xfId="0" applyFont="1" applyBorder="1" applyAlignment="1">
      <alignment vertical="center"/>
    </xf>
    <xf numFmtId="0" fontId="52" fillId="35" borderId="13" xfId="0" applyFont="1" applyFill="1" applyBorder="1" applyAlignment="1">
      <alignment vertical="center" wrapText="1"/>
    </xf>
    <xf numFmtId="0" fontId="51" fillId="35" borderId="13" xfId="0" applyFont="1" applyFill="1" applyBorder="1" applyAlignment="1">
      <alignment vertical="center"/>
    </xf>
    <xf numFmtId="0" fontId="48" fillId="35" borderId="13" xfId="0" applyFont="1" applyFill="1" applyBorder="1" applyAlignment="1">
      <alignment vertical="center" wrapText="1"/>
    </xf>
    <xf numFmtId="0" fontId="51" fillId="35" borderId="13" xfId="0" applyFont="1" applyFill="1" applyBorder="1" applyAlignment="1">
      <alignment vertical="center" wrapText="1"/>
    </xf>
    <xf numFmtId="0" fontId="24" fillId="35" borderId="13" xfId="45" applyFont="1" applyFill="1" applyBorder="1" applyAlignment="1">
      <alignment horizontal="left" vertical="center" wrapText="1"/>
    </xf>
    <xf numFmtId="0" fontId="26" fillId="35" borderId="13" xfId="0" applyFont="1" applyFill="1" applyBorder="1" applyAlignment="1">
      <alignment horizontal="left" vertical="center" wrapText="1"/>
    </xf>
    <xf numFmtId="0" fontId="27" fillId="35" borderId="13" xfId="0" applyFont="1" applyFill="1" applyBorder="1" applyAlignment="1">
      <alignment horizontal="left" vertical="center"/>
    </xf>
    <xf numFmtId="0" fontId="26" fillId="35" borderId="56" xfId="0" applyFont="1" applyFill="1" applyBorder="1" applyAlignment="1">
      <alignment horizontal="left"/>
    </xf>
    <xf numFmtId="0" fontId="26" fillId="35" borderId="56" xfId="45" applyFont="1" applyFill="1" applyBorder="1" applyAlignment="1">
      <alignment horizontal="left" vertical="center" wrapText="1"/>
    </xf>
    <xf numFmtId="0" fontId="26" fillId="35" borderId="98" xfId="45" applyFont="1" applyFill="1" applyBorder="1" applyAlignment="1">
      <alignment vertical="center" wrapText="1"/>
    </xf>
    <xf numFmtId="0" fontId="3" fillId="31" borderId="20" xfId="45" applyFont="1" applyFill="1" applyBorder="1" applyAlignment="1">
      <alignment horizontal="center" vertical="center" wrapText="1"/>
    </xf>
    <xf numFmtId="0" fontId="26" fillId="35" borderId="80" xfId="0" applyFont="1" applyFill="1" applyBorder="1" applyAlignment="1">
      <alignment horizontal="left" vertical="center"/>
    </xf>
    <xf numFmtId="0" fontId="26" fillId="35" borderId="78" xfId="45" applyFont="1" applyFill="1" applyBorder="1" applyAlignment="1">
      <alignment horizontal="center" vertical="center" wrapText="1"/>
    </xf>
    <xf numFmtId="0" fontId="42" fillId="35" borderId="55" xfId="45" applyFont="1" applyFill="1" applyBorder="1" applyAlignment="1">
      <alignment horizontal="center" wrapText="1"/>
    </xf>
    <xf numFmtId="0" fontId="26" fillId="35" borderId="79" xfId="45" applyFont="1" applyFill="1" applyBorder="1" applyAlignment="1">
      <alignment vertical="center" wrapText="1"/>
    </xf>
    <xf numFmtId="0" fontId="26" fillId="35" borderId="79" xfId="45" applyFont="1" applyFill="1" applyBorder="1" applyAlignment="1">
      <alignment horizontal="left" vertical="center"/>
    </xf>
    <xf numFmtId="0" fontId="26" fillId="0" borderId="13" xfId="0" applyFont="1" applyBorder="1" applyAlignment="1">
      <alignment horizontal="left" vertical="center" wrapText="1"/>
    </xf>
    <xf numFmtId="0" fontId="47" fillId="42" borderId="54" xfId="0" applyFont="1" applyFill="1" applyBorder="1" applyAlignment="1">
      <alignment vertical="top"/>
    </xf>
    <xf numFmtId="0" fontId="47" fillId="42" borderId="13" xfId="0" applyFont="1" applyFill="1" applyBorder="1" applyAlignment="1">
      <alignment vertical="top"/>
    </xf>
    <xf numFmtId="0" fontId="26" fillId="35" borderId="13" xfId="0" applyFont="1" applyFill="1" applyBorder="1" applyAlignment="1">
      <alignment vertical="top"/>
    </xf>
    <xf numFmtId="0" fontId="27" fillId="42" borderId="54" xfId="0" applyFont="1" applyFill="1" applyBorder="1" applyAlignment="1">
      <alignment vertical="top"/>
    </xf>
    <xf numFmtId="0" fontId="27" fillId="42" borderId="13" xfId="0" applyFont="1" applyFill="1" applyBorder="1" applyAlignment="1">
      <alignment vertical="top"/>
    </xf>
    <xf numFmtId="0" fontId="26" fillId="42" borderId="46" xfId="0" applyFont="1" applyFill="1" applyBorder="1" applyAlignment="1">
      <alignment horizontal="left" vertical="top" wrapText="1"/>
    </xf>
    <xf numFmtId="0" fontId="26" fillId="35" borderId="13" xfId="0" applyFont="1" applyFill="1" applyBorder="1" applyAlignment="1">
      <alignment horizontal="left" vertical="top" wrapText="1"/>
    </xf>
    <xf numFmtId="0" fontId="26" fillId="0" borderId="46" xfId="0" applyFont="1" applyBorder="1" applyAlignment="1">
      <alignment horizontal="left" vertical="top" wrapText="1"/>
    </xf>
    <xf numFmtId="0" fontId="26" fillId="0" borderId="13" xfId="0" applyFont="1" applyBorder="1" applyAlignment="1">
      <alignment horizontal="left" vertical="top" wrapText="1"/>
    </xf>
    <xf numFmtId="0" fontId="47" fillId="42" borderId="54" xfId="0" applyFont="1" applyFill="1" applyBorder="1" applyAlignment="1">
      <alignment horizontal="center" vertical="top"/>
    </xf>
    <xf numFmtId="0" fontId="47" fillId="42" borderId="13" xfId="0" applyFont="1" applyFill="1" applyBorder="1" applyAlignment="1">
      <alignment horizontal="center" vertical="top"/>
    </xf>
    <xf numFmtId="0" fontId="26" fillId="35" borderId="13" xfId="0" applyFont="1" applyFill="1" applyBorder="1" applyAlignment="1">
      <alignment horizontal="center" vertical="top"/>
    </xf>
    <xf numFmtId="0" fontId="27" fillId="42" borderId="54" xfId="0" applyFont="1" applyFill="1" applyBorder="1" applyAlignment="1">
      <alignment horizontal="center" vertical="top"/>
    </xf>
    <xf numFmtId="0" fontId="27" fillId="42" borderId="13" xfId="0" applyFont="1" applyFill="1" applyBorder="1" applyAlignment="1">
      <alignment horizontal="center" vertical="top"/>
    </xf>
    <xf numFmtId="0" fontId="26" fillId="0" borderId="13" xfId="0" applyFont="1" applyBorder="1" applyAlignment="1">
      <alignment horizontal="center" vertical="center"/>
    </xf>
    <xf numFmtId="14" fontId="58" fillId="0" borderId="13" xfId="0" applyNumberFormat="1" applyFont="1" applyBorder="1" applyAlignment="1">
      <alignment horizontal="center" vertical="center"/>
    </xf>
    <xf numFmtId="15" fontId="58" fillId="0" borderId="13" xfId="0" applyNumberFormat="1" applyFont="1" applyBorder="1" applyAlignment="1">
      <alignment horizontal="center" vertical="center" wrapText="1"/>
    </xf>
    <xf numFmtId="49" fontId="58" fillId="0" borderId="13" xfId="0" applyNumberFormat="1" applyFont="1" applyBorder="1" applyAlignment="1">
      <alignment horizontal="center" vertical="center" wrapText="1"/>
    </xf>
    <xf numFmtId="166" fontId="35" fillId="0" borderId="13" xfId="46" applyNumberFormat="1" applyFont="1" applyBorder="1" applyAlignment="1" applyProtection="1">
      <alignment horizontal="center"/>
      <protection hidden="1"/>
    </xf>
    <xf numFmtId="0" fontId="1" fillId="0" borderId="13" xfId="46" applyBorder="1" applyAlignment="1" applyProtection="1">
      <protection hidden="1"/>
    </xf>
    <xf numFmtId="0" fontId="1" fillId="0" borderId="0" xfId="46" applyProtection="1">
      <alignment vertical="top"/>
      <protection hidden="1"/>
    </xf>
    <xf numFmtId="0" fontId="1" fillId="0" borderId="13" xfId="46" applyBorder="1" applyAlignment="1" applyProtection="1">
      <alignment horizontal="center" vertical="center"/>
      <protection hidden="1"/>
    </xf>
    <xf numFmtId="0" fontId="31" fillId="39" borderId="30" xfId="47" applyFont="1" applyFill="1" applyBorder="1" applyAlignment="1" applyProtection="1">
      <alignment vertical="center"/>
      <protection hidden="1"/>
    </xf>
    <xf numFmtId="0" fontId="31" fillId="39" borderId="44" xfId="47" applyFont="1" applyFill="1" applyBorder="1" applyAlignment="1" applyProtection="1">
      <alignment vertical="center"/>
      <protection hidden="1"/>
    </xf>
    <xf numFmtId="0" fontId="31" fillId="39" borderId="47" xfId="47" applyFont="1" applyFill="1" applyBorder="1" applyAlignment="1" applyProtection="1">
      <alignment horizontal="center" vertical="center"/>
      <protection hidden="1"/>
    </xf>
    <xf numFmtId="0" fontId="31" fillId="39" borderId="18" xfId="47" applyFont="1" applyFill="1" applyBorder="1" applyAlignment="1" applyProtection="1">
      <alignment horizontal="center" vertical="center"/>
      <protection hidden="1"/>
    </xf>
    <xf numFmtId="0" fontId="31" fillId="39" borderId="47" xfId="47" applyFont="1" applyFill="1" applyBorder="1" applyAlignment="1" applyProtection="1">
      <alignment vertical="center"/>
      <protection hidden="1"/>
    </xf>
    <xf numFmtId="0" fontId="33" fillId="39" borderId="51" xfId="47" applyFont="1" applyFill="1" applyBorder="1" applyAlignment="1" applyProtection="1">
      <alignment horizontal="center" vertical="center"/>
      <protection hidden="1"/>
    </xf>
    <xf numFmtId="0" fontId="24" fillId="35" borderId="13" xfId="47" applyFont="1" applyFill="1" applyBorder="1" applyAlignment="1" applyProtection="1">
      <alignment horizontal="center" vertical="center"/>
      <protection hidden="1"/>
    </xf>
    <xf numFmtId="0" fontId="1" fillId="0" borderId="13" xfId="46" applyBorder="1" applyAlignment="1" applyProtection="1">
      <alignment horizontal="center" vertical="top"/>
      <protection hidden="1"/>
    </xf>
    <xf numFmtId="9" fontId="36" fillId="35" borderId="13" xfId="47" applyNumberFormat="1" applyFont="1" applyFill="1" applyBorder="1" applyAlignment="1" applyProtection="1">
      <alignment horizontal="center" vertical="center"/>
      <protection hidden="1"/>
    </xf>
    <xf numFmtId="0" fontId="24" fillId="0" borderId="19" xfId="47" applyFont="1" applyBorder="1" applyAlignment="1" applyProtection="1">
      <alignment horizontal="center" vertical="center" wrapText="1"/>
      <protection hidden="1"/>
    </xf>
    <xf numFmtId="0" fontId="1" fillId="0" borderId="0" xfId="46" applyAlignment="1" applyProtection="1">
      <alignment horizontal="center" vertical="center"/>
      <protection hidden="1"/>
    </xf>
    <xf numFmtId="0" fontId="33" fillId="35" borderId="32" xfId="47" applyFont="1" applyFill="1" applyBorder="1" applyAlignment="1" applyProtection="1">
      <alignment horizontal="center" vertical="center"/>
      <protection hidden="1"/>
    </xf>
    <xf numFmtId="0" fontId="33" fillId="35" borderId="13" xfId="47" applyFont="1" applyFill="1" applyBorder="1" applyAlignment="1" applyProtection="1">
      <alignment horizontal="center" vertical="center"/>
      <protection hidden="1"/>
    </xf>
    <xf numFmtId="0" fontId="37" fillId="0" borderId="32" xfId="46" applyFont="1" applyBorder="1" applyAlignment="1" applyProtection="1">
      <alignment horizontal="center"/>
      <protection hidden="1"/>
    </xf>
    <xf numFmtId="0" fontId="37" fillId="0" borderId="13" xfId="46" applyFont="1" applyBorder="1" applyAlignment="1" applyProtection="1">
      <alignment horizontal="center"/>
      <protection hidden="1"/>
    </xf>
    <xf numFmtId="0" fontId="33" fillId="39" borderId="48" xfId="47" applyFont="1" applyFill="1" applyBorder="1" applyAlignment="1" applyProtection="1">
      <alignment horizontal="center" vertical="center"/>
      <protection hidden="1"/>
    </xf>
    <xf numFmtId="0" fontId="33" fillId="35" borderId="89" xfId="47" applyFont="1" applyFill="1" applyBorder="1" applyAlignment="1" applyProtection="1">
      <alignment horizontal="center" vertical="center"/>
      <protection hidden="1"/>
    </xf>
    <xf numFmtId="9" fontId="36" fillId="35" borderId="89" xfId="47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top"/>
      <protection hidden="1"/>
    </xf>
    <xf numFmtId="0" fontId="33" fillId="35" borderId="92" xfId="47" applyFont="1" applyFill="1" applyBorder="1" applyAlignment="1" applyProtection="1">
      <alignment horizontal="center" vertical="center"/>
      <protection hidden="1"/>
    </xf>
    <xf numFmtId="9" fontId="36" fillId="35" borderId="92" xfId="47" applyNumberFormat="1" applyFont="1" applyFill="1" applyBorder="1" applyAlignment="1" applyProtection="1">
      <alignment horizontal="center" vertical="center"/>
      <protection hidden="1"/>
    </xf>
    <xf numFmtId="0" fontId="33" fillId="35" borderId="95" xfId="47" applyFont="1" applyFill="1" applyBorder="1" applyAlignment="1" applyProtection="1">
      <alignment horizontal="center" vertical="center"/>
      <protection hidden="1"/>
    </xf>
    <xf numFmtId="0" fontId="50" fillId="0" borderId="95" xfId="0" applyFont="1" applyBorder="1" applyAlignment="1" applyProtection="1">
      <alignment horizontal="center"/>
      <protection hidden="1"/>
    </xf>
    <xf numFmtId="0" fontId="37" fillId="0" borderId="13" xfId="0" applyFont="1" applyBorder="1" applyAlignment="1" applyProtection="1">
      <alignment horizontal="center"/>
      <protection hidden="1"/>
    </xf>
    <xf numFmtId="0" fontId="59" fillId="0" borderId="13" xfId="0" applyFont="1" applyBorder="1" applyAlignment="1">
      <alignment horizontal="left" vertical="center" wrapText="1"/>
    </xf>
    <xf numFmtId="0" fontId="60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61" fillId="0" borderId="13" xfId="0" applyFont="1" applyBorder="1" applyAlignment="1">
      <alignment horizontal="left" vertical="center" wrapText="1"/>
    </xf>
    <xf numFmtId="14" fontId="0" fillId="0" borderId="13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 wrapText="1"/>
    </xf>
    <xf numFmtId="15" fontId="59" fillId="0" borderId="13" xfId="0" applyNumberFormat="1" applyFont="1" applyBorder="1" applyAlignment="1">
      <alignment horizontal="center" vertical="center" wrapText="1"/>
    </xf>
    <xf numFmtId="14" fontId="60" fillId="35" borderId="13" xfId="0" applyNumberFormat="1" applyFont="1" applyFill="1" applyBorder="1" applyAlignment="1">
      <alignment horizontal="center" vertical="center" wrapText="1"/>
    </xf>
    <xf numFmtId="0" fontId="1" fillId="40" borderId="13" xfId="48" applyFill="1" applyBorder="1" applyAlignment="1">
      <alignment horizontal="center" vertical="center"/>
    </xf>
    <xf numFmtId="0" fontId="62" fillId="36" borderId="13" xfId="0" applyFont="1" applyFill="1" applyBorder="1" applyAlignment="1">
      <alignment horizontal="center" vertical="center"/>
    </xf>
    <xf numFmtId="0" fontId="62" fillId="36" borderId="13" xfId="0" applyFont="1" applyFill="1" applyBorder="1" applyAlignment="1">
      <alignment horizontal="center" vertical="center" wrapText="1"/>
    </xf>
    <xf numFmtId="0" fontId="63" fillId="35" borderId="64" xfId="45" applyFont="1" applyFill="1" applyBorder="1" applyAlignment="1">
      <alignment horizontal="center" wrapText="1"/>
    </xf>
    <xf numFmtId="0" fontId="49" fillId="35" borderId="33" xfId="45" applyFont="1" applyFill="1" applyBorder="1" applyAlignment="1">
      <alignment vertical="center" wrapText="1"/>
    </xf>
    <xf numFmtId="0" fontId="49" fillId="35" borderId="56" xfId="45" applyFont="1" applyFill="1" applyBorder="1" applyAlignment="1">
      <alignment vertical="center" wrapText="1"/>
    </xf>
    <xf numFmtId="0" fontId="49" fillId="35" borderId="56" xfId="45" applyFont="1" applyFill="1" applyBorder="1" applyAlignment="1">
      <alignment horizontal="center" vertical="center" wrapText="1"/>
    </xf>
    <xf numFmtId="0" fontId="49" fillId="35" borderId="56" xfId="0" applyFont="1" applyFill="1" applyBorder="1"/>
    <xf numFmtId="0" fontId="49" fillId="35" borderId="33" xfId="45" applyFont="1" applyFill="1" applyBorder="1" applyAlignment="1">
      <alignment horizontal="left" vertical="center" wrapText="1"/>
    </xf>
    <xf numFmtId="15" fontId="49" fillId="35" borderId="56" xfId="45" applyNumberFormat="1" applyFont="1" applyFill="1" applyBorder="1" applyAlignment="1">
      <alignment horizontal="center" vertical="center"/>
    </xf>
    <xf numFmtId="0" fontId="49" fillId="35" borderId="56" xfId="38" applyFont="1" applyFill="1" applyBorder="1" applyAlignment="1">
      <alignment horizontal="center" vertical="center"/>
    </xf>
    <xf numFmtId="0" fontId="63" fillId="35" borderId="56" xfId="45" applyFont="1" applyFill="1" applyBorder="1" applyAlignment="1">
      <alignment horizontal="center" vertical="center" wrapText="1"/>
    </xf>
    <xf numFmtId="14" fontId="49" fillId="35" borderId="56" xfId="45" applyNumberFormat="1" applyFont="1" applyFill="1" applyBorder="1" applyAlignment="1">
      <alignment horizontal="center" vertical="center"/>
    </xf>
    <xf numFmtId="15" fontId="49" fillId="35" borderId="56" xfId="45" applyNumberFormat="1" applyFont="1" applyFill="1" applyBorder="1" applyAlignment="1">
      <alignment horizontal="center" vertical="center" wrapText="1"/>
    </xf>
    <xf numFmtId="164" fontId="49" fillId="35" borderId="56" xfId="45" applyNumberFormat="1" applyFont="1" applyFill="1" applyBorder="1" applyAlignment="1">
      <alignment horizontal="center" vertical="center"/>
    </xf>
    <xf numFmtId="0" fontId="63" fillId="35" borderId="56" xfId="45" applyFont="1" applyFill="1" applyBorder="1" applyAlignment="1">
      <alignment vertical="center" wrapText="1"/>
    </xf>
    <xf numFmtId="14" fontId="63" fillId="35" borderId="62" xfId="45" applyNumberFormat="1" applyFont="1" applyFill="1" applyBorder="1" applyAlignment="1">
      <alignment horizontal="center" vertical="center" wrapText="1"/>
    </xf>
    <xf numFmtId="14" fontId="63" fillId="35" borderId="56" xfId="45" applyNumberFormat="1" applyFont="1" applyFill="1" applyBorder="1" applyAlignment="1">
      <alignment horizontal="center" vertical="center" wrapText="1"/>
    </xf>
    <xf numFmtId="14" fontId="63" fillId="35" borderId="15" xfId="45" applyNumberFormat="1" applyFont="1" applyFill="1" applyBorder="1" applyAlignment="1">
      <alignment horizontal="center" vertical="center" wrapText="1"/>
    </xf>
    <xf numFmtId="14" fontId="63" fillId="35" borderId="32" xfId="45" applyNumberFormat="1" applyFont="1" applyFill="1" applyBorder="1" applyAlignment="1">
      <alignment horizontal="center" vertical="center" wrapText="1"/>
    </xf>
    <xf numFmtId="0" fontId="63" fillId="35" borderId="78" xfId="45" applyFont="1" applyFill="1" applyBorder="1" applyAlignment="1">
      <alignment horizontal="center" vertical="center" wrapText="1"/>
    </xf>
    <xf numFmtId="14" fontId="63" fillId="35" borderId="84" xfId="45" applyNumberFormat="1" applyFont="1" applyFill="1" applyBorder="1" applyAlignment="1">
      <alignment horizontal="center" vertical="center" wrapText="1"/>
    </xf>
    <xf numFmtId="0" fontId="63" fillId="35" borderId="38" xfId="45" applyFont="1" applyFill="1" applyBorder="1" applyAlignment="1">
      <alignment vertical="center" wrapText="1"/>
    </xf>
    <xf numFmtId="0" fontId="63" fillId="35" borderId="30" xfId="45" applyFont="1" applyFill="1" applyBorder="1" applyAlignment="1">
      <alignment vertical="center" wrapText="1"/>
    </xf>
    <xf numFmtId="0" fontId="63" fillId="35" borderId="66" xfId="45" applyFont="1" applyFill="1" applyBorder="1" applyAlignment="1">
      <alignment vertical="center" wrapText="1"/>
    </xf>
    <xf numFmtId="0" fontId="63" fillId="35" borderId="32" xfId="45" applyFont="1" applyFill="1" applyBorder="1" applyAlignment="1">
      <alignment vertical="center" wrapText="1"/>
    </xf>
    <xf numFmtId="0" fontId="64" fillId="0" borderId="0" xfId="45" applyFont="1" applyAlignment="1">
      <alignment vertical="center" wrapText="1"/>
    </xf>
    <xf numFmtId="0" fontId="49" fillId="35" borderId="72" xfId="0" applyFont="1" applyFill="1" applyBorder="1" applyAlignment="1">
      <alignment vertical="center" wrapText="1"/>
    </xf>
    <xf numFmtId="0" fontId="49" fillId="35" borderId="34" xfId="0" applyFont="1" applyFill="1" applyBorder="1" applyAlignment="1">
      <alignment vertical="center"/>
    </xf>
    <xf numFmtId="0" fontId="49" fillId="35" borderId="33" xfId="0" applyFont="1" applyFill="1" applyBorder="1" applyAlignment="1">
      <alignment vertical="center" wrapText="1"/>
    </xf>
    <xf numFmtId="0" fontId="49" fillId="35" borderId="33" xfId="0" applyFont="1" applyFill="1" applyBorder="1" applyAlignment="1">
      <alignment horizontal="left" vertical="center" wrapText="1"/>
    </xf>
    <xf numFmtId="0" fontId="49" fillId="35" borderId="56" xfId="0" applyFont="1" applyFill="1" applyBorder="1" applyAlignment="1">
      <alignment horizontal="center" vertical="center"/>
    </xf>
    <xf numFmtId="14" fontId="49" fillId="35" borderId="71" xfId="38" applyNumberFormat="1" applyFont="1" applyFill="1" applyBorder="1" applyAlignment="1">
      <alignment horizontal="center" vertical="center" wrapText="1"/>
    </xf>
    <xf numFmtId="14" fontId="49" fillId="35" borderId="33" xfId="38" applyNumberFormat="1" applyFont="1" applyFill="1" applyBorder="1" applyAlignment="1">
      <alignment horizontal="center" vertical="center" wrapText="1"/>
    </xf>
    <xf numFmtId="0" fontId="2" fillId="0" borderId="0" xfId="45" applyFont="1" applyAlignment="1">
      <alignment wrapText="1"/>
    </xf>
    <xf numFmtId="0" fontId="6" fillId="35" borderId="64" xfId="45" applyFont="1" applyFill="1" applyBorder="1" applyAlignment="1">
      <alignment horizontal="center" wrapText="1"/>
    </xf>
    <xf numFmtId="0" fontId="64" fillId="35" borderId="64" xfId="45" applyFont="1" applyFill="1" applyBorder="1" applyAlignment="1">
      <alignment horizontal="center" wrapText="1"/>
    </xf>
    <xf numFmtId="0" fontId="33" fillId="35" borderId="33" xfId="0" applyFont="1" applyFill="1" applyBorder="1" applyAlignment="1">
      <alignment vertical="center" wrapText="1"/>
    </xf>
    <xf numFmtId="0" fontId="33" fillId="35" borderId="56" xfId="45" applyFont="1" applyFill="1" applyBorder="1" applyAlignment="1">
      <alignment vertical="center" wrapText="1"/>
    </xf>
    <xf numFmtId="0" fontId="33" fillId="35" borderId="56" xfId="45" applyFont="1" applyFill="1" applyBorder="1" applyAlignment="1">
      <alignment horizontal="center" vertical="center" wrapText="1"/>
    </xf>
    <xf numFmtId="0" fontId="33" fillId="35" borderId="33" xfId="0" applyFont="1" applyFill="1" applyBorder="1" applyAlignment="1">
      <alignment horizontal="left" vertical="center"/>
    </xf>
    <xf numFmtId="0" fontId="33" fillId="35" borderId="33" xfId="0" applyFont="1" applyFill="1" applyBorder="1" applyAlignment="1">
      <alignment horizontal="left" vertical="center" wrapText="1"/>
    </xf>
    <xf numFmtId="15" fontId="33" fillId="35" borderId="56" xfId="45" applyNumberFormat="1" applyFont="1" applyFill="1" applyBorder="1" applyAlignment="1">
      <alignment horizontal="center" vertical="center"/>
    </xf>
    <xf numFmtId="0" fontId="33" fillId="35" borderId="56" xfId="0" applyFont="1" applyFill="1" applyBorder="1" applyAlignment="1">
      <alignment horizontal="center" vertical="center"/>
    </xf>
    <xf numFmtId="0" fontId="64" fillId="35" borderId="56" xfId="45" applyFont="1" applyFill="1" applyBorder="1" applyAlignment="1">
      <alignment horizontal="center" vertical="center" wrapText="1"/>
    </xf>
    <xf numFmtId="14" fontId="33" fillId="35" borderId="71" xfId="38" applyNumberFormat="1" applyFont="1" applyFill="1" applyBorder="1" applyAlignment="1">
      <alignment horizontal="center" vertical="center" wrapText="1"/>
    </xf>
    <xf numFmtId="164" fontId="33" fillId="35" borderId="56" xfId="45" applyNumberFormat="1" applyFont="1" applyFill="1" applyBorder="1" applyAlignment="1">
      <alignment horizontal="center" vertical="center"/>
    </xf>
    <xf numFmtId="0" fontId="64" fillId="35" borderId="56" xfId="45" applyFont="1" applyFill="1" applyBorder="1" applyAlignment="1">
      <alignment vertical="center" wrapText="1"/>
    </xf>
    <xf numFmtId="14" fontId="64" fillId="35" borderId="62" xfId="45" applyNumberFormat="1" applyFont="1" applyFill="1" applyBorder="1" applyAlignment="1">
      <alignment horizontal="center" vertical="center" wrapText="1"/>
    </xf>
    <xf numFmtId="14" fontId="64" fillId="35" borderId="56" xfId="45" applyNumberFormat="1" applyFont="1" applyFill="1" applyBorder="1" applyAlignment="1">
      <alignment horizontal="center" vertical="center" wrapText="1"/>
    </xf>
    <xf numFmtId="14" fontId="64" fillId="35" borderId="15" xfId="45" applyNumberFormat="1" applyFont="1" applyFill="1" applyBorder="1" applyAlignment="1">
      <alignment horizontal="center" vertical="center" wrapText="1"/>
    </xf>
    <xf numFmtId="14" fontId="64" fillId="35" borderId="32" xfId="45" applyNumberFormat="1" applyFont="1" applyFill="1" applyBorder="1" applyAlignment="1">
      <alignment horizontal="center" vertical="center" wrapText="1"/>
    </xf>
    <xf numFmtId="0" fontId="64" fillId="35" borderId="78" xfId="45" applyFont="1" applyFill="1" applyBorder="1" applyAlignment="1">
      <alignment horizontal="center" vertical="center" wrapText="1"/>
    </xf>
    <xf numFmtId="14" fontId="64" fillId="35" borderId="84" xfId="45" applyNumberFormat="1" applyFont="1" applyFill="1" applyBorder="1" applyAlignment="1">
      <alignment horizontal="center" vertical="center" wrapText="1"/>
    </xf>
    <xf numFmtId="0" fontId="64" fillId="35" borderId="38" xfId="45" applyFont="1" applyFill="1" applyBorder="1" applyAlignment="1">
      <alignment vertical="center" wrapText="1"/>
    </xf>
    <xf numFmtId="0" fontId="64" fillId="35" borderId="30" xfId="45" applyFont="1" applyFill="1" applyBorder="1" applyAlignment="1">
      <alignment vertical="center" wrapText="1"/>
    </xf>
    <xf numFmtId="0" fontId="64" fillId="35" borderId="66" xfId="45" applyFont="1" applyFill="1" applyBorder="1" applyAlignment="1">
      <alignment vertical="center" wrapText="1"/>
    </xf>
    <xf numFmtId="0" fontId="64" fillId="35" borderId="32" xfId="45" applyFont="1" applyFill="1" applyBorder="1" applyAlignment="1">
      <alignment vertical="center" wrapText="1"/>
    </xf>
    <xf numFmtId="14" fontId="33" fillId="35" borderId="55" xfId="38" applyNumberFormat="1" applyFont="1" applyFill="1" applyBorder="1" applyAlignment="1">
      <alignment horizontal="center" vertical="center" wrapText="1"/>
    </xf>
    <xf numFmtId="0" fontId="26" fillId="35" borderId="27" xfId="45" applyFont="1" applyFill="1" applyBorder="1" applyAlignment="1">
      <alignment vertical="center" wrapText="1"/>
    </xf>
    <xf numFmtId="0" fontId="26" fillId="0" borderId="56" xfId="45" applyFont="1" applyBorder="1" applyAlignment="1">
      <alignment horizontal="center" vertical="center" wrapText="1"/>
    </xf>
    <xf numFmtId="0" fontId="1" fillId="0" borderId="13" xfId="45" applyBorder="1" applyAlignment="1">
      <alignment vertical="center" wrapText="1"/>
    </xf>
    <xf numFmtId="0" fontId="26" fillId="0" borderId="13" xfId="45" applyFont="1" applyBorder="1" applyAlignment="1">
      <alignment horizontal="center" vertical="center" wrapText="1"/>
    </xf>
    <xf numFmtId="16" fontId="1" fillId="0" borderId="13" xfId="45" applyNumberFormat="1" applyBorder="1" applyAlignment="1">
      <alignment horizontal="center" vertical="center" wrapText="1"/>
    </xf>
    <xf numFmtId="0" fontId="26" fillId="0" borderId="30" xfId="45" applyFont="1" applyBorder="1" applyAlignment="1">
      <alignment horizontal="center" vertical="center" wrapText="1"/>
    </xf>
    <xf numFmtId="15" fontId="26" fillId="35" borderId="72" xfId="38" applyNumberFormat="1" applyFont="1" applyFill="1" applyBorder="1" applyAlignment="1">
      <alignment horizontal="center" vertical="center" wrapText="1"/>
    </xf>
    <xf numFmtId="15" fontId="49" fillId="35" borderId="72" xfId="38" applyNumberFormat="1" applyFont="1" applyFill="1" applyBorder="1" applyAlignment="1">
      <alignment horizontal="center" vertical="center" wrapText="1"/>
    </xf>
    <xf numFmtId="15" fontId="33" fillId="35" borderId="72" xfId="38" applyNumberFormat="1" applyFont="1" applyFill="1" applyBorder="1" applyAlignment="1">
      <alignment horizontal="center" vertical="center" wrapText="1"/>
    </xf>
    <xf numFmtId="16" fontId="1" fillId="0" borderId="99" xfId="45" applyNumberFormat="1" applyBorder="1" applyAlignment="1">
      <alignment horizontal="center" vertical="center" wrapText="1"/>
    </xf>
    <xf numFmtId="16" fontId="1" fillId="35" borderId="99" xfId="45" applyNumberFormat="1" applyFill="1" applyBorder="1" applyAlignment="1">
      <alignment horizontal="center" vertical="center" wrapText="1"/>
    </xf>
    <xf numFmtId="16" fontId="1" fillId="35" borderId="99" xfId="45" applyNumberFormat="1" applyFill="1" applyBorder="1" applyAlignment="1">
      <alignment horizontal="center" wrapText="1"/>
    </xf>
    <xf numFmtId="16" fontId="43" fillId="35" borderId="99" xfId="45" applyNumberFormat="1" applyFont="1" applyFill="1" applyBorder="1" applyAlignment="1">
      <alignment horizontal="center" wrapText="1"/>
    </xf>
    <xf numFmtId="0" fontId="26" fillId="35" borderId="100" xfId="45" applyFont="1" applyFill="1" applyBorder="1" applyAlignment="1">
      <alignment horizontal="left" vertical="center" wrapText="1"/>
    </xf>
    <xf numFmtId="0" fontId="65" fillId="35" borderId="13" xfId="45" applyFont="1" applyFill="1" applyBorder="1" applyAlignment="1">
      <alignment horizontal="left"/>
    </xf>
    <xf numFmtId="0" fontId="33" fillId="35" borderId="13" xfId="0" applyFont="1" applyFill="1" applyBorder="1" applyAlignment="1">
      <alignment horizontal="left" vertical="center"/>
    </xf>
    <xf numFmtId="14" fontId="24" fillId="35" borderId="55" xfId="38" applyNumberFormat="1" applyFont="1" applyFill="1" applyBorder="1" applyAlignment="1">
      <alignment horizontal="center" vertical="center" wrapText="1"/>
    </xf>
    <xf numFmtId="0" fontId="26" fillId="35" borderId="0" xfId="0" applyFont="1" applyFill="1" applyAlignment="1">
      <alignment vertical="center" wrapText="1"/>
    </xf>
    <xf numFmtId="0" fontId="26" fillId="35" borderId="0" xfId="45" applyFont="1" applyFill="1" applyAlignment="1">
      <alignment horizontal="center" vertical="center" wrapText="1"/>
    </xf>
    <xf numFmtId="0" fontId="26" fillId="35" borderId="0" xfId="0" applyFont="1" applyFill="1" applyAlignment="1">
      <alignment horizontal="left" vertical="center"/>
    </xf>
    <xf numFmtId="0" fontId="26" fillId="35" borderId="0" xfId="0" applyFont="1" applyFill="1" applyAlignment="1">
      <alignment horizontal="left" vertical="center" wrapText="1"/>
    </xf>
    <xf numFmtId="0" fontId="26" fillId="35" borderId="0" xfId="0" applyFont="1" applyFill="1" applyAlignment="1">
      <alignment horizontal="center" vertical="center"/>
    </xf>
    <xf numFmtId="0" fontId="42" fillId="35" borderId="0" xfId="45" applyFont="1" applyFill="1" applyAlignment="1">
      <alignment horizontal="center" vertical="center" wrapText="1"/>
    </xf>
    <xf numFmtId="14" fontId="26" fillId="35" borderId="0" xfId="45" applyNumberFormat="1" applyFont="1" applyFill="1" applyAlignment="1">
      <alignment horizontal="center" vertical="center"/>
    </xf>
    <xf numFmtId="0" fontId="42" fillId="35" borderId="0" xfId="45" applyFont="1" applyFill="1" applyAlignment="1">
      <alignment vertical="center" wrapText="1"/>
    </xf>
    <xf numFmtId="14" fontId="42" fillId="35" borderId="0" xfId="45" applyNumberFormat="1" applyFont="1" applyFill="1" applyAlignment="1">
      <alignment horizontal="center" vertical="center" wrapText="1"/>
    </xf>
    <xf numFmtId="0" fontId="26" fillId="35" borderId="0" xfId="0" applyFont="1" applyFill="1" applyAlignment="1">
      <alignment horizontal="left"/>
    </xf>
    <xf numFmtId="0" fontId="26" fillId="35" borderId="0" xfId="45" applyFont="1" applyFill="1" applyAlignment="1">
      <alignment horizontal="left" vertical="center" wrapText="1"/>
    </xf>
    <xf numFmtId="0" fontId="26" fillId="35" borderId="0" xfId="38" applyFont="1" applyFill="1" applyAlignment="1">
      <alignment horizontal="center" vertical="center"/>
    </xf>
    <xf numFmtId="0" fontId="26" fillId="35" borderId="78" xfId="0" applyFont="1" applyFill="1" applyBorder="1"/>
    <xf numFmtId="0" fontId="26" fillId="35" borderId="79" xfId="0" applyFont="1" applyFill="1" applyBorder="1" applyAlignment="1">
      <alignment vertical="center" wrapText="1"/>
    </xf>
    <xf numFmtId="0" fontId="26" fillId="35" borderId="55" xfId="45" applyFont="1" applyFill="1" applyBorder="1" applyAlignment="1">
      <alignment horizontal="center" vertical="center" wrapText="1"/>
    </xf>
    <xf numFmtId="0" fontId="26" fillId="35" borderId="55" xfId="0" applyFont="1" applyFill="1" applyBorder="1" applyAlignment="1">
      <alignment horizontal="left"/>
    </xf>
    <xf numFmtId="0" fontId="26" fillId="35" borderId="79" xfId="45" applyFont="1" applyFill="1" applyBorder="1" applyAlignment="1">
      <alignment horizontal="left" vertical="center" wrapText="1"/>
    </xf>
    <xf numFmtId="0" fontId="26" fillId="35" borderId="13" xfId="0" applyFont="1" applyFill="1" applyBorder="1" applyAlignment="1">
      <alignment horizontal="left"/>
    </xf>
    <xf numFmtId="0" fontId="25" fillId="31" borderId="13" xfId="45" applyFont="1" applyFill="1" applyBorder="1" applyAlignment="1">
      <alignment horizontal="center" vertical="center" wrapText="1"/>
    </xf>
    <xf numFmtId="0" fontId="25" fillId="31" borderId="13" xfId="45" applyFont="1" applyFill="1" applyBorder="1" applyAlignment="1">
      <alignment horizontal="left" vertical="center" wrapText="1"/>
    </xf>
    <xf numFmtId="0" fontId="3" fillId="31" borderId="30" xfId="45" applyFont="1" applyFill="1" applyBorder="1" applyAlignment="1">
      <alignment horizontal="center" vertical="center" wrapText="1"/>
    </xf>
    <xf numFmtId="0" fontId="42" fillId="35" borderId="32" xfId="45" applyFont="1" applyFill="1" applyBorder="1" applyAlignment="1">
      <alignment horizontal="center" wrapText="1"/>
    </xf>
    <xf numFmtId="0" fontId="42" fillId="35" borderId="47" xfId="45" applyFont="1" applyFill="1" applyBorder="1" applyAlignment="1">
      <alignment horizontal="center" wrapText="1"/>
    </xf>
    <xf numFmtId="0" fontId="26" fillId="35" borderId="47" xfId="0" applyFont="1" applyFill="1" applyBorder="1" applyAlignment="1">
      <alignment vertical="center" wrapText="1"/>
    </xf>
    <xf numFmtId="0" fontId="26" fillId="35" borderId="47" xfId="45" applyFont="1" applyFill="1" applyBorder="1" applyAlignment="1">
      <alignment vertical="center" wrapText="1"/>
    </xf>
    <xf numFmtId="0" fontId="26" fillId="35" borderId="47" xfId="45" applyFont="1" applyFill="1" applyBorder="1" applyAlignment="1">
      <alignment horizontal="center" vertical="center" wrapText="1"/>
    </xf>
    <xf numFmtId="0" fontId="26" fillId="35" borderId="47" xfId="0" applyFont="1" applyFill="1" applyBorder="1"/>
    <xf numFmtId="0" fontId="26" fillId="35" borderId="47" xfId="45" applyFont="1" applyFill="1" applyBorder="1" applyAlignment="1">
      <alignment horizontal="left" vertical="center" wrapText="1"/>
    </xf>
    <xf numFmtId="0" fontId="26" fillId="35" borderId="55" xfId="0" applyFont="1" applyFill="1" applyBorder="1"/>
    <xf numFmtId="0" fontId="25" fillId="31" borderId="13" xfId="45" applyFont="1" applyFill="1" applyBorder="1" applyAlignment="1">
      <alignment vertical="center" wrapText="1"/>
    </xf>
    <xf numFmtId="0" fontId="66" fillId="35" borderId="13" xfId="45" applyFont="1" applyFill="1" applyBorder="1" applyAlignment="1">
      <alignment horizontal="center" wrapText="1"/>
    </xf>
    <xf numFmtId="0" fontId="67" fillId="35" borderId="64" xfId="45" applyFont="1" applyFill="1" applyBorder="1" applyAlignment="1">
      <alignment horizontal="center" wrapText="1"/>
    </xf>
    <xf numFmtId="0" fontId="48" fillId="35" borderId="27" xfId="45" applyFont="1" applyFill="1" applyBorder="1" applyAlignment="1">
      <alignment vertical="center" wrapText="1"/>
    </xf>
    <xf numFmtId="0" fontId="48" fillId="35" borderId="30" xfId="45" applyFont="1" applyFill="1" applyBorder="1" applyAlignment="1">
      <alignment vertical="center" wrapText="1"/>
    </xf>
    <xf numFmtId="0" fontId="48" fillId="35" borderId="56" xfId="45" applyFont="1" applyFill="1" applyBorder="1" applyAlignment="1">
      <alignment horizontal="center" vertical="center" wrapText="1"/>
    </xf>
    <xf numFmtId="0" fontId="68" fillId="35" borderId="13" xfId="45" applyFont="1" applyFill="1" applyBorder="1" applyAlignment="1">
      <alignment horizontal="left"/>
    </xf>
    <xf numFmtId="0" fontId="69" fillId="35" borderId="13" xfId="0" applyFont="1" applyFill="1" applyBorder="1" applyAlignment="1">
      <alignment horizontal="left" vertical="center"/>
    </xf>
    <xf numFmtId="0" fontId="48" fillId="35" borderId="100" xfId="45" applyFont="1" applyFill="1" applyBorder="1" applyAlignment="1">
      <alignment horizontal="left" vertical="center" wrapText="1"/>
    </xf>
    <xf numFmtId="0" fontId="48" fillId="0" borderId="56" xfId="45" applyFont="1" applyBorder="1" applyAlignment="1">
      <alignment horizontal="center" vertical="center" wrapText="1"/>
    </xf>
    <xf numFmtId="0" fontId="48" fillId="0" borderId="30" xfId="45" applyFont="1" applyBorder="1" applyAlignment="1">
      <alignment horizontal="center" vertical="center" wrapText="1"/>
    </xf>
    <xf numFmtId="15" fontId="69" fillId="35" borderId="56" xfId="45" applyNumberFormat="1" applyFont="1" applyFill="1" applyBorder="1" applyAlignment="1">
      <alignment horizontal="center" vertical="center"/>
    </xf>
    <xf numFmtId="0" fontId="69" fillId="35" borderId="56" xfId="0" applyFont="1" applyFill="1" applyBorder="1" applyAlignment="1">
      <alignment horizontal="center" vertical="center"/>
    </xf>
    <xf numFmtId="0" fontId="66" fillId="35" borderId="56" xfId="45" applyFont="1" applyFill="1" applyBorder="1" applyAlignment="1">
      <alignment horizontal="center" vertical="center" wrapText="1"/>
    </xf>
    <xf numFmtId="14" fontId="69" fillId="35" borderId="55" xfId="38" applyNumberFormat="1" applyFont="1" applyFill="1" applyBorder="1" applyAlignment="1">
      <alignment horizontal="center" vertical="center" wrapText="1"/>
    </xf>
    <xf numFmtId="0" fontId="69" fillId="35" borderId="56" xfId="45" applyFont="1" applyFill="1" applyBorder="1" applyAlignment="1">
      <alignment horizontal="center" vertical="center" wrapText="1"/>
    </xf>
    <xf numFmtId="14" fontId="71" fillId="35" borderId="62" xfId="45" applyNumberFormat="1" applyFont="1" applyFill="1" applyBorder="1" applyAlignment="1">
      <alignment horizontal="center" vertical="center" wrapText="1"/>
    </xf>
    <xf numFmtId="14" fontId="71" fillId="35" borderId="56" xfId="45" applyNumberFormat="1" applyFont="1" applyFill="1" applyBorder="1" applyAlignment="1">
      <alignment horizontal="center" vertical="center" wrapText="1"/>
    </xf>
    <xf numFmtId="0" fontId="66" fillId="35" borderId="56" xfId="45" applyFont="1" applyFill="1" applyBorder="1" applyAlignment="1">
      <alignment horizontal="center" wrapText="1"/>
    </xf>
    <xf numFmtId="0" fontId="48" fillId="35" borderId="27" xfId="0" applyFont="1" applyFill="1" applyBorder="1" applyAlignment="1">
      <alignment vertical="center" wrapText="1"/>
    </xf>
    <xf numFmtId="0" fontId="48" fillId="35" borderId="75" xfId="0" applyFont="1" applyFill="1" applyBorder="1" applyAlignment="1">
      <alignment horizontal="left" vertical="center"/>
    </xf>
    <xf numFmtId="0" fontId="48" fillId="35" borderId="75" xfId="0" applyFont="1" applyFill="1" applyBorder="1" applyAlignment="1">
      <alignment horizontal="left" vertical="center" wrapText="1"/>
    </xf>
    <xf numFmtId="0" fontId="48" fillId="35" borderId="30" xfId="45" applyFont="1" applyFill="1" applyBorder="1" applyAlignment="1">
      <alignment horizontal="center" vertical="center" wrapText="1"/>
    </xf>
    <xf numFmtId="15" fontId="48" fillId="35" borderId="76" xfId="38" applyNumberFormat="1" applyFont="1" applyFill="1" applyBorder="1" applyAlignment="1">
      <alignment horizontal="center" vertical="center" wrapText="1"/>
    </xf>
    <xf numFmtId="15" fontId="48" fillId="35" borderId="30" xfId="45" applyNumberFormat="1" applyFont="1" applyFill="1" applyBorder="1" applyAlignment="1">
      <alignment horizontal="center" vertical="center"/>
    </xf>
    <xf numFmtId="0" fontId="48" fillId="35" borderId="30" xfId="0" applyFont="1" applyFill="1" applyBorder="1" applyAlignment="1">
      <alignment horizontal="center" vertical="center"/>
    </xf>
    <xf numFmtId="14" fontId="48" fillId="35" borderId="30" xfId="45" applyNumberFormat="1" applyFont="1" applyFill="1" applyBorder="1" applyAlignment="1">
      <alignment horizontal="center" vertical="center"/>
    </xf>
    <xf numFmtId="164" fontId="48" fillId="35" borderId="30" xfId="45" applyNumberFormat="1" applyFont="1" applyFill="1" applyBorder="1" applyAlignment="1">
      <alignment horizontal="center" vertical="center"/>
    </xf>
    <xf numFmtId="0" fontId="66" fillId="35" borderId="30" xfId="45" applyFont="1" applyFill="1" applyBorder="1" applyAlignment="1">
      <alignment vertical="center" wrapText="1"/>
    </xf>
    <xf numFmtId="14" fontId="66" fillId="35" borderId="57" xfId="45" applyNumberFormat="1" applyFont="1" applyFill="1" applyBorder="1" applyAlignment="1">
      <alignment horizontal="center" vertical="center" wrapText="1"/>
    </xf>
    <xf numFmtId="14" fontId="66" fillId="35" borderId="30" xfId="45" applyNumberFormat="1" applyFont="1" applyFill="1" applyBorder="1" applyAlignment="1">
      <alignment horizontal="center" vertical="center" wrapText="1"/>
    </xf>
    <xf numFmtId="0" fontId="66" fillId="35" borderId="30" xfId="45" applyFont="1" applyFill="1" applyBorder="1" applyAlignment="1">
      <alignment horizontal="center" vertical="center" wrapText="1"/>
    </xf>
    <xf numFmtId="14" fontId="66" fillId="35" borderId="16" xfId="45" applyNumberFormat="1" applyFont="1" applyFill="1" applyBorder="1" applyAlignment="1">
      <alignment horizontal="center" vertical="center" wrapText="1"/>
    </xf>
    <xf numFmtId="14" fontId="66" fillId="35" borderId="13" xfId="45" applyNumberFormat="1" applyFont="1" applyFill="1" applyBorder="1" applyAlignment="1">
      <alignment horizontal="center" vertical="center" wrapText="1"/>
    </xf>
    <xf numFmtId="0" fontId="66" fillId="35" borderId="44" xfId="45" applyFont="1" applyFill="1" applyBorder="1" applyAlignment="1">
      <alignment horizontal="center" vertical="center" wrapText="1"/>
    </xf>
    <xf numFmtId="14" fontId="66" fillId="35" borderId="38" xfId="45" applyNumberFormat="1" applyFont="1" applyFill="1" applyBorder="1" applyAlignment="1">
      <alignment horizontal="center" vertical="center" wrapText="1"/>
    </xf>
    <xf numFmtId="0" fontId="66" fillId="35" borderId="38" xfId="45" applyFont="1" applyFill="1" applyBorder="1" applyAlignment="1">
      <alignment vertical="center" wrapText="1"/>
    </xf>
    <xf numFmtId="0" fontId="66" fillId="35" borderId="77" xfId="45" applyFont="1" applyFill="1" applyBorder="1" applyAlignment="1">
      <alignment vertical="center" wrapText="1"/>
    </xf>
    <xf numFmtId="0" fontId="66" fillId="35" borderId="13" xfId="45" applyFont="1" applyFill="1" applyBorder="1" applyAlignment="1">
      <alignment vertical="center" wrapText="1"/>
    </xf>
    <xf numFmtId="0" fontId="70" fillId="0" borderId="0" xfId="45" applyFont="1" applyAlignment="1">
      <alignment wrapText="1"/>
    </xf>
    <xf numFmtId="0" fontId="48" fillId="35" borderId="13" xfId="45" applyFont="1" applyFill="1" applyBorder="1" applyAlignment="1">
      <alignment vertical="center" wrapText="1"/>
    </xf>
    <xf numFmtId="0" fontId="48" fillId="35" borderId="13" xfId="45" applyFont="1" applyFill="1" applyBorder="1" applyAlignment="1">
      <alignment horizontal="center" vertical="center" wrapText="1"/>
    </xf>
    <xf numFmtId="0" fontId="48" fillId="35" borderId="13" xfId="0" applyFont="1" applyFill="1" applyBorder="1" applyAlignment="1">
      <alignment horizontal="left" vertical="center"/>
    </xf>
    <xf numFmtId="0" fontId="48" fillId="35" borderId="13" xfId="0" applyFont="1" applyFill="1" applyBorder="1" applyAlignment="1">
      <alignment horizontal="left" vertical="center" wrapText="1"/>
    </xf>
    <xf numFmtId="0" fontId="48" fillId="0" borderId="13" xfId="0" applyFont="1" applyBorder="1" applyAlignment="1">
      <alignment horizontal="left" vertical="center"/>
    </xf>
    <xf numFmtId="0" fontId="42" fillId="35" borderId="30" xfId="45" applyFont="1" applyFill="1" applyBorder="1" applyAlignment="1">
      <alignment horizontal="center" wrapText="1"/>
    </xf>
    <xf numFmtId="0" fontId="26" fillId="35" borderId="34" xfId="0" applyFont="1" applyFill="1" applyBorder="1" applyAlignment="1">
      <alignment vertical="center" wrapText="1"/>
    </xf>
    <xf numFmtId="0" fontId="26" fillId="35" borderId="26" xfId="0" applyFont="1" applyFill="1" applyBorder="1" applyAlignment="1">
      <alignment vertical="center" wrapText="1"/>
    </xf>
    <xf numFmtId="0" fontId="26" fillId="35" borderId="101" xfId="0" applyFont="1" applyFill="1" applyBorder="1" applyAlignment="1">
      <alignment horizontal="left" vertical="center" wrapText="1"/>
    </xf>
    <xf numFmtId="0" fontId="34" fillId="0" borderId="32" xfId="0" applyFont="1" applyBorder="1" applyAlignment="1">
      <alignment horizontal="left" vertical="center" wrapText="1"/>
    </xf>
    <xf numFmtId="0" fontId="42" fillId="35" borderId="97" xfId="45" applyFont="1" applyFill="1" applyBorder="1" applyAlignment="1">
      <alignment horizontal="center" wrapText="1"/>
    </xf>
    <xf numFmtId="0" fontId="26" fillId="35" borderId="34" xfId="45" applyFont="1" applyFill="1" applyBorder="1" applyAlignment="1">
      <alignment vertical="center" wrapText="1"/>
    </xf>
    <xf numFmtId="0" fontId="65" fillId="35" borderId="32" xfId="45" applyFont="1" applyFill="1" applyBorder="1" applyAlignment="1">
      <alignment horizontal="left"/>
    </xf>
    <xf numFmtId="0" fontId="26" fillId="35" borderId="80" xfId="45" applyFont="1" applyFill="1" applyBorder="1" applyAlignment="1">
      <alignment horizontal="left" vertical="center" wrapText="1"/>
    </xf>
    <xf numFmtId="0" fontId="3" fillId="31" borderId="44" xfId="45" applyFont="1" applyFill="1" applyBorder="1" applyAlignment="1">
      <alignment vertical="center" wrapText="1"/>
    </xf>
    <xf numFmtId="0" fontId="33" fillId="35" borderId="30" xfId="0" applyFont="1" applyFill="1" applyBorder="1" applyAlignment="1">
      <alignment horizontal="left" vertical="center"/>
    </xf>
    <xf numFmtId="0" fontId="26" fillId="35" borderId="59" xfId="45" applyFont="1" applyFill="1" applyBorder="1" applyAlignment="1">
      <alignment vertical="center" wrapText="1"/>
    </xf>
    <xf numFmtId="0" fontId="65" fillId="35" borderId="47" xfId="45" applyFont="1" applyFill="1" applyBorder="1" applyAlignment="1">
      <alignment horizontal="left"/>
    </xf>
    <xf numFmtId="0" fontId="26" fillId="35" borderId="54" xfId="45" applyFont="1" applyFill="1" applyBorder="1" applyAlignment="1">
      <alignment horizontal="left" vertical="center" wrapText="1"/>
    </xf>
    <xf numFmtId="0" fontId="6" fillId="35" borderId="55" xfId="45" applyFont="1" applyFill="1" applyBorder="1" applyAlignment="1">
      <alignment horizontal="center" wrapText="1"/>
    </xf>
    <xf numFmtId="0" fontId="42" fillId="35" borderId="47" xfId="45" applyFont="1" applyFill="1" applyBorder="1" applyAlignment="1">
      <alignment horizontal="left" wrapText="1"/>
    </xf>
    <xf numFmtId="0" fontId="42" fillId="35" borderId="13" xfId="45" applyFont="1" applyFill="1" applyBorder="1" applyAlignment="1">
      <alignment horizontal="left" wrapText="1"/>
    </xf>
    <xf numFmtId="0" fontId="42" fillId="35" borderId="55" xfId="45" applyFont="1" applyFill="1" applyBorder="1" applyAlignment="1">
      <alignment horizontal="left" wrapText="1"/>
    </xf>
    <xf numFmtId="0" fontId="42" fillId="35" borderId="64" xfId="45" applyFont="1" applyFill="1" applyBorder="1" applyAlignment="1">
      <alignment horizontal="left" wrapText="1"/>
    </xf>
    <xf numFmtId="0" fontId="26" fillId="35" borderId="101" xfId="0" applyFont="1" applyFill="1" applyBorder="1" applyAlignment="1">
      <alignment horizontal="left" vertical="center"/>
    </xf>
    <xf numFmtId="0" fontId="26" fillId="35" borderId="47" xfId="0" applyFont="1" applyFill="1" applyBorder="1" applyAlignment="1">
      <alignment horizontal="left"/>
    </xf>
    <xf numFmtId="0" fontId="26" fillId="35" borderId="78" xfId="45" applyFont="1" applyFill="1" applyBorder="1" applyAlignment="1">
      <alignment vertical="center" wrapText="1"/>
    </xf>
    <xf numFmtId="0" fontId="24" fillId="35" borderId="56" xfId="45" applyFont="1" applyFill="1" applyBorder="1" applyAlignment="1">
      <alignment horizontal="center" vertical="center" wrapText="1"/>
    </xf>
    <xf numFmtId="164" fontId="24" fillId="35" borderId="56" xfId="45" applyNumberFormat="1" applyFont="1" applyFill="1" applyBorder="1" applyAlignment="1">
      <alignment horizontal="center" vertical="center"/>
    </xf>
    <xf numFmtId="0" fontId="26" fillId="35" borderId="32" xfId="45" applyFont="1" applyFill="1" applyBorder="1" applyAlignment="1">
      <alignment horizontal="center" vertical="center" wrapText="1"/>
    </xf>
    <xf numFmtId="0" fontId="26" fillId="35" borderId="32" xfId="0" applyFont="1" applyFill="1" applyBorder="1" applyAlignment="1">
      <alignment horizontal="left" vertical="center" wrapText="1"/>
    </xf>
    <xf numFmtId="0" fontId="27" fillId="35" borderId="101" xfId="0" applyFont="1" applyFill="1" applyBorder="1" applyAlignment="1">
      <alignment horizontal="left" vertical="center"/>
    </xf>
    <xf numFmtId="0" fontId="48" fillId="35" borderId="56" xfId="0" applyFont="1" applyFill="1" applyBorder="1" applyAlignment="1">
      <alignment horizontal="left"/>
    </xf>
    <xf numFmtId="0" fontId="62" fillId="36" borderId="13" xfId="0" applyFont="1" applyFill="1" applyBorder="1" applyAlignment="1">
      <alignment horizontal="left" vertical="center"/>
    </xf>
    <xf numFmtId="0" fontId="31" fillId="37" borderId="13" xfId="0" applyFont="1" applyFill="1" applyBorder="1" applyAlignment="1">
      <alignment horizontal="left" vertical="center"/>
    </xf>
    <xf numFmtId="0" fontId="32" fillId="37" borderId="13" xfId="0" applyFont="1" applyFill="1" applyBorder="1" applyAlignment="1">
      <alignment horizontal="left" vertical="center"/>
    </xf>
    <xf numFmtId="164" fontId="33" fillId="35" borderId="56" xfId="45" applyNumberFormat="1" applyFont="1" applyFill="1" applyBorder="1" applyAlignment="1">
      <alignment horizontal="center" vertical="center" wrapText="1"/>
    </xf>
    <xf numFmtId="0" fontId="72" fillId="0" borderId="0" xfId="0" applyFont="1"/>
    <xf numFmtId="0" fontId="26" fillId="35" borderId="56" xfId="0" applyFont="1" applyFill="1" applyBorder="1" applyAlignment="1">
      <alignment horizontal="left" wrapText="1"/>
    </xf>
    <xf numFmtId="0" fontId="26" fillId="35" borderId="47" xfId="0" applyFont="1" applyFill="1" applyBorder="1" applyAlignment="1">
      <alignment horizontal="left" vertical="center"/>
    </xf>
    <xf numFmtId="0" fontId="26" fillId="35" borderId="47" xfId="0" applyFont="1" applyFill="1" applyBorder="1" applyAlignment="1">
      <alignment horizontal="left" vertical="center" wrapText="1"/>
    </xf>
    <xf numFmtId="0" fontId="27" fillId="35" borderId="33" xfId="0" applyFont="1" applyFill="1" applyBorder="1" applyAlignment="1">
      <alignment horizontal="left" vertical="center"/>
    </xf>
    <xf numFmtId="0" fontId="26" fillId="35" borderId="13" xfId="0" applyFont="1" applyFill="1" applyBorder="1" applyAlignment="1">
      <alignment horizontal="left" wrapText="1"/>
    </xf>
    <xf numFmtId="0" fontId="26" fillId="35" borderId="32" xfId="0" applyFont="1" applyFill="1" applyBorder="1" applyAlignment="1">
      <alignment horizontal="left"/>
    </xf>
    <xf numFmtId="0" fontId="66" fillId="35" borderId="64" xfId="45" applyFont="1" applyFill="1" applyBorder="1" applyAlignment="1">
      <alignment horizontal="left" wrapText="1"/>
    </xf>
    <xf numFmtId="0" fontId="73" fillId="35" borderId="75" xfId="0" applyFont="1" applyFill="1" applyBorder="1" applyAlignment="1">
      <alignment horizontal="left" vertical="center"/>
    </xf>
    <xf numFmtId="16" fontId="70" fillId="0" borderId="99" xfId="45" applyNumberFormat="1" applyFont="1" applyBorder="1" applyAlignment="1">
      <alignment horizontal="center" vertical="center" wrapText="1"/>
    </xf>
    <xf numFmtId="0" fontId="26" fillId="35" borderId="32" xfId="0" applyFont="1" applyFill="1" applyBorder="1"/>
    <xf numFmtId="0" fontId="26" fillId="35" borderId="54" xfId="0" applyFont="1" applyFill="1" applyBorder="1" applyAlignment="1">
      <alignment horizontal="left" vertical="center"/>
    </xf>
    <xf numFmtId="0" fontId="26" fillId="35" borderId="55" xfId="45" applyFont="1" applyFill="1" applyBorder="1" applyAlignment="1">
      <alignment vertical="center" wrapText="1"/>
    </xf>
    <xf numFmtId="0" fontId="26" fillId="35" borderId="59" xfId="45" applyFont="1" applyFill="1" applyBorder="1" applyAlignment="1">
      <alignment horizontal="center" vertical="center" wrapText="1"/>
    </xf>
    <xf numFmtId="15" fontId="26" fillId="35" borderId="102" xfId="38" applyNumberFormat="1" applyFont="1" applyFill="1" applyBorder="1" applyAlignment="1">
      <alignment horizontal="center" vertical="center" wrapText="1"/>
    </xf>
    <xf numFmtId="15" fontId="26" fillId="35" borderId="59" xfId="45" applyNumberFormat="1" applyFont="1" applyFill="1" applyBorder="1" applyAlignment="1">
      <alignment horizontal="center" vertical="center"/>
    </xf>
    <xf numFmtId="0" fontId="26" fillId="35" borderId="59" xfId="0" applyFont="1" applyFill="1" applyBorder="1" applyAlignment="1">
      <alignment horizontal="center" vertical="center"/>
    </xf>
    <xf numFmtId="14" fontId="26" fillId="35" borderId="59" xfId="45" applyNumberFormat="1" applyFont="1" applyFill="1" applyBorder="1" applyAlignment="1">
      <alignment horizontal="center" vertical="center"/>
    </xf>
    <xf numFmtId="164" fontId="26" fillId="35" borderId="59" xfId="45" applyNumberFormat="1" applyFont="1" applyFill="1" applyBorder="1" applyAlignment="1">
      <alignment horizontal="center" vertical="center"/>
    </xf>
    <xf numFmtId="0" fontId="42" fillId="35" borderId="59" xfId="45" applyFont="1" applyFill="1" applyBorder="1" applyAlignment="1">
      <alignment vertical="center" wrapText="1"/>
    </xf>
    <xf numFmtId="14" fontId="42" fillId="35" borderId="103" xfId="45" applyNumberFormat="1" applyFont="1" applyFill="1" applyBorder="1" applyAlignment="1">
      <alignment horizontal="center" vertical="center" wrapText="1"/>
    </xf>
    <xf numFmtId="14" fontId="42" fillId="35" borderId="59" xfId="45" applyNumberFormat="1" applyFont="1" applyFill="1" applyBorder="1" applyAlignment="1">
      <alignment horizontal="center" vertical="center" wrapText="1"/>
    </xf>
    <xf numFmtId="0" fontId="42" fillId="35" borderId="59" xfId="45" applyFont="1" applyFill="1" applyBorder="1" applyAlignment="1">
      <alignment horizontal="center" vertical="center" wrapText="1"/>
    </xf>
    <xf numFmtId="14" fontId="42" fillId="35" borderId="104" xfId="45" applyNumberFormat="1" applyFont="1" applyFill="1" applyBorder="1" applyAlignment="1">
      <alignment horizontal="center" vertical="center" wrapText="1"/>
    </xf>
    <xf numFmtId="14" fontId="42" fillId="35" borderId="47" xfId="45" applyNumberFormat="1" applyFont="1" applyFill="1" applyBorder="1" applyAlignment="1">
      <alignment horizontal="center" vertical="center" wrapText="1"/>
    </xf>
    <xf numFmtId="0" fontId="42" fillId="35" borderId="54" xfId="45" applyFont="1" applyFill="1" applyBorder="1" applyAlignment="1">
      <alignment horizontal="center" vertical="center" wrapText="1"/>
    </xf>
    <xf numFmtId="14" fontId="42" fillId="35" borderId="105" xfId="45" applyNumberFormat="1" applyFont="1" applyFill="1" applyBorder="1" applyAlignment="1">
      <alignment horizontal="center" vertical="center" wrapText="1"/>
    </xf>
    <xf numFmtId="0" fontId="42" fillId="35" borderId="105" xfId="45" applyFont="1" applyFill="1" applyBorder="1" applyAlignment="1">
      <alignment vertical="center" wrapText="1"/>
    </xf>
    <xf numFmtId="0" fontId="42" fillId="35" borderId="102" xfId="45" applyFont="1" applyFill="1" applyBorder="1" applyAlignment="1">
      <alignment vertical="center" wrapText="1"/>
    </xf>
    <xf numFmtId="0" fontId="42" fillId="35" borderId="47" xfId="45" applyFont="1" applyFill="1" applyBorder="1" applyAlignment="1">
      <alignment vertical="center" wrapText="1"/>
    </xf>
    <xf numFmtId="15" fontId="26" fillId="35" borderId="13" xfId="38" applyNumberFormat="1" applyFont="1" applyFill="1" applyBorder="1" applyAlignment="1">
      <alignment horizontal="center" vertical="center" wrapText="1"/>
    </xf>
    <xf numFmtId="0" fontId="26" fillId="35" borderId="13" xfId="0" applyFont="1" applyFill="1" applyBorder="1" applyAlignment="1">
      <alignment horizontal="center" vertical="center"/>
    </xf>
    <xf numFmtId="0" fontId="42" fillId="35" borderId="13" xfId="45" applyFont="1" applyFill="1" applyBorder="1" applyAlignment="1">
      <alignment horizontal="center" vertical="center" wrapText="1"/>
    </xf>
    <xf numFmtId="0" fontId="1" fillId="0" borderId="13" xfId="45" applyBorder="1" applyAlignment="1">
      <alignment wrapText="1"/>
    </xf>
    <xf numFmtId="0" fontId="26" fillId="35" borderId="79" xfId="0" applyFont="1" applyFill="1" applyBorder="1" applyAlignment="1">
      <alignment horizontal="left" vertical="center"/>
    </xf>
    <xf numFmtId="0" fontId="26" fillId="35" borderId="97" xfId="45" applyFont="1" applyFill="1" applyBorder="1" applyAlignment="1">
      <alignment horizontal="center" vertical="center" wrapText="1"/>
    </xf>
    <xf numFmtId="0" fontId="26" fillId="35" borderId="97" xfId="0" applyFont="1" applyFill="1" applyBorder="1" applyAlignment="1">
      <alignment horizontal="left"/>
    </xf>
    <xf numFmtId="0" fontId="26" fillId="35" borderId="79" xfId="0" applyFont="1" applyFill="1" applyBorder="1" applyAlignment="1">
      <alignment horizontal="left" vertical="center" wrapText="1"/>
    </xf>
    <xf numFmtId="14" fontId="64" fillId="35" borderId="38" xfId="45" applyNumberFormat="1" applyFont="1" applyFill="1" applyBorder="1" applyAlignment="1">
      <alignment vertical="center" wrapText="1"/>
    </xf>
    <xf numFmtId="14" fontId="64" fillId="35" borderId="30" xfId="45" applyNumberFormat="1" applyFont="1" applyFill="1" applyBorder="1" applyAlignment="1">
      <alignment vertical="center" wrapText="1"/>
    </xf>
    <xf numFmtId="14" fontId="26" fillId="35" borderId="55" xfId="45" applyNumberFormat="1" applyFont="1" applyFill="1" applyBorder="1" applyAlignment="1">
      <alignment horizontal="center" vertical="center"/>
    </xf>
    <xf numFmtId="0" fontId="74" fillId="43" borderId="13" xfId="0" applyFont="1" applyFill="1" applyBorder="1" applyAlignment="1">
      <alignment vertical="center" wrapText="1"/>
    </xf>
    <xf numFmtId="0" fontId="74" fillId="43" borderId="106" xfId="0" applyFont="1" applyFill="1" applyBorder="1" applyAlignment="1">
      <alignment vertical="center" wrapText="1"/>
    </xf>
    <xf numFmtId="15" fontId="26" fillId="35" borderId="44" xfId="45" applyNumberFormat="1" applyFont="1" applyFill="1" applyBorder="1" applyAlignment="1">
      <alignment horizontal="center" vertical="center"/>
    </xf>
    <xf numFmtId="0" fontId="25" fillId="31" borderId="30" xfId="45" applyFont="1" applyFill="1" applyBorder="1" applyAlignment="1">
      <alignment horizontal="center" vertical="center" wrapText="1"/>
    </xf>
    <xf numFmtId="0" fontId="3" fillId="31" borderId="44" xfId="45" applyFont="1" applyFill="1" applyBorder="1" applyAlignment="1">
      <alignment horizontal="center" vertical="center" wrapText="1"/>
    </xf>
    <xf numFmtId="0" fontId="26" fillId="35" borderId="44" xfId="45" applyFont="1" applyFill="1" applyBorder="1" applyAlignment="1">
      <alignment vertical="center" wrapText="1"/>
    </xf>
    <xf numFmtId="0" fontId="26" fillId="35" borderId="100" xfId="0" applyFont="1" applyFill="1" applyBorder="1" applyAlignment="1">
      <alignment horizontal="left" vertical="center"/>
    </xf>
    <xf numFmtId="0" fontId="26" fillId="0" borderId="56" xfId="0" applyFont="1" applyBorder="1" applyAlignment="1">
      <alignment horizontal="left" vertical="center"/>
    </xf>
    <xf numFmtId="0" fontId="24" fillId="35" borderId="56" xfId="0" applyFont="1" applyFill="1" applyBorder="1"/>
    <xf numFmtId="14" fontId="26" fillId="35" borderId="30" xfId="45" applyNumberFormat="1" applyFont="1" applyFill="1" applyBorder="1" applyAlignment="1">
      <alignment horizontal="center" vertical="center" wrapText="1"/>
    </xf>
    <xf numFmtId="164" fontId="26" fillId="35" borderId="30" xfId="45" applyNumberFormat="1" applyFont="1" applyFill="1" applyBorder="1" applyAlignment="1">
      <alignment horizontal="center" vertical="center" wrapText="1"/>
    </xf>
    <xf numFmtId="0" fontId="24" fillId="35" borderId="13" xfId="0" applyFont="1" applyFill="1" applyBorder="1" applyAlignment="1">
      <alignment horizontal="left" vertical="center"/>
    </xf>
    <xf numFmtId="0" fontId="24" fillId="35" borderId="13" xfId="0" applyFont="1" applyFill="1" applyBorder="1" applyAlignment="1">
      <alignment horizontal="left"/>
    </xf>
    <xf numFmtId="0" fontId="47" fillId="0" borderId="13" xfId="0" applyFont="1" applyBorder="1" applyAlignment="1">
      <alignment vertical="center" wrapText="1"/>
    </xf>
    <xf numFmtId="0" fontId="26" fillId="35" borderId="56" xfId="0" applyFont="1" applyFill="1" applyBorder="1" applyAlignment="1">
      <alignment horizontal="left" vertical="center"/>
    </xf>
    <xf numFmtId="0" fontId="26" fillId="35" borderId="75" xfId="45" applyFont="1" applyFill="1" applyBorder="1" applyAlignment="1">
      <alignment horizontal="left" vertical="center" wrapText="1"/>
    </xf>
    <xf numFmtId="0" fontId="26" fillId="35" borderId="30" xfId="38" applyFont="1" applyFill="1" applyBorder="1" applyAlignment="1">
      <alignment horizontal="center" vertical="center"/>
    </xf>
    <xf numFmtId="14" fontId="26" fillId="35" borderId="13" xfId="38" applyNumberFormat="1" applyFont="1" applyFill="1" applyBorder="1" applyAlignment="1">
      <alignment horizontal="center" vertical="center" wrapText="1"/>
    </xf>
    <xf numFmtId="15" fontId="26" fillId="35" borderId="30" xfId="45" applyNumberFormat="1" applyFont="1" applyFill="1" applyBorder="1" applyAlignment="1">
      <alignment horizontal="center" vertical="center" wrapText="1"/>
    </xf>
    <xf numFmtId="0" fontId="6" fillId="35" borderId="56" xfId="45" applyFont="1" applyFill="1" applyBorder="1" applyAlignment="1">
      <alignment vertical="center" wrapText="1"/>
    </xf>
    <xf numFmtId="14" fontId="6" fillId="35" borderId="62" xfId="45" applyNumberFormat="1" applyFont="1" applyFill="1" applyBorder="1" applyAlignment="1">
      <alignment horizontal="center" vertical="center" wrapText="1"/>
    </xf>
    <xf numFmtId="14" fontId="6" fillId="35" borderId="56" xfId="45" applyNumberFormat="1" applyFont="1" applyFill="1" applyBorder="1" applyAlignment="1">
      <alignment horizontal="center" vertical="center" wrapText="1"/>
    </xf>
    <xf numFmtId="0" fontId="6" fillId="35" borderId="56" xfId="45" applyFont="1" applyFill="1" applyBorder="1" applyAlignment="1">
      <alignment horizontal="center" vertical="center" wrapText="1"/>
    </xf>
    <xf numFmtId="164" fontId="69" fillId="35" borderId="56" xfId="45" applyNumberFormat="1" applyFont="1" applyFill="1" applyBorder="1" applyAlignment="1">
      <alignment horizontal="center" vertical="center" wrapText="1"/>
    </xf>
    <xf numFmtId="0" fontId="42" fillId="35" borderId="13" xfId="45" applyFont="1" applyFill="1" applyBorder="1" applyAlignment="1">
      <alignment horizontal="centerContinuous" wrapText="1"/>
    </xf>
    <xf numFmtId="164" fontId="26" fillId="35" borderId="107" xfId="45" applyNumberFormat="1" applyFont="1" applyFill="1" applyBorder="1" applyAlignment="1">
      <alignment horizontal="center" vertical="center"/>
    </xf>
    <xf numFmtId="14" fontId="48" fillId="35" borderId="30" xfId="45" applyNumberFormat="1" applyFont="1" applyFill="1" applyBorder="1" applyAlignment="1">
      <alignment horizontal="center" vertical="center" wrapText="1"/>
    </xf>
    <xf numFmtId="164" fontId="48" fillId="35" borderId="30" xfId="45" applyNumberFormat="1" applyFont="1" applyFill="1" applyBorder="1" applyAlignment="1">
      <alignment horizontal="center" vertical="center" wrapText="1"/>
    </xf>
    <xf numFmtId="0" fontId="75" fillId="0" borderId="0" xfId="0" applyFont="1" applyAlignment="1">
      <alignment wrapText="1"/>
    </xf>
    <xf numFmtId="0" fontId="42" fillId="35" borderId="108" xfId="45" applyFont="1" applyFill="1" applyBorder="1" applyAlignment="1">
      <alignment vertical="center" wrapText="1"/>
    </xf>
    <xf numFmtId="14" fontId="42" fillId="35" borderId="109" xfId="45" applyNumberFormat="1" applyFont="1" applyFill="1" applyBorder="1" applyAlignment="1">
      <alignment horizontal="center" vertical="center" wrapText="1"/>
    </xf>
    <xf numFmtId="0" fontId="42" fillId="35" borderId="110" xfId="45" applyFont="1" applyFill="1" applyBorder="1" applyAlignment="1">
      <alignment vertical="center" wrapText="1"/>
    </xf>
    <xf numFmtId="0" fontId="42" fillId="35" borderId="17" xfId="45" applyFont="1" applyFill="1" applyBorder="1" applyAlignment="1">
      <alignment vertical="center" wrapText="1"/>
    </xf>
    <xf numFmtId="0" fontId="26" fillId="35" borderId="44" xfId="0" applyFont="1" applyFill="1" applyBorder="1" applyAlignment="1">
      <alignment horizontal="left" vertical="center"/>
    </xf>
    <xf numFmtId="0" fontId="4" fillId="31" borderId="111" xfId="45" applyFont="1" applyFill="1" applyBorder="1" applyAlignment="1">
      <alignment horizontal="center" vertical="center" wrapText="1"/>
    </xf>
    <xf numFmtId="0" fontId="26" fillId="35" borderId="13" xfId="38" applyFont="1" applyFill="1" applyBorder="1" applyAlignment="1">
      <alignment horizontal="center" vertical="center"/>
    </xf>
    <xf numFmtId="0" fontId="49" fillId="35" borderId="13" xfId="45" applyFont="1" applyFill="1" applyBorder="1" applyAlignment="1">
      <alignment horizontal="left" vertical="center" wrapText="1"/>
    </xf>
    <xf numFmtId="0" fontId="26" fillId="42" borderId="13" xfId="0" applyFont="1" applyFill="1" applyBorder="1" applyAlignment="1">
      <alignment horizontal="left" vertical="top" wrapText="1"/>
    </xf>
    <xf numFmtId="15" fontId="47" fillId="42" borderId="13" xfId="0" applyNumberFormat="1" applyFont="1" applyFill="1" applyBorder="1" applyAlignment="1">
      <alignment horizontal="center" vertical="center" wrapText="1"/>
    </xf>
    <xf numFmtId="0" fontId="48" fillId="35" borderId="13" xfId="0" applyFont="1" applyFill="1" applyBorder="1" applyAlignment="1">
      <alignment horizontal="left"/>
    </xf>
    <xf numFmtId="15" fontId="48" fillId="35" borderId="13" xfId="38" applyNumberFormat="1" applyFont="1" applyFill="1" applyBorder="1" applyAlignment="1">
      <alignment horizontal="center" vertical="center" wrapText="1"/>
    </xf>
    <xf numFmtId="15" fontId="48" fillId="35" borderId="13" xfId="45" applyNumberFormat="1" applyFont="1" applyFill="1" applyBorder="1" applyAlignment="1">
      <alignment horizontal="center" vertical="center"/>
    </xf>
    <xf numFmtId="0" fontId="48" fillId="35" borderId="13" xfId="0" applyFont="1" applyFill="1" applyBorder="1" applyAlignment="1">
      <alignment horizontal="center" vertical="center"/>
    </xf>
    <xf numFmtId="0" fontId="66" fillId="35" borderId="13" xfId="45" applyFont="1" applyFill="1" applyBorder="1" applyAlignment="1">
      <alignment horizontal="center" vertical="center" wrapText="1"/>
    </xf>
    <xf numFmtId="0" fontId="0" fillId="0" borderId="13" xfId="0" pivotButton="1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25" fillId="24" borderId="13" xfId="45" applyFont="1" applyFill="1" applyBorder="1" applyAlignment="1">
      <alignment horizontal="center" vertical="center" wrapText="1"/>
    </xf>
    <xf numFmtId="0" fontId="25" fillId="25" borderId="13" xfId="45" applyFont="1" applyFill="1" applyBorder="1" applyAlignment="1">
      <alignment horizontal="center" vertical="center" wrapText="1"/>
    </xf>
    <xf numFmtId="0" fontId="25" fillId="26" borderId="13" xfId="45" applyFont="1" applyFill="1" applyBorder="1" applyAlignment="1">
      <alignment horizontal="center" vertical="center" wrapText="1"/>
    </xf>
    <xf numFmtId="0" fontId="25" fillId="34" borderId="13" xfId="45" applyFont="1" applyFill="1" applyBorder="1" applyAlignment="1">
      <alignment horizontal="center" vertical="center" wrapText="1"/>
    </xf>
    <xf numFmtId="0" fontId="25" fillId="27" borderId="13" xfId="45" applyFont="1" applyFill="1" applyBorder="1" applyAlignment="1">
      <alignment horizontal="center" vertical="center" wrapText="1"/>
    </xf>
    <xf numFmtId="0" fontId="25" fillId="28" borderId="13" xfId="45" applyFont="1" applyFill="1" applyBorder="1" applyAlignment="1">
      <alignment horizontal="center" vertical="center" wrapText="1"/>
    </xf>
    <xf numFmtId="0" fontId="25" fillId="29" borderId="13" xfId="45" applyFont="1" applyFill="1" applyBorder="1" applyAlignment="1">
      <alignment horizontal="center" vertical="center" wrapText="1"/>
    </xf>
    <xf numFmtId="0" fontId="25" fillId="30" borderId="13" xfId="45" applyFont="1" applyFill="1" applyBorder="1" applyAlignment="1">
      <alignment horizontal="center" vertical="center" wrapText="1"/>
    </xf>
    <xf numFmtId="0" fontId="25" fillId="32" borderId="13" xfId="45" applyFont="1" applyFill="1" applyBorder="1" applyAlignment="1">
      <alignment horizontal="center" vertical="center" wrapText="1"/>
    </xf>
    <xf numFmtId="0" fontId="25" fillId="33" borderId="13" xfId="45" applyFont="1" applyFill="1" applyBorder="1" applyAlignment="1">
      <alignment horizontal="center" vertical="center" wrapText="1"/>
    </xf>
    <xf numFmtId="0" fontId="6" fillId="0" borderId="13" xfId="45" applyFont="1" applyBorder="1" applyAlignment="1">
      <alignment vertical="center" wrapText="1"/>
    </xf>
    <xf numFmtId="14" fontId="42" fillId="35" borderId="13" xfId="45" applyNumberFormat="1" applyFont="1" applyFill="1" applyBorder="1" applyAlignment="1">
      <alignment vertical="center" wrapText="1"/>
    </xf>
    <xf numFmtId="14" fontId="48" fillId="35" borderId="13" xfId="45" applyNumberFormat="1" applyFont="1" applyFill="1" applyBorder="1" applyAlignment="1">
      <alignment horizontal="center" vertical="center"/>
    </xf>
    <xf numFmtId="164" fontId="48" fillId="35" borderId="13" xfId="45" applyNumberFormat="1" applyFont="1" applyFill="1" applyBorder="1" applyAlignment="1">
      <alignment horizontal="center" vertical="center"/>
    </xf>
    <xf numFmtId="14" fontId="26" fillId="35" borderId="13" xfId="45" applyNumberFormat="1" applyFont="1" applyFill="1" applyBorder="1" applyAlignment="1">
      <alignment horizontal="center" vertical="center" wrapText="1"/>
    </xf>
    <xf numFmtId="0" fontId="33" fillId="35" borderId="13" xfId="45" applyFont="1" applyFill="1" applyBorder="1" applyAlignment="1">
      <alignment horizontal="center" vertical="center" wrapText="1"/>
    </xf>
    <xf numFmtId="164" fontId="26" fillId="35" borderId="13" xfId="45" applyNumberFormat="1" applyFont="1" applyFill="1" applyBorder="1" applyAlignment="1">
      <alignment horizontal="center" vertical="center" wrapText="1"/>
    </xf>
    <xf numFmtId="0" fontId="2" fillId="44" borderId="44" xfId="0" applyFont="1" applyFill="1" applyBorder="1" applyAlignment="1">
      <alignment horizontal="center"/>
    </xf>
    <xf numFmtId="0" fontId="0" fillId="0" borderId="44" xfId="0" applyBorder="1"/>
    <xf numFmtId="0" fontId="0" fillId="0" borderId="30" xfId="0" applyBorder="1"/>
    <xf numFmtId="0" fontId="0" fillId="0" borderId="44" xfId="0" applyBorder="1" applyAlignment="1">
      <alignment horizontal="left"/>
    </xf>
    <xf numFmtId="0" fontId="0" fillId="46" borderId="13" xfId="0" applyFill="1" applyBorder="1" applyAlignment="1">
      <alignment horizontal="left"/>
    </xf>
    <xf numFmtId="0" fontId="0" fillId="46" borderId="13" xfId="0" applyFill="1" applyBorder="1"/>
    <xf numFmtId="0" fontId="0" fillId="0" borderId="30" xfId="0" pivotButton="1" applyBorder="1"/>
    <xf numFmtId="0" fontId="0" fillId="0" borderId="18" xfId="0" applyBorder="1"/>
    <xf numFmtId="0" fontId="0" fillId="0" borderId="54" xfId="0" applyBorder="1"/>
    <xf numFmtId="0" fontId="0" fillId="0" borderId="46" xfId="0" applyBorder="1"/>
    <xf numFmtId="0" fontId="0" fillId="0" borderId="59" xfId="0" applyBorder="1"/>
    <xf numFmtId="0" fontId="0" fillId="0" borderId="113" xfId="0" applyBorder="1" applyAlignment="1">
      <alignment horizontal="left"/>
    </xf>
    <xf numFmtId="0" fontId="0" fillId="0" borderId="113" xfId="0" applyBorder="1"/>
    <xf numFmtId="0" fontId="0" fillId="46" borderId="113" xfId="0" applyFill="1" applyBorder="1" applyAlignment="1">
      <alignment horizontal="left"/>
    </xf>
    <xf numFmtId="0" fontId="0" fillId="46" borderId="113" xfId="0" applyFill="1" applyBorder="1"/>
    <xf numFmtId="0" fontId="48" fillId="0" borderId="13" xfId="45" applyFont="1" applyBorder="1" applyAlignment="1">
      <alignment horizontal="center" vertical="center" wrapText="1"/>
    </xf>
    <xf numFmtId="16" fontId="70" fillId="0" borderId="13" xfId="45" applyNumberFormat="1" applyFont="1" applyBorder="1" applyAlignment="1">
      <alignment horizontal="center" vertical="center" wrapText="1"/>
    </xf>
    <xf numFmtId="164" fontId="69" fillId="35" borderId="56" xfId="45" applyNumberFormat="1" applyFont="1" applyFill="1" applyBorder="1" applyAlignment="1">
      <alignment horizontal="center" vertical="center"/>
    </xf>
    <xf numFmtId="0" fontId="71" fillId="35" borderId="56" xfId="45" applyFont="1" applyFill="1" applyBorder="1" applyAlignment="1">
      <alignment vertical="center" wrapText="1"/>
    </xf>
    <xf numFmtId="0" fontId="71" fillId="35" borderId="56" xfId="45" applyFont="1" applyFill="1" applyBorder="1" applyAlignment="1">
      <alignment horizontal="center" vertical="center" wrapText="1"/>
    </xf>
    <xf numFmtId="14" fontId="71" fillId="35" borderId="15" xfId="45" applyNumberFormat="1" applyFont="1" applyFill="1" applyBorder="1" applyAlignment="1">
      <alignment horizontal="center" vertical="center" wrapText="1"/>
    </xf>
    <xf numFmtId="14" fontId="71" fillId="35" borderId="32" xfId="45" applyNumberFormat="1" applyFont="1" applyFill="1" applyBorder="1" applyAlignment="1">
      <alignment horizontal="center" vertical="center" wrapText="1"/>
    </xf>
    <xf numFmtId="0" fontId="71" fillId="35" borderId="78" xfId="45" applyFont="1" applyFill="1" applyBorder="1" applyAlignment="1">
      <alignment horizontal="center" vertical="center" wrapText="1"/>
    </xf>
    <xf numFmtId="14" fontId="71" fillId="35" borderId="84" xfId="45" applyNumberFormat="1" applyFont="1" applyFill="1" applyBorder="1" applyAlignment="1">
      <alignment horizontal="center" vertical="center" wrapText="1"/>
    </xf>
    <xf numFmtId="0" fontId="71" fillId="35" borderId="38" xfId="45" applyFont="1" applyFill="1" applyBorder="1" applyAlignment="1">
      <alignment vertical="center" wrapText="1"/>
    </xf>
    <xf numFmtId="0" fontId="71" fillId="35" borderId="30" xfId="45" applyFont="1" applyFill="1" applyBorder="1" applyAlignment="1">
      <alignment vertical="center" wrapText="1"/>
    </xf>
    <xf numFmtId="0" fontId="71" fillId="35" borderId="66" xfId="45" applyFont="1" applyFill="1" applyBorder="1" applyAlignment="1">
      <alignment vertical="center" wrapText="1"/>
    </xf>
    <xf numFmtId="0" fontId="71" fillId="35" borderId="32" xfId="45" applyFont="1" applyFill="1" applyBorder="1" applyAlignment="1">
      <alignment vertical="center" wrapText="1"/>
    </xf>
    <xf numFmtId="0" fontId="67" fillId="0" borderId="0" xfId="45" applyFont="1" applyAlignment="1">
      <alignment vertical="center" wrapText="1"/>
    </xf>
    <xf numFmtId="0" fontId="76" fillId="0" borderId="0" xfId="45" applyFont="1" applyAlignment="1">
      <alignment wrapText="1"/>
    </xf>
    <xf numFmtId="0" fontId="66" fillId="35" borderId="64" xfId="45" applyFont="1" applyFill="1" applyBorder="1" applyAlignment="1">
      <alignment horizontal="center" wrapText="1"/>
    </xf>
    <xf numFmtId="0" fontId="48" fillId="35" borderId="13" xfId="0" applyFont="1" applyFill="1" applyBorder="1"/>
    <xf numFmtId="0" fontId="77" fillId="0" borderId="13" xfId="0" applyFont="1" applyBorder="1" applyAlignment="1">
      <alignment vertical="center" wrapText="1"/>
    </xf>
    <xf numFmtId="15" fontId="48" fillId="35" borderId="80" xfId="38" applyNumberFormat="1" applyFont="1" applyFill="1" applyBorder="1" applyAlignment="1">
      <alignment horizontal="center" vertical="center" wrapText="1"/>
    </xf>
    <xf numFmtId="0" fontId="67" fillId="0" borderId="13" xfId="45" applyFont="1" applyBorder="1" applyAlignment="1">
      <alignment vertical="center" wrapText="1"/>
    </xf>
    <xf numFmtId="0" fontId="78" fillId="35" borderId="13" xfId="0" applyFont="1" applyFill="1" applyBorder="1" applyAlignment="1">
      <alignment horizontal="center" vertical="center" wrapText="1"/>
    </xf>
    <xf numFmtId="0" fontId="79" fillId="43" borderId="13" xfId="0" applyFont="1" applyFill="1" applyBorder="1" applyAlignment="1">
      <alignment vertical="center" wrapText="1"/>
    </xf>
    <xf numFmtId="15" fontId="48" fillId="35" borderId="44" xfId="45" applyNumberFormat="1" applyFont="1" applyFill="1" applyBorder="1" applyAlignment="1">
      <alignment horizontal="center" vertical="center"/>
    </xf>
    <xf numFmtId="0" fontId="48" fillId="35" borderId="34" xfId="45" applyFont="1" applyFill="1" applyBorder="1" applyAlignment="1">
      <alignment vertical="center" wrapText="1"/>
    </xf>
    <xf numFmtId="0" fontId="48" fillId="35" borderId="56" xfId="45" applyFont="1" applyFill="1" applyBorder="1" applyAlignment="1">
      <alignment vertical="center" wrapText="1"/>
    </xf>
    <xf numFmtId="0" fontId="68" fillId="35" borderId="32" xfId="45" applyFont="1" applyFill="1" applyBorder="1" applyAlignment="1">
      <alignment horizontal="left"/>
    </xf>
    <xf numFmtId="0" fontId="48" fillId="35" borderId="80" xfId="45" applyFont="1" applyFill="1" applyBorder="1" applyAlignment="1">
      <alignment horizontal="left" vertical="center" wrapText="1"/>
    </xf>
    <xf numFmtId="16" fontId="70" fillId="35" borderId="99" xfId="45" applyNumberFormat="1" applyFont="1" applyFill="1" applyBorder="1" applyAlignment="1">
      <alignment horizontal="center" vertical="center" wrapText="1"/>
    </xf>
    <xf numFmtId="16" fontId="70" fillId="35" borderId="99" xfId="45" applyNumberFormat="1" applyFont="1" applyFill="1" applyBorder="1" applyAlignment="1">
      <alignment horizontal="center" wrapText="1"/>
    </xf>
    <xf numFmtId="0" fontId="67" fillId="35" borderId="55" xfId="45" applyFont="1" applyFill="1" applyBorder="1" applyAlignment="1">
      <alignment horizontal="center" wrapText="1"/>
    </xf>
    <xf numFmtId="0" fontId="48" fillId="35" borderId="26" xfId="45" applyFont="1" applyFill="1" applyBorder="1" applyAlignment="1">
      <alignment vertical="center" wrapText="1"/>
    </xf>
    <xf numFmtId="0" fontId="48" fillId="35" borderId="59" xfId="45" applyFont="1" applyFill="1" applyBorder="1" applyAlignment="1">
      <alignment vertical="center" wrapText="1"/>
    </xf>
    <xf numFmtId="0" fontId="48" fillId="35" borderId="55" xfId="45" applyFont="1" applyFill="1" applyBorder="1" applyAlignment="1">
      <alignment horizontal="center" vertical="center" wrapText="1"/>
    </xf>
    <xf numFmtId="0" fontId="68" fillId="35" borderId="47" xfId="45" applyFont="1" applyFill="1" applyBorder="1" applyAlignment="1">
      <alignment horizontal="left" wrapText="1"/>
    </xf>
    <xf numFmtId="0" fontId="48" fillId="35" borderId="54" xfId="45" applyFont="1" applyFill="1" applyBorder="1" applyAlignment="1">
      <alignment horizontal="left" vertical="center" wrapText="1"/>
    </xf>
    <xf numFmtId="0" fontId="48" fillId="35" borderId="33" xfId="0" applyFont="1" applyFill="1" applyBorder="1" applyAlignment="1">
      <alignment vertical="center" wrapText="1"/>
    </xf>
    <xf numFmtId="0" fontId="48" fillId="35" borderId="56" xfId="0" applyFont="1" applyFill="1" applyBorder="1"/>
    <xf numFmtId="0" fontId="48" fillId="35" borderId="33" xfId="0" applyFont="1" applyFill="1" applyBorder="1" applyAlignment="1">
      <alignment horizontal="left" vertical="center" wrapText="1"/>
    </xf>
    <xf numFmtId="15" fontId="48" fillId="35" borderId="65" xfId="38" applyNumberFormat="1" applyFont="1" applyFill="1" applyBorder="1" applyAlignment="1">
      <alignment horizontal="center" vertical="center" wrapText="1"/>
    </xf>
    <xf numFmtId="15" fontId="48" fillId="35" borderId="56" xfId="45" applyNumberFormat="1" applyFont="1" applyFill="1" applyBorder="1" applyAlignment="1">
      <alignment horizontal="center" vertical="center"/>
    </xf>
    <xf numFmtId="0" fontId="48" fillId="35" borderId="56" xfId="0" applyFont="1" applyFill="1" applyBorder="1" applyAlignment="1">
      <alignment horizontal="center" vertical="center"/>
    </xf>
    <xf numFmtId="14" fontId="48" fillId="35" borderId="71" xfId="38" applyNumberFormat="1" applyFont="1" applyFill="1" applyBorder="1" applyAlignment="1">
      <alignment horizontal="center" vertical="center" wrapText="1"/>
    </xf>
    <xf numFmtId="14" fontId="48" fillId="35" borderId="33" xfId="38" applyNumberFormat="1" applyFont="1" applyFill="1" applyBorder="1" applyAlignment="1">
      <alignment horizontal="center" vertical="center" wrapText="1"/>
    </xf>
    <xf numFmtId="0" fontId="80" fillId="0" borderId="0" xfId="0" applyFont="1"/>
    <xf numFmtId="0" fontId="66" fillId="35" borderId="30" xfId="45" applyFont="1" applyFill="1" applyBorder="1" applyAlignment="1">
      <alignment horizontal="center" wrapText="1"/>
    </xf>
    <xf numFmtId="0" fontId="66" fillId="35" borderId="32" xfId="45" applyFont="1" applyFill="1" applyBorder="1" applyAlignment="1">
      <alignment horizontal="center" wrapText="1"/>
    </xf>
    <xf numFmtId="0" fontId="48" fillId="35" borderId="34" xfId="0" applyFont="1" applyFill="1" applyBorder="1" applyAlignment="1">
      <alignment vertical="center" wrapText="1"/>
    </xf>
    <xf numFmtId="0" fontId="48" fillId="35" borderId="32" xfId="45" applyFont="1" applyFill="1" applyBorder="1" applyAlignment="1">
      <alignment horizontal="center" vertical="center" wrapText="1"/>
    </xf>
    <xf numFmtId="0" fontId="48" fillId="35" borderId="32" xfId="0" applyFont="1" applyFill="1" applyBorder="1"/>
    <xf numFmtId="0" fontId="48" fillId="35" borderId="32" xfId="0" applyFont="1" applyFill="1" applyBorder="1" applyAlignment="1">
      <alignment horizontal="left" vertical="center" wrapText="1"/>
    </xf>
    <xf numFmtId="0" fontId="48" fillId="35" borderId="78" xfId="45" applyFont="1" applyFill="1" applyBorder="1" applyAlignment="1">
      <alignment horizontal="center" vertical="center" wrapText="1"/>
    </xf>
    <xf numFmtId="15" fontId="48" fillId="35" borderId="72" xfId="38" applyNumberFormat="1" applyFont="1" applyFill="1" applyBorder="1" applyAlignment="1">
      <alignment horizontal="center" vertical="center" wrapText="1"/>
    </xf>
    <xf numFmtId="0" fontId="80" fillId="0" borderId="13" xfId="0" applyFont="1" applyBorder="1"/>
    <xf numFmtId="0" fontId="48" fillId="35" borderId="33" xfId="0" applyFont="1" applyFill="1" applyBorder="1" applyAlignment="1">
      <alignment horizontal="left" vertical="center"/>
    </xf>
    <xf numFmtId="0" fontId="48" fillId="35" borderId="78" xfId="45" applyFont="1" applyFill="1" applyBorder="1" applyAlignment="1">
      <alignment vertical="center" wrapText="1"/>
    </xf>
    <xf numFmtId="0" fontId="48" fillId="35" borderId="80" xfId="0" applyFont="1" applyFill="1" applyBorder="1" applyAlignment="1">
      <alignment horizontal="left" vertical="center"/>
    </xf>
    <xf numFmtId="0" fontId="81" fillId="35" borderId="13" xfId="0" applyFont="1" applyFill="1" applyBorder="1" applyAlignment="1">
      <alignment horizontal="left" vertical="center" wrapText="1"/>
    </xf>
    <xf numFmtId="14" fontId="78" fillId="35" borderId="55" xfId="38" applyNumberFormat="1" applyFont="1" applyFill="1" applyBorder="1" applyAlignment="1">
      <alignment horizontal="center" vertical="center" wrapText="1"/>
    </xf>
    <xf numFmtId="0" fontId="78" fillId="35" borderId="56" xfId="45" applyFont="1" applyFill="1" applyBorder="1" applyAlignment="1">
      <alignment horizontal="center" vertical="center" wrapText="1"/>
    </xf>
    <xf numFmtId="0" fontId="67" fillId="35" borderId="13" xfId="45" applyFont="1" applyFill="1" applyBorder="1" applyAlignment="1">
      <alignment vertical="center" wrapText="1"/>
    </xf>
    <xf numFmtId="164" fontId="78" fillId="35" borderId="56" xfId="45" applyNumberFormat="1" applyFont="1" applyFill="1" applyBorder="1" applyAlignment="1">
      <alignment horizontal="center" vertical="center" wrapText="1"/>
    </xf>
    <xf numFmtId="0" fontId="41" fillId="35" borderId="13" xfId="0" applyFont="1" applyFill="1" applyBorder="1" applyAlignment="1">
      <alignment horizontal="left" vertical="top" wrapText="1"/>
    </xf>
    <xf numFmtId="0" fontId="41" fillId="0" borderId="13" xfId="0" applyFont="1" applyBorder="1" applyAlignment="1">
      <alignment horizontal="left" vertical="center" wrapText="1"/>
    </xf>
    <xf numFmtId="0" fontId="41" fillId="35" borderId="13" xfId="0" applyFont="1" applyFill="1" applyBorder="1" applyAlignment="1">
      <alignment horizontal="left" vertical="center" wrapText="1"/>
    </xf>
    <xf numFmtId="0" fontId="82" fillId="35" borderId="30" xfId="0" applyFont="1" applyFill="1" applyBorder="1" applyAlignment="1">
      <alignment horizontal="left" vertical="center" wrapText="1"/>
    </xf>
    <xf numFmtId="0" fontId="82" fillId="0" borderId="30" xfId="0" applyFont="1" applyBorder="1" applyAlignment="1">
      <alignment horizontal="left" vertical="center" wrapText="1"/>
    </xf>
    <xf numFmtId="0" fontId="82" fillId="0" borderId="13" xfId="0" applyFont="1" applyBorder="1" applyAlignment="1">
      <alignment horizontal="left" vertical="center" wrapText="1"/>
    </xf>
    <xf numFmtId="164" fontId="26" fillId="35" borderId="55" xfId="45" applyNumberFormat="1" applyFont="1" applyFill="1" applyBorder="1" applyAlignment="1">
      <alignment horizontal="center" vertical="center"/>
    </xf>
    <xf numFmtId="167" fontId="26" fillId="35" borderId="65" xfId="38" applyNumberFormat="1" applyFont="1" applyFill="1" applyBorder="1" applyAlignment="1">
      <alignment horizontal="center" vertical="center" wrapText="1"/>
    </xf>
    <xf numFmtId="0" fontId="42" fillId="35" borderId="55" xfId="45" applyFont="1" applyFill="1" applyBorder="1" applyAlignment="1">
      <alignment vertical="center" wrapText="1"/>
    </xf>
    <xf numFmtId="14" fontId="42" fillId="35" borderId="114" xfId="45" applyNumberFormat="1" applyFont="1" applyFill="1" applyBorder="1" applyAlignment="1">
      <alignment horizontal="center" vertical="center" wrapText="1"/>
    </xf>
    <xf numFmtId="14" fontId="42" fillId="35" borderId="55" xfId="45" applyNumberFormat="1" applyFont="1" applyFill="1" applyBorder="1" applyAlignment="1">
      <alignment horizontal="center" vertical="center" wrapText="1"/>
    </xf>
    <xf numFmtId="0" fontId="42" fillId="35" borderId="55" xfId="45" applyFont="1" applyFill="1" applyBorder="1" applyAlignment="1">
      <alignment horizontal="center" vertical="center" wrapText="1"/>
    </xf>
    <xf numFmtId="14" fontId="42" fillId="35" borderId="115" xfId="45" applyNumberFormat="1" applyFont="1" applyFill="1" applyBorder="1" applyAlignment="1">
      <alignment horizontal="center" vertical="center" wrapText="1"/>
    </xf>
    <xf numFmtId="14" fontId="42" fillId="35" borderId="97" xfId="45" applyNumberFormat="1" applyFont="1" applyFill="1" applyBorder="1" applyAlignment="1">
      <alignment horizontal="center" vertical="center" wrapText="1"/>
    </xf>
    <xf numFmtId="14" fontId="42" fillId="35" borderId="116" xfId="45" applyNumberFormat="1" applyFont="1" applyFill="1" applyBorder="1" applyAlignment="1">
      <alignment horizontal="center" vertical="center" wrapText="1"/>
    </xf>
    <xf numFmtId="0" fontId="42" fillId="35" borderId="117" xfId="45" applyFont="1" applyFill="1" applyBorder="1" applyAlignment="1">
      <alignment vertical="center" wrapText="1"/>
    </xf>
    <xf numFmtId="0" fontId="42" fillId="35" borderId="97" xfId="45" applyFont="1" applyFill="1" applyBorder="1" applyAlignment="1">
      <alignment vertical="center" wrapText="1"/>
    </xf>
    <xf numFmtId="14" fontId="64" fillId="35" borderId="66" xfId="45" applyNumberFormat="1" applyFont="1" applyFill="1" applyBorder="1" applyAlignment="1">
      <alignment vertical="center" wrapText="1"/>
    </xf>
    <xf numFmtId="14" fontId="64" fillId="35" borderId="56" xfId="45" applyNumberFormat="1" applyFont="1" applyFill="1" applyBorder="1" applyAlignment="1">
      <alignment vertical="center" wrapText="1"/>
    </xf>
    <xf numFmtId="14" fontId="42" fillId="35" borderId="30" xfId="45" applyNumberFormat="1" applyFont="1" applyFill="1" applyBorder="1" applyAlignment="1">
      <alignment vertical="center" wrapText="1"/>
    </xf>
    <xf numFmtId="14" fontId="26" fillId="35" borderId="18" xfId="45" applyNumberFormat="1" applyFont="1" applyFill="1" applyBorder="1" applyAlignment="1">
      <alignment horizontal="center" vertical="center"/>
    </xf>
    <xf numFmtId="14" fontId="42" fillId="35" borderId="18" xfId="45" applyNumberFormat="1" applyFont="1" applyFill="1" applyBorder="1" applyAlignment="1">
      <alignment horizontal="center" vertical="center" wrapText="1"/>
    </xf>
    <xf numFmtId="0" fontId="42" fillId="35" borderId="35" xfId="45" applyFont="1" applyFill="1" applyBorder="1" applyAlignment="1">
      <alignment horizontal="center" vertical="center" wrapText="1"/>
    </xf>
    <xf numFmtId="0" fontId="42" fillId="35" borderId="19" xfId="45" applyFont="1" applyFill="1" applyBorder="1" applyAlignment="1">
      <alignment horizontal="center" vertical="center" wrapText="1"/>
    </xf>
    <xf numFmtId="0" fontId="42" fillId="35" borderId="18" xfId="45" applyFont="1" applyFill="1" applyBorder="1" applyAlignment="1">
      <alignment vertical="center" wrapText="1"/>
    </xf>
    <xf numFmtId="14" fontId="42" fillId="35" borderId="18" xfId="45" applyNumberFormat="1" applyFont="1" applyFill="1" applyBorder="1" applyAlignment="1">
      <alignment vertical="center" wrapText="1"/>
    </xf>
    <xf numFmtId="0" fontId="42" fillId="35" borderId="35" xfId="45" applyFont="1" applyFill="1" applyBorder="1" applyAlignment="1">
      <alignment vertical="center" wrapText="1"/>
    </xf>
    <xf numFmtId="0" fontId="42" fillId="35" borderId="19" xfId="45" applyFont="1" applyFill="1" applyBorder="1" applyAlignment="1">
      <alignment vertical="center" wrapText="1"/>
    </xf>
    <xf numFmtId="0" fontId="2" fillId="28" borderId="40" xfId="45" applyFont="1" applyFill="1" applyBorder="1" applyAlignment="1">
      <alignment horizontal="center" vertical="center" wrapText="1"/>
    </xf>
    <xf numFmtId="0" fontId="2" fillId="28" borderId="41" xfId="45" applyFont="1" applyFill="1" applyBorder="1" applyAlignment="1">
      <alignment horizontal="center" vertical="center" wrapText="1"/>
    </xf>
    <xf numFmtId="0" fontId="2" fillId="28" borderId="21" xfId="45" applyFont="1" applyFill="1" applyBorder="1" applyAlignment="1">
      <alignment horizontal="center" vertical="center" wrapText="1"/>
    </xf>
    <xf numFmtId="0" fontId="2" fillId="29" borderId="40" xfId="45" applyFont="1" applyFill="1" applyBorder="1" applyAlignment="1">
      <alignment horizontal="center" vertical="center" wrapText="1"/>
    </xf>
    <xf numFmtId="0" fontId="2" fillId="29" borderId="41" xfId="45" applyFont="1" applyFill="1" applyBorder="1" applyAlignment="1">
      <alignment horizontal="center" vertical="center" wrapText="1"/>
    </xf>
    <xf numFmtId="0" fontId="2" fillId="29" borderId="21" xfId="45" applyFont="1" applyFill="1" applyBorder="1" applyAlignment="1">
      <alignment horizontal="center" vertical="center" wrapText="1"/>
    </xf>
    <xf numFmtId="0" fontId="2" fillId="30" borderId="40" xfId="45" applyFont="1" applyFill="1" applyBorder="1" applyAlignment="1">
      <alignment horizontal="center" vertical="center" wrapText="1"/>
    </xf>
    <xf numFmtId="0" fontId="2" fillId="30" borderId="41" xfId="45" applyFont="1" applyFill="1" applyBorder="1" applyAlignment="1">
      <alignment horizontal="center" vertical="center" wrapText="1"/>
    </xf>
    <xf numFmtId="0" fontId="2" fillId="30" borderId="21" xfId="45" applyFont="1" applyFill="1" applyBorder="1" applyAlignment="1">
      <alignment horizontal="center" vertical="center" wrapText="1"/>
    </xf>
    <xf numFmtId="0" fontId="2" fillId="32" borderId="40" xfId="45" applyFont="1" applyFill="1" applyBorder="1" applyAlignment="1">
      <alignment horizontal="center" vertical="center" wrapText="1"/>
    </xf>
    <xf numFmtId="0" fontId="2" fillId="32" borderId="41" xfId="45" applyFont="1" applyFill="1" applyBorder="1" applyAlignment="1">
      <alignment horizontal="center" vertical="center" wrapText="1"/>
    </xf>
    <xf numFmtId="0" fontId="2" fillId="32" borderId="21" xfId="45" applyFont="1" applyFill="1" applyBorder="1" applyAlignment="1">
      <alignment horizontal="center" vertical="center" wrapText="1"/>
    </xf>
    <xf numFmtId="0" fontId="2" fillId="33" borderId="40" xfId="45" applyFont="1" applyFill="1" applyBorder="1" applyAlignment="1">
      <alignment horizontal="center" vertical="center" wrapText="1"/>
    </xf>
    <xf numFmtId="0" fontId="2" fillId="33" borderId="41" xfId="45" applyFont="1" applyFill="1" applyBorder="1" applyAlignment="1">
      <alignment horizontal="center" vertical="center" wrapText="1"/>
    </xf>
    <xf numFmtId="0" fontId="2" fillId="33" borderId="21" xfId="45" applyFont="1" applyFill="1" applyBorder="1" applyAlignment="1">
      <alignment horizontal="center" vertical="center" wrapText="1"/>
    </xf>
    <xf numFmtId="0" fontId="2" fillId="27" borderId="40" xfId="45" applyFont="1" applyFill="1" applyBorder="1" applyAlignment="1">
      <alignment horizontal="center" vertical="center" wrapText="1"/>
    </xf>
    <xf numFmtId="0" fontId="2" fillId="27" borderId="41" xfId="45" applyFont="1" applyFill="1" applyBorder="1" applyAlignment="1">
      <alignment horizontal="center" vertical="center" wrapText="1"/>
    </xf>
    <xf numFmtId="0" fontId="2" fillId="27" borderId="21" xfId="45" applyFont="1" applyFill="1" applyBorder="1" applyAlignment="1">
      <alignment horizontal="center" vertical="center" wrapText="1"/>
    </xf>
    <xf numFmtId="0" fontId="4" fillId="31" borderId="28" xfId="45" applyFont="1" applyFill="1" applyBorder="1" applyAlignment="1">
      <alignment horizontal="center" vertical="center" wrapText="1"/>
    </xf>
    <xf numFmtId="0" fontId="4" fillId="31" borderId="20" xfId="45" applyFont="1" applyFill="1" applyBorder="1" applyAlignment="1">
      <alignment horizontal="center" vertical="center" wrapText="1"/>
    </xf>
    <xf numFmtId="0" fontId="4" fillId="31" borderId="29" xfId="45" applyFont="1" applyFill="1" applyBorder="1" applyAlignment="1">
      <alignment horizontal="center" vertical="center" wrapText="1"/>
    </xf>
    <xf numFmtId="0" fontId="2" fillId="24" borderId="40" xfId="45" applyFont="1" applyFill="1" applyBorder="1" applyAlignment="1">
      <alignment horizontal="center" vertical="center" wrapText="1"/>
    </xf>
    <xf numFmtId="0" fontId="2" fillId="24" borderId="41" xfId="45" applyFont="1" applyFill="1" applyBorder="1" applyAlignment="1">
      <alignment horizontal="center" vertical="center" wrapText="1"/>
    </xf>
    <xf numFmtId="0" fontId="2" fillId="24" borderId="42" xfId="45" applyFont="1" applyFill="1" applyBorder="1" applyAlignment="1">
      <alignment horizontal="center" vertical="center" wrapText="1"/>
    </xf>
    <xf numFmtId="0" fontId="2" fillId="25" borderId="43" xfId="45" applyFont="1" applyFill="1" applyBorder="1" applyAlignment="1">
      <alignment horizontal="center" vertical="center" wrapText="1"/>
    </xf>
    <xf numFmtId="0" fontId="2" fillId="25" borderId="41" xfId="45" applyFont="1" applyFill="1" applyBorder="1" applyAlignment="1">
      <alignment horizontal="center" vertical="center" wrapText="1"/>
    </xf>
    <xf numFmtId="0" fontId="2" fillId="25" borderId="21" xfId="45" applyFont="1" applyFill="1" applyBorder="1" applyAlignment="1">
      <alignment horizontal="center" vertical="center" wrapText="1"/>
    </xf>
    <xf numFmtId="0" fontId="2" fillId="26" borderId="40" xfId="45" applyFont="1" applyFill="1" applyBorder="1" applyAlignment="1">
      <alignment horizontal="center" vertical="center" wrapText="1"/>
    </xf>
    <xf numFmtId="0" fontId="2" fillId="26" borderId="41" xfId="45" applyFont="1" applyFill="1" applyBorder="1" applyAlignment="1">
      <alignment horizontal="center" vertical="center" wrapText="1"/>
    </xf>
    <xf numFmtId="0" fontId="2" fillId="26" borderId="21" xfId="45" applyFont="1" applyFill="1" applyBorder="1" applyAlignment="1">
      <alignment horizontal="center" vertical="center" wrapText="1"/>
    </xf>
    <xf numFmtId="0" fontId="2" fillId="34" borderId="40" xfId="45" applyFont="1" applyFill="1" applyBorder="1" applyAlignment="1">
      <alignment horizontal="center" vertical="center" wrapText="1"/>
    </xf>
    <xf numFmtId="0" fontId="2" fillId="34" borderId="41" xfId="45" applyFont="1" applyFill="1" applyBorder="1" applyAlignment="1">
      <alignment horizontal="center" vertical="center" wrapText="1"/>
    </xf>
    <xf numFmtId="0" fontId="2" fillId="34" borderId="21" xfId="45" applyFont="1" applyFill="1" applyBorder="1" applyAlignment="1">
      <alignment horizontal="center" vertical="center" wrapText="1"/>
    </xf>
    <xf numFmtId="0" fontId="35" fillId="0" borderId="30" xfId="46" applyFont="1" applyBorder="1" applyAlignment="1">
      <alignment horizontal="center"/>
    </xf>
    <xf numFmtId="0" fontId="35" fillId="0" borderId="18" xfId="46" applyFont="1" applyBorder="1" applyAlignment="1">
      <alignment horizontal="center"/>
    </xf>
    <xf numFmtId="0" fontId="31" fillId="38" borderId="44" xfId="47" applyFont="1" applyFill="1" applyBorder="1" applyAlignment="1">
      <alignment horizontal="center" vertical="center"/>
    </xf>
    <xf numFmtId="0" fontId="31" fillId="38" borderId="18" xfId="47" applyFont="1" applyFill="1" applyBorder="1" applyAlignment="1">
      <alignment horizontal="center" vertical="center"/>
    </xf>
    <xf numFmtId="0" fontId="1" fillId="36" borderId="13" xfId="46" applyFill="1" applyBorder="1" applyAlignment="1">
      <alignment horizontal="center" vertical="center"/>
    </xf>
    <xf numFmtId="0" fontId="24" fillId="0" borderId="19" xfId="47" applyFont="1" applyBorder="1" applyAlignment="1">
      <alignment horizontal="center" vertical="center" wrapText="1"/>
    </xf>
    <xf numFmtId="0" fontId="24" fillId="35" borderId="18" xfId="47" applyFont="1" applyFill="1" applyBorder="1" applyAlignment="1">
      <alignment horizontal="center" vertical="center"/>
    </xf>
    <xf numFmtId="0" fontId="24" fillId="0" borderId="35" xfId="47" applyFont="1" applyBorder="1" applyAlignment="1">
      <alignment horizontal="center" vertical="center" wrapText="1"/>
    </xf>
    <xf numFmtId="0" fontId="24" fillId="0" borderId="49" xfId="47" applyFont="1" applyBorder="1" applyAlignment="1">
      <alignment horizontal="center" vertical="center" wrapText="1"/>
    </xf>
    <xf numFmtId="0" fontId="24" fillId="0" borderId="50" xfId="47" applyFont="1" applyBorder="1" applyAlignment="1">
      <alignment horizontal="center" vertical="center" wrapText="1"/>
    </xf>
    <xf numFmtId="0" fontId="1" fillId="0" borderId="13" xfId="46" applyBorder="1" applyAlignment="1">
      <alignment horizontal="center" vertical="center"/>
    </xf>
    <xf numFmtId="0" fontId="31" fillId="39" borderId="46" xfId="47" applyFont="1" applyFill="1" applyBorder="1" applyAlignment="1">
      <alignment horizontal="center" vertical="center"/>
    </xf>
    <xf numFmtId="0" fontId="31" fillId="39" borderId="47" xfId="47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1" fillId="39" borderId="52" xfId="47" applyFont="1" applyFill="1" applyBorder="1" applyAlignment="1">
      <alignment horizontal="center" vertical="center"/>
    </xf>
    <xf numFmtId="0" fontId="31" fillId="39" borderId="53" xfId="47" applyFont="1" applyFill="1" applyBorder="1" applyAlignment="1">
      <alignment horizontal="center" vertical="center"/>
    </xf>
    <xf numFmtId="0" fontId="38" fillId="0" borderId="54" xfId="46" applyFont="1" applyBorder="1" applyAlignment="1">
      <alignment horizontal="center"/>
    </xf>
    <xf numFmtId="0" fontId="31" fillId="38" borderId="55" xfId="47" applyFont="1" applyFill="1" applyBorder="1" applyAlignment="1">
      <alignment horizontal="center" vertical="center"/>
    </xf>
    <xf numFmtId="0" fontId="31" fillId="38" borderId="0" xfId="47" applyFont="1" applyFill="1" applyAlignment="1">
      <alignment horizontal="center" vertical="center"/>
    </xf>
    <xf numFmtId="0" fontId="41" fillId="0" borderId="56" xfId="46" applyFont="1" applyBorder="1" applyAlignment="1">
      <alignment horizontal="left" vertical="center"/>
    </xf>
    <xf numFmtId="0" fontId="41" fillId="0" borderId="59" xfId="46" applyFont="1" applyBorder="1" applyAlignment="1">
      <alignment horizontal="left" vertical="center"/>
    </xf>
    <xf numFmtId="0" fontId="41" fillId="36" borderId="16" xfId="46" applyFont="1" applyFill="1" applyBorder="1" applyAlignment="1">
      <alignment horizontal="center" vertical="center"/>
    </xf>
    <xf numFmtId="0" fontId="41" fillId="36" borderId="13" xfId="46" applyFont="1" applyFill="1" applyBorder="1" applyAlignment="1">
      <alignment horizontal="center" vertical="center"/>
    </xf>
    <xf numFmtId="0" fontId="41" fillId="36" borderId="17" xfId="46" applyFont="1" applyFill="1" applyBorder="1" applyAlignment="1">
      <alignment horizontal="center" vertical="center"/>
    </xf>
    <xf numFmtId="0" fontId="41" fillId="36" borderId="57" xfId="46" applyFont="1" applyFill="1" applyBorder="1" applyAlignment="1">
      <alignment horizontal="center" vertical="center"/>
    </xf>
    <xf numFmtId="0" fontId="41" fillId="36" borderId="44" xfId="46" applyFont="1" applyFill="1" applyBorder="1" applyAlignment="1">
      <alignment horizontal="center" vertical="center"/>
    </xf>
    <xf numFmtId="0" fontId="41" fillId="36" borderId="58" xfId="46" applyFont="1" applyFill="1" applyBorder="1" applyAlignment="1">
      <alignment horizontal="center" vertical="center"/>
    </xf>
    <xf numFmtId="0" fontId="35" fillId="0" borderId="30" xfId="46" applyFont="1" applyBorder="1" applyAlignment="1" applyProtection="1">
      <alignment horizontal="center"/>
      <protection hidden="1"/>
    </xf>
    <xf numFmtId="0" fontId="35" fillId="0" borderId="18" xfId="46" applyFont="1" applyBorder="1" applyAlignment="1" applyProtection="1">
      <alignment horizontal="center"/>
      <protection hidden="1"/>
    </xf>
    <xf numFmtId="0" fontId="31" fillId="38" borderId="44" xfId="47" applyFont="1" applyFill="1" applyBorder="1" applyAlignment="1" applyProtection="1">
      <alignment horizontal="center" vertical="center"/>
      <protection hidden="1"/>
    </xf>
    <xf numFmtId="0" fontId="31" fillId="38" borderId="18" xfId="47" applyFont="1" applyFill="1" applyBorder="1" applyAlignment="1" applyProtection="1">
      <alignment horizontal="center" vertical="center"/>
      <protection hidden="1"/>
    </xf>
    <xf numFmtId="0" fontId="1" fillId="36" borderId="13" xfId="48" applyFill="1" applyBorder="1" applyAlignment="1">
      <alignment horizontal="center" vertical="center"/>
    </xf>
    <xf numFmtId="0" fontId="24" fillId="0" borderId="19" xfId="47" applyFont="1" applyBorder="1" applyAlignment="1" applyProtection="1">
      <alignment horizontal="center" vertical="center" wrapText="1"/>
      <protection hidden="1"/>
    </xf>
    <xf numFmtId="0" fontId="24" fillId="35" borderId="18" xfId="47" applyFont="1" applyFill="1" applyBorder="1" applyAlignment="1" applyProtection="1">
      <alignment horizontal="center" vertical="center"/>
      <protection hidden="1"/>
    </xf>
    <xf numFmtId="0" fontId="24" fillId="0" borderId="35" xfId="47" applyFont="1" applyBorder="1" applyAlignment="1" applyProtection="1">
      <alignment horizontal="center" vertical="center" wrapText="1"/>
      <protection hidden="1"/>
    </xf>
    <xf numFmtId="0" fontId="24" fillId="0" borderId="49" xfId="47" applyFont="1" applyBorder="1" applyAlignment="1" applyProtection="1">
      <alignment horizontal="center" vertical="center" wrapText="1"/>
      <protection hidden="1"/>
    </xf>
    <xf numFmtId="0" fontId="24" fillId="0" borderId="50" xfId="47" applyFont="1" applyBorder="1" applyAlignment="1" applyProtection="1">
      <alignment horizontal="center" vertical="center" wrapText="1"/>
      <protection hidden="1"/>
    </xf>
    <xf numFmtId="0" fontId="1" fillId="0" borderId="13" xfId="46" applyBorder="1" applyAlignment="1" applyProtection="1">
      <alignment horizontal="center" vertical="center"/>
      <protection hidden="1"/>
    </xf>
    <xf numFmtId="0" fontId="31" fillId="39" borderId="46" xfId="47" applyFont="1" applyFill="1" applyBorder="1" applyAlignment="1" applyProtection="1">
      <alignment horizontal="center" vertical="center"/>
      <protection hidden="1"/>
    </xf>
    <xf numFmtId="0" fontId="31" fillId="39" borderId="47" xfId="47" applyFont="1" applyFill="1" applyBorder="1" applyAlignment="1" applyProtection="1">
      <alignment horizontal="center" vertical="center"/>
      <protection hidden="1"/>
    </xf>
    <xf numFmtId="0" fontId="1" fillId="0" borderId="32" xfId="46" applyBorder="1" applyAlignment="1" applyProtection="1">
      <alignment horizontal="center" vertical="center"/>
      <protection hidden="1"/>
    </xf>
    <xf numFmtId="0" fontId="24" fillId="35" borderId="36" xfId="47" applyFont="1" applyFill="1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33" fillId="0" borderId="90" xfId="47" applyFont="1" applyBorder="1" applyAlignment="1" applyProtection="1">
      <alignment horizontal="center" vertical="center" wrapText="1"/>
      <protection hidden="1"/>
    </xf>
    <xf numFmtId="0" fontId="33" fillId="0" borderId="93" xfId="47" applyFont="1" applyBorder="1" applyAlignment="1" applyProtection="1">
      <alignment horizontal="center" vertical="center" wrapText="1"/>
      <protection hidden="1"/>
    </xf>
    <xf numFmtId="0" fontId="33" fillId="0" borderId="96" xfId="47" applyFont="1" applyBorder="1" applyAlignment="1" applyProtection="1">
      <alignment horizontal="center" vertical="center" wrapText="1"/>
      <protection hidden="1"/>
    </xf>
    <xf numFmtId="0" fontId="32" fillId="35" borderId="88" xfId="47" applyFont="1" applyFill="1" applyBorder="1" applyAlignment="1" applyProtection="1">
      <alignment horizontal="center" vertical="center"/>
      <protection hidden="1"/>
    </xf>
    <xf numFmtId="0" fontId="32" fillId="35" borderId="89" xfId="47" applyFont="1" applyFill="1" applyBorder="1" applyAlignment="1" applyProtection="1">
      <alignment horizontal="center" vertical="center"/>
      <protection hidden="1"/>
    </xf>
    <xf numFmtId="0" fontId="32" fillId="35" borderId="91" xfId="47" applyFont="1" applyFill="1" applyBorder="1" applyAlignment="1" applyProtection="1">
      <alignment horizontal="center" vertical="center"/>
      <protection hidden="1"/>
    </xf>
    <xf numFmtId="0" fontId="32" fillId="35" borderId="92" xfId="47" applyFont="1" applyFill="1" applyBorder="1" applyAlignment="1" applyProtection="1">
      <alignment horizontal="center" vertical="center"/>
      <protection hidden="1"/>
    </xf>
    <xf numFmtId="0" fontId="32" fillId="35" borderId="94" xfId="47" applyFont="1" applyFill="1" applyBorder="1" applyAlignment="1" applyProtection="1">
      <alignment horizontal="center" vertical="center"/>
      <protection hidden="1"/>
    </xf>
    <xf numFmtId="0" fontId="32" fillId="35" borderId="95" xfId="47" applyFont="1" applyFill="1" applyBorder="1" applyAlignment="1" applyProtection="1">
      <alignment horizontal="center" vertical="center"/>
      <protection hidden="1"/>
    </xf>
    <xf numFmtId="0" fontId="0" fillId="44" borderId="13" xfId="0" applyFill="1" applyBorder="1" applyAlignment="1">
      <alignment horizontal="center"/>
    </xf>
    <xf numFmtId="0" fontId="0" fillId="44" borderId="30" xfId="0" applyFill="1" applyBorder="1" applyAlignment="1">
      <alignment horizontal="center"/>
    </xf>
    <xf numFmtId="0" fontId="2" fillId="44" borderId="18" xfId="0" applyFont="1" applyFill="1" applyBorder="1" applyAlignment="1">
      <alignment horizontal="center"/>
    </xf>
    <xf numFmtId="0" fontId="2" fillId="44" borderId="13" xfId="0" applyFont="1" applyFill="1" applyBorder="1" applyAlignment="1">
      <alignment horizontal="center"/>
    </xf>
    <xf numFmtId="0" fontId="2" fillId="44" borderId="30" xfId="0" applyFont="1" applyFill="1" applyBorder="1" applyAlignment="1">
      <alignment horizontal="center"/>
    </xf>
    <xf numFmtId="0" fontId="0" fillId="45" borderId="30" xfId="0" applyFill="1" applyBorder="1" applyAlignment="1">
      <alignment horizontal="center"/>
    </xf>
    <xf numFmtId="0" fontId="0" fillId="45" borderId="44" xfId="0" applyFill="1" applyBorder="1" applyAlignment="1">
      <alignment horizontal="center"/>
    </xf>
    <xf numFmtId="0" fontId="0" fillId="44" borderId="32" xfId="0" applyFill="1" applyBorder="1" applyAlignment="1">
      <alignment horizontal="center"/>
    </xf>
    <xf numFmtId="0" fontId="2" fillId="28" borderId="61" xfId="45" applyFont="1" applyFill="1" applyBorder="1" applyAlignment="1">
      <alignment horizontal="center" vertical="center" wrapText="1"/>
    </xf>
    <xf numFmtId="0" fontId="2" fillId="28" borderId="20" xfId="45" applyFont="1" applyFill="1" applyBorder="1" applyAlignment="1">
      <alignment horizontal="center" vertical="center" wrapText="1"/>
    </xf>
    <xf numFmtId="0" fontId="2" fillId="28" borderId="25" xfId="45" applyFont="1" applyFill="1" applyBorder="1" applyAlignment="1">
      <alignment horizontal="center" vertical="center" wrapText="1"/>
    </xf>
    <xf numFmtId="0" fontId="2" fillId="29" borderId="61" xfId="45" applyFont="1" applyFill="1" applyBorder="1" applyAlignment="1">
      <alignment horizontal="center" vertical="center" wrapText="1"/>
    </xf>
    <xf numFmtId="0" fontId="2" fillId="29" borderId="20" xfId="45" applyFont="1" applyFill="1" applyBorder="1" applyAlignment="1">
      <alignment horizontal="center" vertical="center" wrapText="1"/>
    </xf>
    <xf numFmtId="0" fontId="2" fillId="29" borderId="25" xfId="45" applyFont="1" applyFill="1" applyBorder="1" applyAlignment="1">
      <alignment horizontal="center" vertical="center" wrapText="1"/>
    </xf>
    <xf numFmtId="0" fontId="2" fillId="30" borderId="61" xfId="45" applyFont="1" applyFill="1" applyBorder="1" applyAlignment="1">
      <alignment horizontal="center" vertical="center" wrapText="1"/>
    </xf>
    <xf numFmtId="0" fontId="2" fillId="30" borderId="20" xfId="45" applyFont="1" applyFill="1" applyBorder="1" applyAlignment="1">
      <alignment horizontal="center" vertical="center" wrapText="1"/>
    </xf>
    <xf numFmtId="0" fontId="2" fillId="30" borderId="25" xfId="45" applyFont="1" applyFill="1" applyBorder="1" applyAlignment="1">
      <alignment horizontal="center" vertical="center" wrapText="1"/>
    </xf>
    <xf numFmtId="0" fontId="2" fillId="32" borderId="61" xfId="45" applyFont="1" applyFill="1" applyBorder="1" applyAlignment="1">
      <alignment horizontal="center" vertical="center" wrapText="1"/>
    </xf>
    <xf numFmtId="0" fontId="2" fillId="32" borderId="20" xfId="45" applyFont="1" applyFill="1" applyBorder="1" applyAlignment="1">
      <alignment horizontal="center" vertical="center" wrapText="1"/>
    </xf>
    <xf numFmtId="0" fontId="2" fillId="32" borderId="25" xfId="45" applyFont="1" applyFill="1" applyBorder="1" applyAlignment="1">
      <alignment horizontal="center" vertical="center" wrapText="1"/>
    </xf>
    <xf numFmtId="0" fontId="2" fillId="33" borderId="61" xfId="45" applyFont="1" applyFill="1" applyBorder="1" applyAlignment="1">
      <alignment horizontal="center" vertical="center" wrapText="1"/>
    </xf>
    <xf numFmtId="0" fontId="2" fillId="33" borderId="20" xfId="45" applyFont="1" applyFill="1" applyBorder="1" applyAlignment="1">
      <alignment horizontal="center" vertical="center" wrapText="1"/>
    </xf>
    <xf numFmtId="0" fontId="2" fillId="33" borderId="25" xfId="45" applyFont="1" applyFill="1" applyBorder="1" applyAlignment="1">
      <alignment horizontal="center" vertical="center" wrapText="1"/>
    </xf>
    <xf numFmtId="0" fontId="2" fillId="27" borderId="61" xfId="45" applyFont="1" applyFill="1" applyBorder="1" applyAlignment="1">
      <alignment horizontal="center" vertical="center" wrapText="1"/>
    </xf>
    <xf numFmtId="0" fontId="2" fillId="27" borderId="20" xfId="45" applyFont="1" applyFill="1" applyBorder="1" applyAlignment="1">
      <alignment horizontal="center" vertical="center" wrapText="1"/>
    </xf>
    <xf numFmtId="0" fontId="2" fillId="27" borderId="25" xfId="45" applyFont="1" applyFill="1" applyBorder="1" applyAlignment="1">
      <alignment horizontal="center" vertical="center" wrapText="1"/>
    </xf>
    <xf numFmtId="0" fontId="4" fillId="31" borderId="111" xfId="45" applyFont="1" applyFill="1" applyBorder="1" applyAlignment="1">
      <alignment horizontal="center" vertical="center" wrapText="1"/>
    </xf>
    <xf numFmtId="0" fontId="2" fillId="24" borderId="61" xfId="45" applyFont="1" applyFill="1" applyBorder="1" applyAlignment="1">
      <alignment horizontal="center" vertical="center" wrapText="1"/>
    </xf>
    <xf numFmtId="0" fontId="2" fillId="24" borderId="20" xfId="45" applyFont="1" applyFill="1" applyBorder="1" applyAlignment="1">
      <alignment horizontal="center" vertical="center" wrapText="1"/>
    </xf>
    <xf numFmtId="0" fontId="2" fillId="24" borderId="112" xfId="45" applyFont="1" applyFill="1" applyBorder="1" applyAlignment="1">
      <alignment horizontal="center" vertical="center" wrapText="1"/>
    </xf>
    <xf numFmtId="0" fontId="2" fillId="25" borderId="60" xfId="45" applyFont="1" applyFill="1" applyBorder="1" applyAlignment="1">
      <alignment horizontal="center" vertical="center" wrapText="1"/>
    </xf>
    <xf numFmtId="0" fontId="2" fillId="25" borderId="20" xfId="45" applyFont="1" applyFill="1" applyBorder="1" applyAlignment="1">
      <alignment horizontal="center" vertical="center" wrapText="1"/>
    </xf>
    <xf numFmtId="0" fontId="2" fillId="25" borderId="25" xfId="45" applyFont="1" applyFill="1" applyBorder="1" applyAlignment="1">
      <alignment horizontal="center" vertical="center" wrapText="1"/>
    </xf>
    <xf numFmtId="0" fontId="2" fillId="26" borderId="61" xfId="45" applyFont="1" applyFill="1" applyBorder="1" applyAlignment="1">
      <alignment horizontal="center" vertical="center" wrapText="1"/>
    </xf>
    <xf numFmtId="0" fontId="2" fillId="26" borderId="20" xfId="45" applyFont="1" applyFill="1" applyBorder="1" applyAlignment="1">
      <alignment horizontal="center" vertical="center" wrapText="1"/>
    </xf>
    <xf numFmtId="0" fontId="2" fillId="26" borderId="25" xfId="45" applyFont="1" applyFill="1" applyBorder="1" applyAlignment="1">
      <alignment horizontal="center" vertical="center" wrapText="1"/>
    </xf>
    <xf numFmtId="0" fontId="2" fillId="34" borderId="61" xfId="45" applyFont="1" applyFill="1" applyBorder="1" applyAlignment="1">
      <alignment horizontal="center" vertical="center" wrapText="1"/>
    </xf>
    <xf numFmtId="0" fontId="2" fillId="34" borderId="20" xfId="45" applyFont="1" applyFill="1" applyBorder="1" applyAlignment="1">
      <alignment horizontal="center" vertical="center" wrapText="1"/>
    </xf>
    <xf numFmtId="0" fontId="2" fillId="34" borderId="25" xfId="45" applyFont="1" applyFill="1" applyBorder="1" applyAlignment="1">
      <alignment horizontal="center" vertical="center" wrapText="1"/>
    </xf>
    <xf numFmtId="0" fontId="4" fillId="31" borderId="60" xfId="45" applyFont="1" applyFill="1" applyBorder="1" applyAlignment="1">
      <alignment horizontal="center" vertical="center" wrapText="1"/>
    </xf>
    <xf numFmtId="0" fontId="83" fillId="47" borderId="119" xfId="0" applyFont="1" applyFill="1" applyBorder="1" applyAlignment="1">
      <alignment horizontal="center" vertical="center" wrapText="1"/>
    </xf>
    <xf numFmtId="0" fontId="83" fillId="47" borderId="120" xfId="0" applyFont="1" applyFill="1" applyBorder="1" applyAlignment="1">
      <alignment horizontal="center" vertical="center" wrapText="1"/>
    </xf>
    <xf numFmtId="0" fontId="0" fillId="47" borderId="121" xfId="0" applyFill="1" applyBorder="1" applyAlignment="1">
      <alignment horizontal="center" vertical="center" wrapText="1"/>
    </xf>
    <xf numFmtId="0" fontId="83" fillId="47" borderId="118" xfId="0" applyFont="1" applyFill="1" applyBorder="1" applyAlignment="1">
      <alignment horizontal="center" vertical="center" wrapText="1"/>
    </xf>
    <xf numFmtId="0" fontId="84" fillId="47" borderId="119" xfId="0" applyFont="1" applyFill="1" applyBorder="1" applyAlignment="1">
      <alignment horizontal="center" vertical="center" wrapText="1"/>
    </xf>
    <xf numFmtId="0" fontId="84" fillId="47" borderId="121" xfId="0" applyFont="1" applyFill="1" applyBorder="1" applyAlignment="1">
      <alignment horizontal="center" vertical="center" wrapText="1"/>
    </xf>
    <xf numFmtId="0" fontId="85" fillId="0" borderId="118" xfId="0" applyFont="1" applyBorder="1" applyAlignment="1">
      <alignment horizontal="center" vertical="center" wrapText="1" readingOrder="1"/>
    </xf>
    <xf numFmtId="0" fontId="85" fillId="0" borderId="118" xfId="0" applyFont="1" applyBorder="1" applyAlignment="1">
      <alignment horizontal="center" vertical="center" wrapText="1"/>
    </xf>
    <xf numFmtId="9" fontId="85" fillId="0" borderId="118" xfId="0" applyNumberFormat="1" applyFont="1" applyBorder="1" applyAlignment="1">
      <alignment horizontal="center" vertical="center" wrapText="1"/>
    </xf>
    <xf numFmtId="0" fontId="83" fillId="47" borderId="119" xfId="0" applyFont="1" applyFill="1" applyBorder="1" applyAlignment="1">
      <alignment horizontal="center" vertical="center" wrapText="1"/>
    </xf>
    <xf numFmtId="0" fontId="83" fillId="47" borderId="120" xfId="0" applyFont="1" applyFill="1" applyBorder="1" applyAlignment="1">
      <alignment horizontal="center" vertical="center" wrapText="1"/>
    </xf>
    <xf numFmtId="0" fontId="83" fillId="47" borderId="121" xfId="0" applyFont="1" applyFill="1" applyBorder="1" applyAlignment="1">
      <alignment horizontal="center" vertical="center" wrapText="1"/>
    </xf>
    <xf numFmtId="0" fontId="83" fillId="47" borderId="122" xfId="0" applyFont="1" applyFill="1" applyBorder="1" applyAlignment="1">
      <alignment horizontal="center" vertical="center" wrapText="1" readingOrder="1"/>
    </xf>
    <xf numFmtId="0" fontId="83" fillId="47" borderId="123" xfId="0" applyFont="1" applyFill="1" applyBorder="1" applyAlignment="1">
      <alignment horizontal="center" vertical="center" wrapText="1" readingOrder="1"/>
    </xf>
    <xf numFmtId="0" fontId="83" fillId="47" borderId="124" xfId="0" applyFont="1" applyFill="1" applyBorder="1" applyAlignment="1">
      <alignment horizontal="center" vertical="center" wrapText="1" readingOrder="1"/>
    </xf>
    <xf numFmtId="0" fontId="83" fillId="47" borderId="119" xfId="0" applyFont="1" applyFill="1" applyBorder="1" applyAlignment="1">
      <alignment horizontal="center" vertical="center" wrapText="1" readingOrder="1"/>
    </xf>
    <xf numFmtId="0" fontId="83" fillId="47" borderId="121" xfId="0" applyFont="1" applyFill="1" applyBorder="1" applyAlignment="1">
      <alignment horizontal="center" vertical="center" wrapText="1" readingOrder="1"/>
    </xf>
    <xf numFmtId="0" fontId="83" fillId="47" borderId="122" xfId="0" applyFont="1" applyFill="1" applyBorder="1" applyAlignment="1">
      <alignment horizontal="center" vertical="center" wrapText="1"/>
    </xf>
    <xf numFmtId="0" fontId="83" fillId="47" borderId="123" xfId="0" applyFont="1" applyFill="1" applyBorder="1" applyAlignment="1">
      <alignment horizontal="center" vertical="center" wrapText="1"/>
    </xf>
    <xf numFmtId="0" fontId="83" fillId="47" borderId="124" xfId="0" applyFont="1" applyFill="1" applyBorder="1" applyAlignment="1">
      <alignment horizontal="center" vertical="center" wrapText="1"/>
    </xf>
    <xf numFmtId="0" fontId="84" fillId="47" borderId="119" xfId="0" applyFont="1" applyFill="1" applyBorder="1" applyAlignment="1">
      <alignment horizontal="center" vertical="center" wrapText="1"/>
    </xf>
    <xf numFmtId="0" fontId="84" fillId="47" borderId="121" xfId="0" applyFont="1" applyFill="1" applyBorder="1" applyAlignment="1">
      <alignment horizontal="center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cel Built-in Normal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11" xfId="47" xr:uid="{A5D83180-F753-4C3F-BFBD-3716A3C83AB7}"/>
    <cellStyle name="Normal 2" xfId="38" xr:uid="{00000000-0005-0000-0000-000026000000}"/>
    <cellStyle name="Normal 3" xfId="39" xr:uid="{00000000-0005-0000-0000-000027000000}"/>
    <cellStyle name="Normal 4" xfId="45" xr:uid="{7DA7CBB0-BD3E-4F7D-BC3B-70F46E689BE6}"/>
    <cellStyle name="Normal 5" xfId="46" xr:uid="{539044BB-99BC-4F79-A3DF-951608080EB2}"/>
    <cellStyle name="Normal 5 2" xfId="48" xr:uid="{B1392841-8DEE-4BA5-971C-95C5BDFCCE3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1159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ani Regular"/>
        <scheme val="none"/>
      </font>
      <numFmt numFmtId="164" formatCode="dd\.mm\.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ani Regular"/>
        <scheme val="none"/>
      </font>
      <numFmt numFmtId="20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ani Regular"/>
        <scheme val="none"/>
      </font>
      <numFmt numFmtId="20" formatCode="dd/mmm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ani Regular"/>
        <scheme val="none"/>
      </font>
      <numFmt numFmtId="20" formatCode="dd/mmm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dani Regular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dani Regular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ani Regular"/>
        <scheme val="none"/>
      </font>
      <numFmt numFmtId="20" formatCode="dd/mmm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ani Regular"/>
        <scheme val="none"/>
      </font>
      <numFmt numFmtId="20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ani Regular"/>
        <scheme val="none"/>
      </font>
      <numFmt numFmtId="165" formatCode="[$-14009]dd\ mmmm\ yyyy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Adani Regula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dani Regula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dani Regular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dani Regular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dani Regular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dani Regular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ani Regular"/>
        <scheme val="none"/>
      </font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n Tank" refreshedDate="46190.625694907409" createdVersion="8" refreshedVersion="8" minRefreshableVersion="3" recordCount="281" xr:uid="{E4240F92-83C6-4530-BFAB-D21465A2348A}">
  <cacheSource type="worksheet">
    <worksheetSource ref="B2:N287" sheet="PSS09"/>
  </cacheSource>
  <cacheFields count="14">
    <cacheField name="Project" numFmtId="0">
      <sharedItems containsBlank="1"/>
    </cacheField>
    <cacheField name="Package" numFmtId="0">
      <sharedItems containsBlank="1"/>
    </cacheField>
    <cacheField name="In-house/Vendor " numFmtId="0">
      <sharedItems containsBlank="1"/>
    </cacheField>
    <cacheField name="In-house/Vendor Name2" numFmtId="0">
      <sharedItems containsBlank="1" count="14">
        <s v="Ornet"/>
        <s v="Tesla"/>
        <s v="CATL"/>
        <s v="Inovance"/>
        <s v="Akshar"/>
        <s v="Popular SGR"/>
        <s v="Prima Automation"/>
        <s v="Vendor"/>
        <s v="Clerient"/>
        <s v="In-house"/>
        <m/>
        <s v="Honeywell"/>
        <s v="Worley"/>
        <s v="ATPL"/>
      </sharedItems>
    </cacheField>
    <cacheField name="C/L" numFmtId="0">
      <sharedItems containsBlank="1" count="6">
        <s v="E"/>
        <s v="M"/>
        <s v="I"/>
        <s v="C"/>
        <s v="S"/>
        <m/>
      </sharedItems>
    </cacheField>
    <cacheField name="New_Drawing / Document Number" numFmtId="0">
      <sharedItems count="279">
        <s v="6497-ORNT-CTF-GEN-DE-V-0001"/>
        <s v="6497-ORNT-CTF-GEN-DE-V-0002"/>
        <s v="6497-ORNT-CTF-GEN-DE-V-0003"/>
        <s v="6497-ORNT-CTF-GEN-DE-V-0004"/>
        <s v="6497-ORNT-CTF-GEN-DE-V-0005"/>
        <s v="6497-ORNT-CTF-GEN-DE-D-0001"/>
        <s v="6497-ORNT-CTF-GEN-DE-M-0001"/>
        <s v="6497-TESL-CTF-GEN-DE-V-0001"/>
        <s v="6497-TESL-CTF-GEN-DE-V-0002"/>
        <s v="6497-TESL-CTF-GEN-DE-V-0003"/>
        <s v="6497-TESL-CTF-GEN-DE-V-0004"/>
        <s v="6497-TESL-CTF-GEN-DE-D-0001"/>
        <s v="6497-TESL-CTF-GEN-DE-M-0001"/>
        <s v="6497-CATL-BTR-BCL-DE-D-0001"/>
        <s v="6497-CATL-BTR-BCL-DE-G-0001"/>
        <s v="6497-CATL-BTR-BCL-DE-R-0001"/>
        <s v="6497-CATL-BTR-BAR-DE-D-0001"/>
        <s v="6497-CATL-BTR-BAR-DE-G-0001"/>
        <s v="6497-CATL-BTR-BAR-DE-R-0001"/>
        <s v="6497-CATL-BTR-BCN-DE-D-0001"/>
        <s v="6497-CATL-BTR-BCN-DE-G-0001"/>
        <s v="6497-CATL-BTR-BCN-DE-R-0001"/>
        <s v="6497-CATL-BTR-FSS-DE-D-0001"/>
        <s v="6497-CATL-BTR-FSS-DE-G-0001"/>
        <s v="6497-CATL-BTR-FSS-DE-D-0002"/>
        <s v="6497-CATL-BTR-FSS-DE-R-0001"/>
        <s v="6497-CATL-BTR-DCA-DE-D-0001"/>
        <s v="6497-CATL-BTR-DCA-DE-G-0001"/>
        <s v="6497-CATL-BTR-DCA-DE-R-0001"/>
        <s v="6497-CATL-BTR-HVA-DE-D-0001"/>
        <s v="6497-CATL-BTR-HVA-DE-G-0001"/>
        <s v="6497-CATL-BTR-HVA-DE-R-0001"/>
        <s v="6497-CATL-BTR-LCO-DE-D-0001"/>
        <s v="6497-CATL-BTR-LCO-DE-D-0002"/>
        <s v="6497-CATL-BTR-LCO-DE-G-0001"/>
        <s v="6497-CATL-BTR-LCO-DE-R-0001"/>
        <s v="6497-CATL-BTR-GEN-DE-E-0001"/>
        <s v="6497-CATL-BTR-GEN-DE-E-0002"/>
        <s v="6497-CATL-BTR-GEN-DE-O-0003"/>
        <s v="6497-CATL-BTR-GEN-DM-L-0001"/>
        <s v="6497-CATL-BTR-GEN-DM-L-0002"/>
        <s v="6497-CATL-BTR-GEN-DM-D-0001"/>
        <s v="6497-CATL-BTR-GEN-DE-O-0001"/>
        <s v="6497-CATL-BTR-GEN-DE-O-0002"/>
        <s v="6497-CATL-BTR-GEN-DE-O-0004"/>
        <s v="6497-CATL-BTR-GEN-DE-D-0001"/>
        <s v="6497-CATL-BTR-GEN-DE-M-0001"/>
        <s v="6497-CATL-BTR-GEN-DE-B-0001"/>
        <s v="6497-CATL-BTR-GEN-DE-R-0001"/>
        <s v="6497-CATL-BTR-GEN-DE-D-0002"/>
        <s v="6497-CATL-BTR-GEN-DE-O-0005"/>
        <s v="6497-CATL-BTR-GEN-DE-N-0001"/>
        <s v="6497-CATL-BTR-GEN-DE-D-0003"/>
        <s v="6497-INOV-PCS-GEN-DE-N-0001"/>
        <s v="6497-INOV-PCS-GEN-DE-D-0001"/>
        <s v="6497-INOV-PCS-GEN-DE-G-0001"/>
        <s v="6497-INOV-PCS-GEN-DE-O-0001"/>
        <s v="6497-INOV-PCS-GEN-DE-R-0001"/>
        <s v="6497-INOV-PCS-GEN-DE-O-0002"/>
        <s v="6497-INOV-PCS-GEN-DE-E-0002"/>
        <s v="6497-INOV-PCS-GEN-DE-B-0001"/>
        <s v="6497-INOV-PCS-GEN-DE-I-0001"/>
        <s v="6497-INOV-PCS-GEN-DE-G-0003"/>
        <s v="6497-INOV-PCS-GEN-DE-M-0001"/>
        <s v="6497-INOV-PCS-GEN-DE-B-0002"/>
        <s v="6497-INOV-PCS-GEN-DE-O-0003"/>
        <s v="6497-INOV-PCS-GEN-DE-O-0004"/>
        <s v="6497-INOV-PCS-GEN-DE-J-0001"/>
        <s v="6497-INOV-PCS-GEN-DE-N-0002"/>
        <s v="6497-INOV-PCS-GEN-DI-N-0001"/>
        <s v="6497-INOV-PCS-GEN-DI-Q-0001"/>
        <s v="6497-INOV-PCS-GEN-DI-D-0001"/>
        <s v="6497-INOV-PCS-GEN-DI-D-0002"/>
        <s v="6497-INOV-PCS-GEN-DI-D-0003"/>
        <s v="6497-INOV-PCS-GEN-DE-M-0002"/>
        <s v="6497-INOV-PCS-GEN-DE-M-0003"/>
        <s v="6497-INOV-PCS-GEN-DE-R-0002"/>
        <s v="6497-INOV-PCS-GEN-DE-R-0003"/>
        <s v="6497-INOV-PCS-GEN-DE-R-0004"/>
        <s v="6497-INOV-PCS-GEN-DE-R-0005"/>
        <s v="6497-INOV-PCS-GEN-DE-M-0004"/>
        <s v="6497-INOV-PCS-GEN-DE-D-0002"/>
        <s v="6497-INOV-PCS-GEN-DE-O-0005"/>
        <s v="6497-INOV-PCS-GEN-DE-L-0001"/>
        <s v="6497-INOV-PCS-GEN-DE-L-0002"/>
        <s v="6497-INOV-PCS-GEN-DE-O-0006"/>
        <s v="6497-INOV-PCS-GEN-DE-O-0007"/>
        <s v="6497-AKSR-CSS-GEN-DE-G-0001"/>
        <s v="6497-PSGR-OHP-HGR-DE-G-0001"/>
        <s v="6497-PRMA-ACD-GEN-DE-G-0001"/>
        <s v="6497-XXXX-EMS-GEN-DI-D-0001"/>
        <s v="6497-XXXX-HTC-GEN-DE-D-0001"/>
        <s v="6497-XXXX-LTC-GEN-DE-D-0001"/>
        <s v="6497-XXXX-CIC-GEN-DE-D-0001"/>
        <s v="6497-XXXX-OFC-GEN-DE-D-0001"/>
        <s v="6497-XXXX-PEB-LCR-DC-G-0001"/>
        <s v="6497-XXXX-PEB-LCR-DC-G-0002"/>
        <s v="6497-XXXX-PEB-HGR-DC-G-0001"/>
        <s v="6497-XXXX-PEB-HGR-DC-G-0002"/>
        <s v="6497-XXXX-EMS-GEN-DE-Q-0001"/>
        <s v="6497-XXXX-EMS-GEN-DE-I-0001"/>
        <s v="6497-XXXX-EMS-GEN-DE-D-0001"/>
        <s v="6497-XXXX-EMS-GEN-DE-D-0002"/>
        <s v="6497-XXXX-EMS-GEN-DE-O-0001"/>
        <s v="6497-XXXX-EMS-GEN-DE-O-0002"/>
        <s v="6497-XXXX-EMS-GEN-DE-I-0002"/>
        <s v="6497-XXXX-EMS-GEN-DE-E-0001"/>
        <s v="6497-XXXX-EMS-GEN-DE-D-0003"/>
        <s v="6497-XXXX-EMS-GEN-DE-O-0003"/>
        <s v="6497-XXXX-EMS-GEN-DE-E-0002"/>
        <s v="6497-XXXX-EMS-GEN-DE-O-0004"/>
        <s v="6497-XXXX-EMS-GEN-DE-I-0003"/>
        <s v="6497-XXXX-EMS-GEN-DE-I-0004"/>
        <s v="6497-XXXX-EMS-GEN-DE-S-0001"/>
        <s v="6497-XXXX-EMS-GEN-DE-D-0004"/>
        <s v="6497-XXXX-EMS-GEN-DE-M-0001"/>
        <s v="6497-XXXX-EMS-GEN-DE-D-0005"/>
        <s v="6497-XXXX-EMS-GEN-DE-C-0001"/>
        <s v="6497-XXXX-EMS-GEN-DE-S-0002"/>
        <s v="6497-XXXX-EMS-GEN-DE-I-0005"/>
        <s v="6497-XXXX-EMS-GEN-DE-Q-0002"/>
        <s v="6497-XXXX-EMS-GEN-DE-D-0006"/>
        <s v="6497-XXXX-EMS-GEN-DE-D-0007"/>
        <s v="6497-XXXX-EMS-GEN-DE-N-0001"/>
        <s v="6497-CPSL-HFL-GEN-DE-G-0001"/>
        <s v="6497-CPSL-HFL-GEN-DE-G-0002"/>
        <s v="6497-CPSL-HFL-GEN-DE-G-0003"/>
        <s v="6497-CPSL-HFL-GEN-DE-G-0004"/>
        <s v="6497-CPSL-HFL-GEN-DE-G-0005"/>
        <s v="6497-CPSL-HFL-GEN-DE-G-0006"/>
        <s v="6497-CPSL-HFL-GEN-DE-G-0007"/>
        <s v="6497-CPSL-HFL-GEN-DE-D-0001"/>
        <s v="6497-CPSL-HFL-GEN-DE-D-0002"/>
        <s v="6497-CPSL-HFL-GEN-DE-D-0003"/>
        <s v="6497-CPSL-HFL-GEN-DE-D-0004"/>
        <s v="6497-CPSL-HFL-GEN-DE-E-0001"/>
        <s v="6497-CPSL-HFL-GEN-DE-C-0001"/>
        <s v="6497-CPSL-HFL-GEN-DC-L-0001"/>
        <s v="6497-CPSL-HFL-GEN-DC-C-0001"/>
        <s v="6497-ADNI-CDN-BCN-DC-V-0001"/>
        <s v="6497-ADNI-CDN-BCN-DC-H-0001"/>
        <s v="6497-ADNI-CDN-CTF-DC-H-0001"/>
        <s v="6497-ADNI-CDN-STC-DC-H-0001"/>
        <s v="6497-ADNI-CDN-CIV-DC-V-0001"/>
        <s v="6497-ADNI-CDN-LCR-DC-V-0001"/>
        <s v="6497-ADNI-CDN-HGR-DC-V-0001"/>
        <s v="6497-ADNI-CDN-CTF-DC-V-0005"/>
        <s v="6497-ADNI-CDN-CTF-DC-V-0001"/>
        <s v="6497-ADNI-CDN-CTF-DC-V-0007"/>
        <s v="6497-ADNI-CDN-CTF-DC-V-0008"/>
        <s v="6497-ADNI-CDN-ROD-DC-L-0001"/>
        <s v="6497-ADNI-CDN-ROD-DC-L-0002"/>
        <s v="6497-ADNI-CDN-HML-DC-L-0001"/>
        <s v="6497-ADNI-EDN-HML-DE-L-0001"/>
        <s v="6497-HNWL-EMS-GEN-DI-Q-0001"/>
        <s v="6497-HNWL-EMS-GEN-DI-D-0001"/>
        <s v="6497-HNWL-EMS-GEN-DI-D-0002"/>
        <s v="6497-HNWL-EMS-GEN-DI-D-0003"/>
        <s v="6497-HNWL-EMS-GEN-DI-D-0004"/>
        <s v="6497-HNWL-EMS-GEN-DI-D-0005"/>
        <s v="6497-HNWL-EMS-GEN-DI-D-0006"/>
        <s v="6497-HNWL-EMS-GEN-DI-D-0007"/>
        <s v="6497-HNWL-EMS-GEN-DI-D-0008"/>
        <s v="6497-HNWL-EMS-GEN-DI-D-0009"/>
        <s v="6497-HNWL-EMS-GEN-DI-D-0010"/>
        <s v="6497-HNWL-EMS-GEN-DI-D-0011"/>
        <s v="6497-HNWL-EMS-GEN-DI-D-0012"/>
        <s v="6497-HNWL-EMS-GEN-DI-D-0013"/>
        <s v="6497-HNWL-EMS-GEN-DI-D-0014"/>
        <s v="6497-HNWL-EMS-GEN-DI-D-0015"/>
        <s v="6497-HNWL-EMS-GEN-DI-D-0016"/>
        <s v="6497-HNWL-EMS-GEN-DI-D-0017"/>
        <s v="6497-HNWL-EMS-GEN-DI-D-0018"/>
        <s v="6497-HNWL-EMS-GEN-DI-D-0019"/>
        <s v="6497-HNWL-EMS-GEN-DI-D-0020"/>
        <s v="6497-HNWL-EMS-GEN-DI-S-0001"/>
        <s v="6497-HNWL-EMS-GEN-DI-G-0001"/>
        <s v="6497-HNWL-EMS-GEN-DI-G-0002"/>
        <s v="6497-HNWL-EMS-GEN-DI-G-0003"/>
        <s v="6497-HNWL-EMS-GEN-DI-G-0004"/>
        <s v="6497-HNWL-EMS-GEN-DI-G-0005"/>
        <s v="6497-HNWL-EMS-GEN-DI-E-0001"/>
        <s v="6497-HNWL-EMS-GEN-DI-O-0001"/>
        <s v="6497-HNWL-EMS-GEN-DI-O-0002"/>
        <s v="6497-HNWL-EMS-GEN-DI-O-0003"/>
        <s v="6497-HNWL-EMS-GEN-DI-O-0004"/>
        <s v="6497-HNWL-EMS-GEN-DI-O-0005"/>
        <s v="6497-HNWL-EMS-GEN-DI-O-0006"/>
        <s v="6497-HNWL-EMS-GEN-DI-R-0001"/>
        <s v="6497-HNWL-EMS-GEN-DI-O-0007"/>
        <s v="6497-HNWL-EMS-GEN-DI-R-0002"/>
        <s v="6497-HNWL-EMS-GEN-DI-D-0021"/>
        <s v="6497-HNWL-EMS-GEN-DI-M-0001"/>
        <s v="6497-HNWL-EMS-GEN-DI-S-0002"/>
        <s v="6497-HNWL-EMS-GEN-DI-O-0008"/>
        <s v="6497-HNWL-EMS-GEN-DI-O-0009"/>
        <s v="6497-HNWL-EMS-GEN-DI-O-0010"/>
        <s v="6497-HNWL-EMS-GEN-DI-O-0011"/>
        <s v="6497-HNWL-EMS-GEN-DI-R-0003"/>
        <s v="6497-HNWL-EMS-GEN-DI-R-0004"/>
        <s v="6497-HNWL-EMS-GEN-DI-R-0005"/>
        <s v="6497-HNWL-EMS-GEN-DI-R-0006"/>
        <s v="6497-HNWL-EMS-GEN-DI-R-0007"/>
        <s v="6497-WRLY-OEN-CIV-DC-V-0001"/>
        <s v="6497-WRLY-OEN-PCS-DS-U-0001"/>
        <s v="6497-WRLY-OEN-PCS-DC-V-0001"/>
        <s v="6497-WRLY-OEN-PCS-DC-V-0002"/>
        <s v="6497-WRLY-OEN-PCS-DC-G-0001"/>
        <s v="6497-WRLY-OEN-PCS-DC-Q-0001"/>
        <s v="6497-WRLY-OEN-LCR-DS-U-0001"/>
        <s v="6497-WRLY-OEN-LCR-DC-V-0001"/>
        <s v="6497-WRLY-OEN-LCR-DC-V-0002"/>
        <s v="6497-WRLY-OEN-LCR-DC-V-0003"/>
        <s v="6497-WRLY-OEN-LCR-DC-G-0001"/>
        <s v="6497-WRLY-OEN-LCR-DC-Q-0001"/>
        <s v="6497-WRLY-OEN-HGR-DS-U-0001"/>
        <s v="6497-WRLY-OEN-HGR-DC-V-0001"/>
        <s v="6497-WRLY-OEN-HGR-DC-V-0002"/>
        <s v="6497-WRLY-OEN-HGR-DC-Q-0001"/>
        <s v="6497-WRLY-OEN-HGR-DC-G-0001"/>
        <s v="6497-WRLY-OEN-CSS-DC-V-0001"/>
        <s v="6497-WRLY-OEN-BCN-DC-V-0001"/>
        <s v="6497-WRLY-OEN-CTF-DC-U-0001"/>
        <s v="6497-WRLY-OEN-CTF-DC-V-0001"/>
        <s v="6497-WRLY-OEN-CTF-DC-V-0003"/>
        <s v="6497-WRLY-OEN-ROD-DC-V-0002"/>
        <s v="6497-WRLY-OEN-SEB-DC-V-0001"/>
        <s v="6497-WRLY-OEN-HML-DC-V-0001"/>
        <s v="6497-WRLY-OEN-GEN-DC-V-0001"/>
        <s v="6497-WRLY-OEN-GEN-DC-U-0001"/>
        <s v="6497-WRLY-OEN-YEQ-DC-L-0001"/>
        <s v="6497-WRLY-OEN-HFL-DC-V-0001"/>
        <s v="6497-WRLY-OEN-BES-DE-E-0001"/>
        <s v="6497-WRLY-OEN-BES-DE-E-0002"/>
        <s v="6497-WRLY-OEN-BES-DE-L-0001"/>
        <s v="6497-WRLY-OEN-BES-DE-L-0002"/>
        <s v="6497-WRLY-OEN-YEQ-DE-L-0001"/>
        <s v="6497-WRLY-OEN-ETH-DE-L-0001"/>
        <s v="6497-WRLY-OEN-ETH-DE-C-0001"/>
        <s v="6497-WRLY-OEN-LPS-DE-L-0001"/>
        <s v="6497-WRLY-OEN-LPS-DE-C-0001"/>
        <s v="6497-WRLY-OEN-ILS-DE-L-0001"/>
        <s v="6497-WRLY-OEN-ILS-DE-B-0001"/>
        <s v="6497-WRLY-OEN-PCS-DE-L-0001"/>
        <s v="6497-WRLY-OEN-DCA-DE-G-0001"/>
        <s v="6497-WRLY-OEN-DCA-DE-L-0001"/>
        <s v="6497-WRLY-OEN-DCA-DE-B-0001"/>
        <s v="6497-WRLY-OEN-HTC-DE-L-0001"/>
        <s v="6497-WRLY-OEN-HTC-DE-G-0001"/>
        <s v="6497-WRLY-OEN-HTC-DE-B-0001"/>
        <s v="6497-WRLY-OEN-OFC-DE-B-0001"/>
        <s v="6497-WRLY-OEN-DCA-DE-C-0001"/>
        <s v="6497-WRLY-OEN-YEQ-DE-C-0001"/>
        <s v="6497-WRLY-OEN-HLC-DE-L-0001"/>
        <s v="6497-WRLY-OEN-HLC-DE-L-0002"/>
        <s v="6497-WRLY-OEN-HLC-DE-L-0003"/>
        <s v="6497-WRLY-OEN-HLC-DE-L-0004"/>
        <s v="6497-WRLY-OEN-HLC-DE-B-0001"/>
        <s v="6497-WRLY-OEN-CTF-DE-L-0001"/>
        <s v="6497-WRLY-OEN-HGR-DE-L-0001"/>
        <s v="6497-WRLY-OEN-LCR-DE-L-0001"/>
        <s v="6497-WRLY-OEN-CSS-DE-L-0001"/>
        <s v="6497-WRLY-OEN-HFL-DE-L-0001"/>
        <s v="6497-WRLY-OEN-HFL-DE-B-0001"/>
        <s v="6497-WRLY-OEN-HFL-DE-L-0002"/>
        <s v="6497-WRLY-OEN-GEN-DE-L-0001"/>
        <s v="6497-WRLY-OEN-GEN-DE-L-0002"/>
        <s v="6497-WRLY-OEN-GEN-DE-L-0003"/>
        <s v="6497-WRLY-OEN-EMS-DI-L-0001"/>
        <s v="6497-WRLY-OEN-EMS-DI-L-0002"/>
        <s v="6497-WRLY-OEN-EMS-DI-S-0001"/>
        <s v="6497-WRLY-OEN-EMS-DI-B-0001"/>
        <s v="6497-WRLY-OEN-EMS-DI-L-0003"/>
        <s v="6497-WRLY-OEN-EMS-DI-D-0001"/>
        <s v="6497-WRLY-OEN-EMS-DI-B-0002"/>
        <s v="6497-WRLY-OEN-EMS-DI-B-0003"/>
        <s v="6497-WRLY-OEN-FFS-DM-L-0001"/>
        <s v="6497-WRLY-OEN-ROD-DC-L-0001"/>
        <s v="6497-ATPL-FDS-GEN-DE-B-0001"/>
      </sharedItems>
    </cacheField>
    <cacheField name="Drawing / Document Number" numFmtId="0">
      <sharedItems containsBlank="1"/>
    </cacheField>
    <cacheField name="Document Title" numFmtId="0">
      <sharedItems/>
    </cacheField>
    <cacheField name="Document Category" numFmtId="0">
      <sharedItems containsBlank="1"/>
    </cacheField>
    <cacheField name="DOCUMENT TYPE" numFmtId="0">
      <sharedItems containsBlank="1"/>
    </cacheField>
    <cacheField name="Schedule Date" numFmtId="15">
      <sharedItems containsDate="1" containsBlank="1" containsMixedTypes="1" minDate="2025-12-23T00:00:00" maxDate="2026-06-27T00:00:00"/>
    </cacheField>
    <cacheField name="FORECAST DATE" numFmtId="15">
      <sharedItems containsNonDate="0" containsString="0" containsBlank="1"/>
    </cacheField>
    <cacheField name="Weightage" numFmtId="0">
      <sharedItems containsNonDate="0" containsString="0" containsBlank="1"/>
    </cacheField>
    <cacheField name="Status" numFmtId="0">
      <sharedItems containsBlank="1" count="10">
        <s v="Cat. -I"/>
        <s v="Delete"/>
        <s v="Not Submitted"/>
        <s v="Under Review"/>
        <s v="Cat. -IV"/>
        <s v="Cat. -I_Star"/>
        <s v="Cat. -II"/>
        <s v="RFC"/>
        <m/>
        <s v="Cat. -IV_St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190.652915046296" backgroundQuery="1" createdVersion="8" refreshedVersion="8" minRefreshableVersion="3" recordCount="0" supportSubquery="1" supportAdvancedDrill="1" xr:uid="{339F663D-2C13-49FA-B2EA-9742362FB243}">
  <cacheSource type="external" connectionId="2"/>
  <cacheFields count="4">
    <cacheField name="[Measures].[Count of New_Drawing / Document Number]" caption="Count of New_Drawing / Document Number" numFmtId="0" hierarchy="76" level="32767"/>
    <cacheField name="[Range].[In-house/Vendor Name2].[In-house/Vendor Name2]" caption="In-house/Vendor Name2" numFmtId="0" hierarchy="3" level="1">
      <sharedItems containsSemiMixedTypes="0" containsNonDate="0" containsString="0"/>
    </cacheField>
    <cacheField name="[Range].[C/L].[C/L]" caption="C/L" numFmtId="0" hierarchy="4" level="1">
      <sharedItems containsBlank="1" count="5">
        <m/>
        <s v="E"/>
        <s v="I"/>
        <s v="M"/>
        <s v="S"/>
      </sharedItems>
    </cacheField>
    <cacheField name="[Range].[Status].[Status]" caption="Status" numFmtId="0" hierarchy="13" level="1">
      <sharedItems containsBlank="1" count="9">
        <m/>
        <s v="Cat. -I"/>
        <s v="Cat. -I_Star"/>
        <s v="Cat. -II"/>
        <s v="Cat. -IV"/>
        <s v="Delete"/>
        <s v="Not Submitted"/>
        <s v="RFC"/>
        <s v="Under Review"/>
      </sharedItems>
    </cacheField>
  </cacheFields>
  <cacheHierarchies count="81">
    <cacheHierarchy uniqueName="[Range].[Project]" caption="Project" attribute="1" defaultMemberUniqueName="[Range].[Project].[All]" allUniqueName="[Range].[Project].[All]" dimensionUniqueName="[Range]" displayFolder="" count="2" memberValueDatatype="130" unbalanced="0"/>
    <cacheHierarchy uniqueName="[Range].[Package]" caption="Package" attribute="1" defaultMemberUniqueName="[Range].[Package].[All]" allUniqueName="[Range].[Package].[All]" dimensionUniqueName="[Range]" displayFolder="" count="0" memberValueDatatype="130" unbalanced="0"/>
    <cacheHierarchy uniqueName="[Range].[In-house/Vendor]" caption="In-house/Vendor" attribute="1" defaultMemberUniqueName="[Range].[In-house/Vendor].[All]" allUniqueName="[Range].[In-house/Vendor].[All]" dimensionUniqueName="[Range]" displayFolder="" count="0" memberValueDatatype="130" unbalanced="0"/>
    <cacheHierarchy uniqueName="[Range].[In-house/Vendor Name2]" caption="In-house/Vendor Name2" attribute="1" defaultMemberUniqueName="[Range].[In-house/Vendor Name2].[All]" allUniqueName="[Range].[In-house/Vendor Name2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/L]" caption="C/L" attribute="1" defaultMemberUniqueName="[Range].[C/L].[All]" allUniqueName="[Range].[C/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New_Drawing / Document Number]" caption="New_Drawing / Document Number" attribute="1" defaultMemberUniqueName="[Range].[New_Drawing / Document Number].[All]" allUniqueName="[Range].[New_Drawing / Document Number].[All]" dimensionUniqueName="[Range]" displayFolder="" count="0" memberValueDatatype="130" unbalanced="0"/>
    <cacheHierarchy uniqueName="[Range].[Drawing / Document Number]" caption="Drawing / Document Number" attribute="1" defaultMemberUniqueName="[Range].[Drawing / Document Number].[All]" allUniqueName="[Range].[Drawing / Document Number].[All]" dimensionUniqueName="[Range]" displayFolder="" count="0" memberValueDatatype="130" unbalanced="0"/>
    <cacheHierarchy uniqueName="[Range].[Document Title]" caption="Document Title" attribute="1" defaultMemberUniqueName="[Range].[Document Title].[All]" allUniqueName="[Range].[Document Title].[All]" dimensionUniqueName="[Range]" displayFolder="" count="0" memberValueDatatype="130" unbalanced="0"/>
    <cacheHierarchy uniqueName="[Range].[Document Category]" caption="Document Category" attribute="1" defaultMemberUniqueName="[Range].[Document Category].[All]" allUniqueName="[Range].[Document Category].[All]" dimensionUniqueName="[Range]" displayFolder="" count="0" memberValueDatatype="130" unbalanced="0"/>
    <cacheHierarchy uniqueName="[Range].[DOCUMENT TYPE]" caption="DOCUMENT TYPE" attribute="1" defaultMemberUniqueName="[Range].[DOCUMENT TYPE].[All]" allUniqueName="[Range].[DOCUMENT TYPE].[All]" dimensionUniqueName="[Range]" displayFolder="" count="0" memberValueDatatype="130" unbalanced="0"/>
    <cacheHierarchy uniqueName="[Range].[Schedule Date]" caption="Schedule Date" attribute="1" time="1" defaultMemberUniqueName="[Range].[Schedule Date].[All]" allUniqueName="[Range].[Schedule Date].[All]" dimensionUniqueName="[Range]" displayFolder="" count="0" memberValueDatatype="7" unbalanced="0"/>
    <cacheHierarchy uniqueName="[Range].[FORECAST DATE]" caption="FORECAST DATE" attribute="1" defaultMemberUniqueName="[Range].[FORECAST DATE].[All]" allUniqueName="[Range].[FORECAST DATE].[All]" dimensionUniqueName="[Range]" displayFolder="" count="0" memberValueDatatype="130" unbalanced="0"/>
    <cacheHierarchy uniqueName="[Range].[Weightage]" caption="Weightage" attribute="1" defaultMemberUniqueName="[Range].[Weightage].[All]" allUniqueName="[Range].[Weightage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2" memberValueDatatype="130" unbalanced="0">
      <fieldsUsage count="2">
        <fieldUsage x="-1"/>
        <fieldUsage x="3"/>
      </fieldsUsage>
    </cacheHierarchy>
    <cacheHierarchy uniqueName="[Range 1].[Project]" caption="Project" attribute="1" defaultMemberUniqueName="[Range 1].[Project].[All]" allUniqueName="[Range 1].[Project].[All]" dimensionUniqueName="[Range 1]" displayFolder="" count="0" memberValueDatatype="130" unbalanced="0"/>
    <cacheHierarchy uniqueName="[Range 1].[Package]" caption="Package" attribute="1" defaultMemberUniqueName="[Range 1].[Package].[All]" allUniqueName="[Range 1].[Package].[All]" dimensionUniqueName="[Range 1]" displayFolder="" count="0" memberValueDatatype="130" unbalanced="0"/>
    <cacheHierarchy uniqueName="[Range 1].[In-house/Vendor]" caption="In-house/Vendor" attribute="1" defaultMemberUniqueName="[Range 1].[In-house/Vendor].[All]" allUniqueName="[Range 1].[In-house/Vendor].[All]" dimensionUniqueName="[Range 1]" displayFolder="" count="0" memberValueDatatype="130" unbalanced="0"/>
    <cacheHierarchy uniqueName="[Range 1].[In-house/Vendor Name2]" caption="In-house/Vendor Name2" attribute="1" defaultMemberUniqueName="[Range 1].[In-house/Vendor Name2].[All]" allUniqueName="[Range 1].[In-house/Vendor Name2].[All]" dimensionUniqueName="[Range 1]" displayFolder="" count="0" memberValueDatatype="130" unbalanced="0"/>
    <cacheHierarchy uniqueName="[Range 1].[C/l]" caption="C/l" attribute="1" defaultMemberUniqueName="[Range 1].[C/l].[All]" allUniqueName="[Range 1].[C/l].[All]" dimensionUniqueName="[Range 1]" displayFolder="" count="0" memberValueDatatype="130" unbalanced="0"/>
    <cacheHierarchy uniqueName="[Range 1].[New_Drawing / Document Number]" caption="New_Drawing / Document Number" attribute="1" defaultMemberUniqueName="[Range 1].[New_Drawing / Document Number].[All]" allUniqueName="[Range 1].[New_Drawing / Document Number].[All]" dimensionUniqueName="[Range 1]" displayFolder="" count="0" memberValueDatatype="130" unbalanced="0"/>
    <cacheHierarchy uniqueName="[Range 1].[Drawing / Document Number]" caption="Drawing / Document Number" attribute="1" defaultMemberUniqueName="[Range 1].[Drawing / Document Number].[All]" allUniqueName="[Range 1].[Drawing / Document Number].[All]" dimensionUniqueName="[Range 1]" displayFolder="" count="0" memberValueDatatype="130" unbalanced="0"/>
    <cacheHierarchy uniqueName="[Range 1].[Document Title]" caption="Document Title" attribute="1" defaultMemberUniqueName="[Range 1].[Document Title].[All]" allUniqueName="[Range 1].[Document Title].[All]" dimensionUniqueName="[Range 1]" displayFolder="" count="0" memberValueDatatype="130" unbalanced="0"/>
    <cacheHierarchy uniqueName="[Range 1].[Document Category]" caption="Document Category" attribute="1" defaultMemberUniqueName="[Range 1].[Document Category].[All]" allUniqueName="[Range 1].[Document Category].[All]" dimensionUniqueName="[Range 1]" displayFolder="" count="0" memberValueDatatype="130" unbalanced="0"/>
    <cacheHierarchy uniqueName="[Range 1].[DOCUMENT TYPE]" caption="DOCUMENT TYPE" attribute="1" defaultMemberUniqueName="[Range 1].[DOCUMENT TYPE].[All]" allUniqueName="[Range 1].[DOCUMENT TYPE].[All]" dimensionUniqueName="[Range 1]" displayFolder="" count="0" memberValueDatatype="130" unbalanced="0"/>
    <cacheHierarchy uniqueName="[Range 1].[Schedule Date]" caption="Schedule Date" attribute="1" defaultMemberUniqueName="[Range 1].[Schedule Date].[All]" allUniqueName="[Range 1].[Schedule Date].[All]" dimensionUniqueName="[Range 1]" displayFolder="" count="0" memberValueDatatype="130" unbalanced="0"/>
    <cacheHierarchy uniqueName="[Range 1].[FORECAST DATE]" caption="FORECAST DATE" attribute="1" defaultMemberUniqueName="[Range 1].[FORECAST DATE].[All]" allUniqueName="[Range 1].[FORECAST DATE].[All]" dimensionUniqueName="[Range 1]" displayFolder="" count="0" memberValueDatatype="130" unbalanced="0"/>
    <cacheHierarchy uniqueName="[Range 1].[Weightage]" caption="Weightage" attribute="1" defaultMemberUniqueName="[Range 1].[Weightage].[All]" allUniqueName="[Range 1].[Weightage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2].[Project]" caption="Project" attribute="1" defaultMemberUniqueName="[Range 2].[Project].[All]" allUniqueName="[Range 2].[Project].[All]" dimensionUniqueName="[Range 2]" displayFolder="" count="0" memberValueDatatype="130" unbalanced="0"/>
    <cacheHierarchy uniqueName="[Range 2].[Package]" caption="Package" attribute="1" defaultMemberUniqueName="[Range 2].[Package].[All]" allUniqueName="[Range 2].[Package].[All]" dimensionUniqueName="[Range 2]" displayFolder="" count="0" memberValueDatatype="130" unbalanced="0"/>
    <cacheHierarchy uniqueName="[Range 2].[In-house/Vendor]" caption="In-house/Vendor" attribute="1" defaultMemberUniqueName="[Range 2].[In-house/Vendor].[All]" allUniqueName="[Range 2].[In-house/Vendor].[All]" dimensionUniqueName="[Range 2]" displayFolder="" count="0" memberValueDatatype="130" unbalanced="0"/>
    <cacheHierarchy uniqueName="[Range 2].[In-house/Vendor Name2]" caption="In-house/Vendor Name2" attribute="1" defaultMemberUniqueName="[Range 2].[In-house/Vendor Name2].[All]" allUniqueName="[Range 2].[In-house/Vendor Name2].[All]" dimensionUniqueName="[Range 2]" displayFolder="" count="0" memberValueDatatype="130" unbalanced="0"/>
    <cacheHierarchy uniqueName="[Range 2].[C/L]" caption="C/L" attribute="1" defaultMemberUniqueName="[Range 2].[C/L].[All]" allUniqueName="[Range 2].[C/L].[All]" dimensionUniqueName="[Range 2]" displayFolder="" count="0" memberValueDatatype="130" unbalanced="0"/>
    <cacheHierarchy uniqueName="[Range 2].[New_Drawing / Document Number]" caption="New_Drawing / Document Number" attribute="1" defaultMemberUniqueName="[Range 2].[New_Drawing / Document Number].[All]" allUniqueName="[Range 2].[New_Drawing / Document Number].[All]" dimensionUniqueName="[Range 2]" displayFolder="" count="0" memberValueDatatype="130" unbalanced="0"/>
    <cacheHierarchy uniqueName="[Range 2].[Drawing / Document Number]" caption="Drawing / Document Number" attribute="1" defaultMemberUniqueName="[Range 2].[Drawing / Document Number].[All]" allUniqueName="[Range 2].[Drawing / Document Number].[All]" dimensionUniqueName="[Range 2]" displayFolder="" count="0" memberValueDatatype="130" unbalanced="0"/>
    <cacheHierarchy uniqueName="[Range 2].[Document Title]" caption="Document Title" attribute="1" defaultMemberUniqueName="[Range 2].[Document Title].[All]" allUniqueName="[Range 2].[Document Title].[All]" dimensionUniqueName="[Range 2]" displayFolder="" count="0" memberValueDatatype="130" unbalanced="0"/>
    <cacheHierarchy uniqueName="[Range 2].[Document Category]" caption="Document Category" attribute="1" defaultMemberUniqueName="[Range 2].[Document Category].[All]" allUniqueName="[Range 2].[Document Category].[All]" dimensionUniqueName="[Range 2]" displayFolder="" count="0" memberValueDatatype="130" unbalanced="0"/>
    <cacheHierarchy uniqueName="[Range 2].[DOCUMENT TYPE]" caption="DOCUMENT TYPE" attribute="1" defaultMemberUniqueName="[Range 2].[DOCUMENT TYPE].[All]" allUniqueName="[Range 2].[DOCUMENT TYPE].[All]" dimensionUniqueName="[Range 2]" displayFolder="" count="0" memberValueDatatype="130" unbalanced="0"/>
    <cacheHierarchy uniqueName="[Range 2].[Schedule Date]" caption="Schedule Date" attribute="1" defaultMemberUniqueName="[Range 2].[Schedule Date].[All]" allUniqueName="[Range 2].[Schedule Date].[All]" dimensionUniqueName="[Range 2]" displayFolder="" count="0" memberValueDatatype="130" unbalanced="0"/>
    <cacheHierarchy uniqueName="[Range 2].[FORECAST DATE]" caption="FORECAST DATE" attribute="1" defaultMemberUniqueName="[Range 2].[FORECAST DATE].[All]" allUniqueName="[Range 2].[FORECAST DATE].[All]" dimensionUniqueName="[Range 2]" displayFolder="" count="0" memberValueDatatype="130" unbalanced="0"/>
    <cacheHierarchy uniqueName="[Range 2].[Weightage]" caption="Weightage" attribute="1" defaultMemberUniqueName="[Range 2].[Weightage].[All]" allUniqueName="[Range 2].[Weightage].[All]" dimensionUniqueName="[Range 2]" displayFolder="" count="0" memberValueDatatype="130" unbalanced="0"/>
    <cacheHierarchy uniqueName="[Range 2].[Status]" caption="Status" attribute="1" defaultMemberUniqueName="[Range 2].[Status].[All]" allUniqueName="[Range 2].[Status].[All]" dimensionUniqueName="[Range 2]" displayFolder="" count="0" memberValueDatatype="130" unbalanced="0"/>
    <cacheHierarchy uniqueName="[Range 3].[Project]" caption="Project" attribute="1" defaultMemberUniqueName="[Range 3].[Project].[All]" allUniqueName="[Range 3].[Project].[All]" dimensionUniqueName="[Range 3]" displayFolder="" count="0" memberValueDatatype="130" unbalanced="0"/>
    <cacheHierarchy uniqueName="[Range 3].[Package]" caption="Package" attribute="1" defaultMemberUniqueName="[Range 3].[Package].[All]" allUniqueName="[Range 3].[Package].[All]" dimensionUniqueName="[Range 3]" displayFolder="" count="0" memberValueDatatype="130" unbalanced="0"/>
    <cacheHierarchy uniqueName="[Range 3].[In-house/Vendor]" caption="In-house/Vendor" attribute="1" defaultMemberUniqueName="[Range 3].[In-house/Vendor].[All]" allUniqueName="[Range 3].[In-house/Vendor].[All]" dimensionUniqueName="[Range 3]" displayFolder="" count="0" memberValueDatatype="130" unbalanced="0"/>
    <cacheHierarchy uniqueName="[Range 3].[In-house/Vendor Name2]" caption="In-house/Vendor Name2" attribute="1" defaultMemberUniqueName="[Range 3].[In-house/Vendor Name2].[All]" allUniqueName="[Range 3].[In-house/Vendor Name2].[All]" dimensionUniqueName="[Range 3]" displayFolder="" count="0" memberValueDatatype="130" unbalanced="0"/>
    <cacheHierarchy uniqueName="[Range 3].[C/L]" caption="C/L" attribute="1" defaultMemberUniqueName="[Range 3].[C/L].[All]" allUniqueName="[Range 3].[C/L].[All]" dimensionUniqueName="[Range 3]" displayFolder="" count="0" memberValueDatatype="130" unbalanced="0"/>
    <cacheHierarchy uniqueName="[Range 3].[New_Drawing / Document Number]" caption="New_Drawing / Document Number" attribute="1" defaultMemberUniqueName="[Range 3].[New_Drawing / Document Number].[All]" allUniqueName="[Range 3].[New_Drawing / Document Number].[All]" dimensionUniqueName="[Range 3]" displayFolder="" count="0" memberValueDatatype="130" unbalanced="0"/>
    <cacheHierarchy uniqueName="[Range 3].[Drawing / Document Number]" caption="Drawing / Document Number" attribute="1" defaultMemberUniqueName="[Range 3].[Drawing / Document Number].[All]" allUniqueName="[Range 3].[Drawing / Document Number].[All]" dimensionUniqueName="[Range 3]" displayFolder="" count="0" memberValueDatatype="130" unbalanced="0"/>
    <cacheHierarchy uniqueName="[Range 3].[Document Title]" caption="Document Title" attribute="1" defaultMemberUniqueName="[Range 3].[Document Title].[All]" allUniqueName="[Range 3].[Document Title].[All]" dimensionUniqueName="[Range 3]" displayFolder="" count="0" memberValueDatatype="130" unbalanced="0"/>
    <cacheHierarchy uniqueName="[Range 3].[Document Category]" caption="Document Category" attribute="1" defaultMemberUniqueName="[Range 3].[Document Category].[All]" allUniqueName="[Range 3].[Document Category].[All]" dimensionUniqueName="[Range 3]" displayFolder="" count="0" memberValueDatatype="130" unbalanced="0"/>
    <cacheHierarchy uniqueName="[Range 3].[DOCUMENT TYPE]" caption="DOCUMENT TYPE" attribute="1" defaultMemberUniqueName="[Range 3].[DOCUMENT TYPE].[All]" allUniqueName="[Range 3].[DOCUMENT TYPE].[All]" dimensionUniqueName="[Range 3]" displayFolder="" count="0" memberValueDatatype="130" unbalanced="0"/>
    <cacheHierarchy uniqueName="[Range 3].[Schedule Date]" caption="Schedule Date" attribute="1" defaultMemberUniqueName="[Range 3].[Schedule Date].[All]" allUniqueName="[Range 3].[Schedule Date].[All]" dimensionUniqueName="[Range 3]" displayFolder="" count="0" memberValueDatatype="130" unbalanced="0"/>
    <cacheHierarchy uniqueName="[Range 3].[FORECAST DATE]" caption="FORECAST DATE" attribute="1" defaultMemberUniqueName="[Range 3].[FORECAST DATE].[All]" allUniqueName="[Range 3].[FORECAST DATE].[All]" dimensionUniqueName="[Range 3]" displayFolder="" count="0" memberValueDatatype="130" unbalanced="0"/>
    <cacheHierarchy uniqueName="[Range 3].[Weightage]" caption="Weightage" attribute="1" defaultMemberUniqueName="[Range 3].[Weightage].[All]" allUniqueName="[Range 3].[Weightage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4].[Project]" caption="Project" attribute="1" defaultMemberUniqueName="[Range 4].[Project].[All]" allUniqueName="[Range 4].[Project].[All]" dimensionUniqueName="[Range 4]" displayFolder="" count="0" memberValueDatatype="130" unbalanced="0"/>
    <cacheHierarchy uniqueName="[Range 4].[Package]" caption="Package" attribute="1" defaultMemberUniqueName="[Range 4].[Package].[All]" allUniqueName="[Range 4].[Package].[All]" dimensionUniqueName="[Range 4]" displayFolder="" count="0" memberValueDatatype="130" unbalanced="0"/>
    <cacheHierarchy uniqueName="[Range 4].[In-house/Vendor]" caption="In-house/Vendor" attribute="1" defaultMemberUniqueName="[Range 4].[In-house/Vendor].[All]" allUniqueName="[Range 4].[In-house/Vendor].[All]" dimensionUniqueName="[Range 4]" displayFolder="" count="0" memberValueDatatype="130" unbalanced="0"/>
    <cacheHierarchy uniqueName="[Range 4].[In-house/Vendor Name2]" caption="In-house/Vendor Name2" attribute="1" defaultMemberUniqueName="[Range 4].[In-house/Vendor Name2].[All]" allUniqueName="[Range 4].[In-house/Vendor Name2].[All]" dimensionUniqueName="[Range 4]" displayFolder="" count="0" memberValueDatatype="130" unbalanced="0"/>
    <cacheHierarchy uniqueName="[Range 4].[C/L]" caption="C/L" attribute="1" defaultMemberUniqueName="[Range 4].[C/L].[All]" allUniqueName="[Range 4].[C/L].[All]" dimensionUniqueName="[Range 4]" displayFolder="" count="0" memberValueDatatype="130" unbalanced="0"/>
    <cacheHierarchy uniqueName="[Range 4].[New_Drawing / Document Number]" caption="New_Drawing / Document Number" attribute="1" defaultMemberUniqueName="[Range 4].[New_Drawing / Document Number].[All]" allUniqueName="[Range 4].[New_Drawing / Document Number].[All]" dimensionUniqueName="[Range 4]" displayFolder="" count="0" memberValueDatatype="130" unbalanced="0"/>
    <cacheHierarchy uniqueName="[Range 4].[Drawing / Document Number]" caption="Drawing / Document Number" attribute="1" defaultMemberUniqueName="[Range 4].[Drawing / Document Number].[All]" allUniqueName="[Range 4].[Drawing / Document Number].[All]" dimensionUniqueName="[Range 4]" displayFolder="" count="0" memberValueDatatype="130" unbalanced="0"/>
    <cacheHierarchy uniqueName="[Range 4].[Document Title]" caption="Document Title" attribute="1" defaultMemberUniqueName="[Range 4].[Document Title].[All]" allUniqueName="[Range 4].[Document Title].[All]" dimensionUniqueName="[Range 4]" displayFolder="" count="0" memberValueDatatype="130" unbalanced="0"/>
    <cacheHierarchy uniqueName="[Range 4].[Document Category]" caption="Document Category" attribute="1" defaultMemberUniqueName="[Range 4].[Document Category].[All]" allUniqueName="[Range 4].[Document Category].[All]" dimensionUniqueName="[Range 4]" displayFolder="" count="0" memberValueDatatype="130" unbalanced="0"/>
    <cacheHierarchy uniqueName="[Range 4].[DOCUMENT TYPE]" caption="DOCUMENT TYPE" attribute="1" defaultMemberUniqueName="[Range 4].[DOCUMENT TYPE].[All]" allUniqueName="[Range 4].[DOCUMENT TYPE].[All]" dimensionUniqueName="[Range 4]" displayFolder="" count="0" memberValueDatatype="130" unbalanced="0"/>
    <cacheHierarchy uniqueName="[Range 4].[Schedule Date]" caption="Schedule Date" attribute="1" defaultMemberUniqueName="[Range 4].[Schedule Date].[All]" allUniqueName="[Range 4].[Schedule Date].[All]" dimensionUniqueName="[Range 4]" displayFolder="" count="0" memberValueDatatype="130" unbalanced="0"/>
    <cacheHierarchy uniqueName="[Range 4].[FORECAST DATE]" caption="FORECAST DATE" attribute="1" defaultMemberUniqueName="[Range 4].[FORECAST DATE].[All]" allUniqueName="[Range 4].[FORECAST DATE].[All]" dimensionUniqueName="[Range 4]" displayFolder="" count="0" memberValueDatatype="130" unbalanced="0"/>
    <cacheHierarchy uniqueName="[Range 4].[Weightage]" caption="Weightage" attribute="1" defaultMemberUniqueName="[Range 4].[Weightage].[All]" allUniqueName="[Range 4].[Weightage].[All]" dimensionUniqueName="[Range 4]" displayFolder="" count="0" memberValueDatatype="130" unbalanced="0"/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New_Drawing / Document Number]" caption="Count of New_Drawing / Document Number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ew_Drawing / Document Number 2]" caption="Count of New_Drawing / Document 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New_Drawing / Document Number 3]" caption="Count of New_Drawing / Document Number 3" measure="1" displayFolder="" measureGroup="Range 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New_Drawing / Document Number 4]" caption="Count of New_Drawing / Document Number 4" measure="1" displayFolder="" measureGroup="Range 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New_Drawing / Document Number 5]" caption="Count of New_Drawing / Document Number 5" measure="1" displayFolder="" measureGroup="Range 4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190.653029976849" backgroundQuery="1" createdVersion="8" refreshedVersion="8" minRefreshableVersion="3" recordCount="0" supportSubquery="1" supportAdvancedDrill="1" xr:uid="{1EE7B0A5-B356-4A53-8005-594FB5A99772}">
  <cacheSource type="external" connectionId="2"/>
  <cacheFields count="4">
    <cacheField name="[Range 1].[C/l].[C/l]" caption="C/l" numFmtId="0" hierarchy="18" level="1">
      <sharedItems containsBlank="1" count="5">
        <m/>
        <s v="E"/>
        <s v="I"/>
        <s v="M"/>
        <s v="S"/>
      </sharedItems>
    </cacheField>
    <cacheField name="[Measures].[Count of New_Drawing / Document Number 2]" caption="Count of New_Drawing / Document Number 2" numFmtId="0" hierarchy="77" level="32767"/>
    <cacheField name="[Range 1].[Status].[Status]" caption="Status" numFmtId="0" hierarchy="27" level="1">
      <sharedItems containsBlank="1" count="11">
        <m/>
        <s v="Cat. -I"/>
        <s v="Cat. -I_Star"/>
        <s v="Cat. -II"/>
        <s v="Cat. -III"/>
        <s v="Cat. -IV"/>
        <s v="Cat. -IV_Star"/>
        <s v="delete"/>
        <s v="Not Submitted"/>
        <s v="RFC"/>
        <s v="Under Review"/>
      </sharedItems>
    </cacheField>
    <cacheField name="[Range 1].[In-house/Vendor Name2].[In-house/Vendor Name2]" caption="In-house/Vendor Name2" numFmtId="0" hierarchy="17" level="1">
      <sharedItems containsSemiMixedTypes="0" containsNonDate="0" containsString="0"/>
    </cacheField>
  </cacheFields>
  <cacheHierarchies count="81">
    <cacheHierarchy uniqueName="[Range].[Project]" caption="Project" attribute="1" defaultMemberUniqueName="[Range].[Project].[All]" allUniqueName="[Range].[Project].[All]" dimensionUniqueName="[Range]" displayFolder="" count="0" memberValueDatatype="130" unbalanced="0"/>
    <cacheHierarchy uniqueName="[Range].[Package]" caption="Package" attribute="1" defaultMemberUniqueName="[Range].[Package].[All]" allUniqueName="[Range].[Package].[All]" dimensionUniqueName="[Range]" displayFolder="" count="0" memberValueDatatype="130" unbalanced="0"/>
    <cacheHierarchy uniqueName="[Range].[In-house/Vendor]" caption="In-house/Vendor" attribute="1" defaultMemberUniqueName="[Range].[In-house/Vendor].[All]" allUniqueName="[Range].[In-house/Vendor].[All]" dimensionUniqueName="[Range]" displayFolder="" count="0" memberValueDatatype="130" unbalanced="0"/>
    <cacheHierarchy uniqueName="[Range].[In-house/Vendor Name2]" caption="In-house/Vendor Name2" attribute="1" defaultMemberUniqueName="[Range].[In-house/Vendor Name2].[All]" allUniqueName="[Range].[In-house/Vendor Name2].[All]" dimensionUniqueName="[Range]" displayFolder="" count="0" memberValueDatatype="130" unbalanced="0"/>
    <cacheHierarchy uniqueName="[Range].[C/L]" caption="C/L" attribute="1" defaultMemberUniqueName="[Range].[C/L].[All]" allUniqueName="[Range].[C/L].[All]" dimensionUniqueName="[Range]" displayFolder="" count="0" memberValueDatatype="130" unbalanced="0"/>
    <cacheHierarchy uniqueName="[Range].[New_Drawing / Document Number]" caption="New_Drawing / Document Number" attribute="1" defaultMemberUniqueName="[Range].[New_Drawing / Document Number].[All]" allUniqueName="[Range].[New_Drawing / Document Number].[All]" dimensionUniqueName="[Range]" displayFolder="" count="0" memberValueDatatype="130" unbalanced="0"/>
    <cacheHierarchy uniqueName="[Range].[Drawing / Document Number]" caption="Drawing / Document Number" attribute="1" defaultMemberUniqueName="[Range].[Drawing / Document Number].[All]" allUniqueName="[Range].[Drawing / Document Number].[All]" dimensionUniqueName="[Range]" displayFolder="" count="0" memberValueDatatype="130" unbalanced="0"/>
    <cacheHierarchy uniqueName="[Range].[Document Title]" caption="Document Title" attribute="1" defaultMemberUniqueName="[Range].[Document Title].[All]" allUniqueName="[Range].[Document Title].[All]" dimensionUniqueName="[Range]" displayFolder="" count="0" memberValueDatatype="130" unbalanced="0"/>
    <cacheHierarchy uniqueName="[Range].[Document Category]" caption="Document Category" attribute="1" defaultMemberUniqueName="[Range].[Document Category].[All]" allUniqueName="[Range].[Document Category].[All]" dimensionUniqueName="[Range]" displayFolder="" count="0" memberValueDatatype="130" unbalanced="0"/>
    <cacheHierarchy uniqueName="[Range].[DOCUMENT TYPE]" caption="DOCUMENT TYPE" attribute="1" defaultMemberUniqueName="[Range].[DOCUMENT TYPE].[All]" allUniqueName="[Range].[DOCUMENT TYPE].[All]" dimensionUniqueName="[Range]" displayFolder="" count="0" memberValueDatatype="130" unbalanced="0"/>
    <cacheHierarchy uniqueName="[Range].[Schedule Date]" caption="Schedule Date" attribute="1" time="1" defaultMemberUniqueName="[Range].[Schedule Date].[All]" allUniqueName="[Range].[Schedule Date].[All]" dimensionUniqueName="[Range]" displayFolder="" count="0" memberValueDatatype="7" unbalanced="0"/>
    <cacheHierarchy uniqueName="[Range].[FORECAST DATE]" caption="FORECAST DATE" attribute="1" defaultMemberUniqueName="[Range].[FORECAST DATE].[All]" allUniqueName="[Range].[FORECAST DATE].[All]" dimensionUniqueName="[Range]" displayFolder="" count="0" memberValueDatatype="130" unbalanced="0"/>
    <cacheHierarchy uniqueName="[Range].[Weightage]" caption="Weightage" attribute="1" defaultMemberUniqueName="[Range].[Weightage].[All]" allUniqueName="[Range].[Weightage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 1].[Project]" caption="Project" attribute="1" defaultMemberUniqueName="[Range 1].[Project].[All]" allUniqueName="[Range 1].[Project].[All]" dimensionUniqueName="[Range 1]" displayFolder="" count="0" memberValueDatatype="130" unbalanced="0"/>
    <cacheHierarchy uniqueName="[Range 1].[Package]" caption="Package" attribute="1" defaultMemberUniqueName="[Range 1].[Package].[All]" allUniqueName="[Range 1].[Package].[All]" dimensionUniqueName="[Range 1]" displayFolder="" count="0" memberValueDatatype="130" unbalanced="0"/>
    <cacheHierarchy uniqueName="[Range 1].[In-house/Vendor]" caption="In-house/Vendor" attribute="1" defaultMemberUniqueName="[Range 1].[In-house/Vendor].[All]" allUniqueName="[Range 1].[In-house/Vendor].[All]" dimensionUniqueName="[Range 1]" displayFolder="" count="0" memberValueDatatype="130" unbalanced="0"/>
    <cacheHierarchy uniqueName="[Range 1].[In-house/Vendor Name2]" caption="In-house/Vendor Name2" attribute="1" defaultMemberUniqueName="[Range 1].[In-house/Vendor Name2].[All]" allUniqueName="[Range 1].[In-house/Vendor Name2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C/l]" caption="C/l" attribute="1" defaultMemberUniqueName="[Range 1].[C/l].[All]" allUniqueName="[Range 1].[C/l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New_Drawing / Document Number]" caption="New_Drawing / Document Number" attribute="1" defaultMemberUniqueName="[Range 1].[New_Drawing / Document Number].[All]" allUniqueName="[Range 1].[New_Drawing / Document Number].[All]" dimensionUniqueName="[Range 1]" displayFolder="" count="0" memberValueDatatype="130" unbalanced="0"/>
    <cacheHierarchy uniqueName="[Range 1].[Drawing / Document Number]" caption="Drawing / Document Number" attribute="1" defaultMemberUniqueName="[Range 1].[Drawing / Document Number].[All]" allUniqueName="[Range 1].[Drawing / Document Number].[All]" dimensionUniqueName="[Range 1]" displayFolder="" count="0" memberValueDatatype="130" unbalanced="0"/>
    <cacheHierarchy uniqueName="[Range 1].[Document Title]" caption="Document Title" attribute="1" defaultMemberUniqueName="[Range 1].[Document Title].[All]" allUniqueName="[Range 1].[Document Title].[All]" dimensionUniqueName="[Range 1]" displayFolder="" count="0" memberValueDatatype="130" unbalanced="0"/>
    <cacheHierarchy uniqueName="[Range 1].[Document Category]" caption="Document Category" attribute="1" defaultMemberUniqueName="[Range 1].[Document Category].[All]" allUniqueName="[Range 1].[Document Category].[All]" dimensionUniqueName="[Range 1]" displayFolder="" count="0" memberValueDatatype="130" unbalanced="0"/>
    <cacheHierarchy uniqueName="[Range 1].[DOCUMENT TYPE]" caption="DOCUMENT TYPE" attribute="1" defaultMemberUniqueName="[Range 1].[DOCUMENT TYPE].[All]" allUniqueName="[Range 1].[DOCUMENT TYPE].[All]" dimensionUniqueName="[Range 1]" displayFolder="" count="0" memberValueDatatype="130" unbalanced="0"/>
    <cacheHierarchy uniqueName="[Range 1].[Schedule Date]" caption="Schedule Date" attribute="1" defaultMemberUniqueName="[Range 1].[Schedule Date].[All]" allUniqueName="[Range 1].[Schedule Date].[All]" dimensionUniqueName="[Range 1]" displayFolder="" count="0" memberValueDatatype="130" unbalanced="0"/>
    <cacheHierarchy uniqueName="[Range 1].[FORECAST DATE]" caption="FORECAST DATE" attribute="1" defaultMemberUniqueName="[Range 1].[FORECAST DATE].[All]" allUniqueName="[Range 1].[FORECAST DATE].[All]" dimensionUniqueName="[Range 1]" displayFolder="" count="0" memberValueDatatype="130" unbalanced="0"/>
    <cacheHierarchy uniqueName="[Range 1].[Weightage]" caption="Weightage" attribute="1" defaultMemberUniqueName="[Range 1].[Weightage].[All]" allUniqueName="[Range 1].[Weightage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2" memberValueDatatype="130" unbalanced="0">
      <fieldsUsage count="2">
        <fieldUsage x="-1"/>
        <fieldUsage x="2"/>
      </fieldsUsage>
    </cacheHierarchy>
    <cacheHierarchy uniqueName="[Range 2].[Project]" caption="Project" attribute="1" defaultMemberUniqueName="[Range 2].[Project].[All]" allUniqueName="[Range 2].[Project].[All]" dimensionUniqueName="[Range 2]" displayFolder="" count="0" memberValueDatatype="130" unbalanced="0"/>
    <cacheHierarchy uniqueName="[Range 2].[Package]" caption="Package" attribute="1" defaultMemberUniqueName="[Range 2].[Package].[All]" allUniqueName="[Range 2].[Package].[All]" dimensionUniqueName="[Range 2]" displayFolder="" count="0" memberValueDatatype="130" unbalanced="0"/>
    <cacheHierarchy uniqueName="[Range 2].[In-house/Vendor]" caption="In-house/Vendor" attribute="1" defaultMemberUniqueName="[Range 2].[In-house/Vendor].[All]" allUniqueName="[Range 2].[In-house/Vendor].[All]" dimensionUniqueName="[Range 2]" displayFolder="" count="0" memberValueDatatype="130" unbalanced="0"/>
    <cacheHierarchy uniqueName="[Range 2].[In-house/Vendor Name2]" caption="In-house/Vendor Name2" attribute="1" defaultMemberUniqueName="[Range 2].[In-house/Vendor Name2].[All]" allUniqueName="[Range 2].[In-house/Vendor Name2].[All]" dimensionUniqueName="[Range 2]" displayFolder="" count="0" memberValueDatatype="130" unbalanced="0"/>
    <cacheHierarchy uniqueName="[Range 2].[C/L]" caption="C/L" attribute="1" defaultMemberUniqueName="[Range 2].[C/L].[All]" allUniqueName="[Range 2].[C/L].[All]" dimensionUniqueName="[Range 2]" displayFolder="" count="0" memberValueDatatype="130" unbalanced="0"/>
    <cacheHierarchy uniqueName="[Range 2].[New_Drawing / Document Number]" caption="New_Drawing / Document Number" attribute="1" defaultMemberUniqueName="[Range 2].[New_Drawing / Document Number].[All]" allUniqueName="[Range 2].[New_Drawing / Document Number].[All]" dimensionUniqueName="[Range 2]" displayFolder="" count="0" memberValueDatatype="130" unbalanced="0"/>
    <cacheHierarchy uniqueName="[Range 2].[Drawing / Document Number]" caption="Drawing / Document Number" attribute="1" defaultMemberUniqueName="[Range 2].[Drawing / Document Number].[All]" allUniqueName="[Range 2].[Drawing / Document Number].[All]" dimensionUniqueName="[Range 2]" displayFolder="" count="0" memberValueDatatype="130" unbalanced="0"/>
    <cacheHierarchy uniqueName="[Range 2].[Document Title]" caption="Document Title" attribute="1" defaultMemberUniqueName="[Range 2].[Document Title].[All]" allUniqueName="[Range 2].[Document Title].[All]" dimensionUniqueName="[Range 2]" displayFolder="" count="0" memberValueDatatype="130" unbalanced="0"/>
    <cacheHierarchy uniqueName="[Range 2].[Document Category]" caption="Document Category" attribute="1" defaultMemberUniqueName="[Range 2].[Document Category].[All]" allUniqueName="[Range 2].[Document Category].[All]" dimensionUniqueName="[Range 2]" displayFolder="" count="0" memberValueDatatype="130" unbalanced="0"/>
    <cacheHierarchy uniqueName="[Range 2].[DOCUMENT TYPE]" caption="DOCUMENT TYPE" attribute="1" defaultMemberUniqueName="[Range 2].[DOCUMENT TYPE].[All]" allUniqueName="[Range 2].[DOCUMENT TYPE].[All]" dimensionUniqueName="[Range 2]" displayFolder="" count="0" memberValueDatatype="130" unbalanced="0"/>
    <cacheHierarchy uniqueName="[Range 2].[Schedule Date]" caption="Schedule Date" attribute="1" defaultMemberUniqueName="[Range 2].[Schedule Date].[All]" allUniqueName="[Range 2].[Schedule Date].[All]" dimensionUniqueName="[Range 2]" displayFolder="" count="0" memberValueDatatype="130" unbalanced="0"/>
    <cacheHierarchy uniqueName="[Range 2].[FORECAST DATE]" caption="FORECAST DATE" attribute="1" defaultMemberUniqueName="[Range 2].[FORECAST DATE].[All]" allUniqueName="[Range 2].[FORECAST DATE].[All]" dimensionUniqueName="[Range 2]" displayFolder="" count="0" memberValueDatatype="130" unbalanced="0"/>
    <cacheHierarchy uniqueName="[Range 2].[Weightage]" caption="Weightage" attribute="1" defaultMemberUniqueName="[Range 2].[Weightage].[All]" allUniqueName="[Range 2].[Weightage].[All]" dimensionUniqueName="[Range 2]" displayFolder="" count="0" memberValueDatatype="130" unbalanced="0"/>
    <cacheHierarchy uniqueName="[Range 2].[Status]" caption="Status" attribute="1" defaultMemberUniqueName="[Range 2].[Status].[All]" allUniqueName="[Range 2].[Status].[All]" dimensionUniqueName="[Range 2]" displayFolder="" count="0" memberValueDatatype="130" unbalanced="0"/>
    <cacheHierarchy uniqueName="[Range 3].[Project]" caption="Project" attribute="1" defaultMemberUniqueName="[Range 3].[Project].[All]" allUniqueName="[Range 3].[Project].[All]" dimensionUniqueName="[Range 3]" displayFolder="" count="0" memberValueDatatype="130" unbalanced="0"/>
    <cacheHierarchy uniqueName="[Range 3].[Package]" caption="Package" attribute="1" defaultMemberUniqueName="[Range 3].[Package].[All]" allUniqueName="[Range 3].[Package].[All]" dimensionUniqueName="[Range 3]" displayFolder="" count="0" memberValueDatatype="130" unbalanced="0"/>
    <cacheHierarchy uniqueName="[Range 3].[In-house/Vendor]" caption="In-house/Vendor" attribute="1" defaultMemberUniqueName="[Range 3].[In-house/Vendor].[All]" allUniqueName="[Range 3].[In-house/Vendor].[All]" dimensionUniqueName="[Range 3]" displayFolder="" count="0" memberValueDatatype="130" unbalanced="0"/>
    <cacheHierarchy uniqueName="[Range 3].[In-house/Vendor Name2]" caption="In-house/Vendor Name2" attribute="1" defaultMemberUniqueName="[Range 3].[In-house/Vendor Name2].[All]" allUniqueName="[Range 3].[In-house/Vendor Name2].[All]" dimensionUniqueName="[Range 3]" displayFolder="" count="0" memberValueDatatype="130" unbalanced="0"/>
    <cacheHierarchy uniqueName="[Range 3].[C/L]" caption="C/L" attribute="1" defaultMemberUniqueName="[Range 3].[C/L].[All]" allUniqueName="[Range 3].[C/L].[All]" dimensionUniqueName="[Range 3]" displayFolder="" count="0" memberValueDatatype="130" unbalanced="0"/>
    <cacheHierarchy uniqueName="[Range 3].[New_Drawing / Document Number]" caption="New_Drawing / Document Number" attribute="1" defaultMemberUniqueName="[Range 3].[New_Drawing / Document Number].[All]" allUniqueName="[Range 3].[New_Drawing / Document Number].[All]" dimensionUniqueName="[Range 3]" displayFolder="" count="0" memberValueDatatype="130" unbalanced="0"/>
    <cacheHierarchy uniqueName="[Range 3].[Drawing / Document Number]" caption="Drawing / Document Number" attribute="1" defaultMemberUniqueName="[Range 3].[Drawing / Document Number].[All]" allUniqueName="[Range 3].[Drawing / Document Number].[All]" dimensionUniqueName="[Range 3]" displayFolder="" count="0" memberValueDatatype="130" unbalanced="0"/>
    <cacheHierarchy uniqueName="[Range 3].[Document Title]" caption="Document Title" attribute="1" defaultMemberUniqueName="[Range 3].[Document Title].[All]" allUniqueName="[Range 3].[Document Title].[All]" dimensionUniqueName="[Range 3]" displayFolder="" count="0" memberValueDatatype="130" unbalanced="0"/>
    <cacheHierarchy uniqueName="[Range 3].[Document Category]" caption="Document Category" attribute="1" defaultMemberUniqueName="[Range 3].[Document Category].[All]" allUniqueName="[Range 3].[Document Category].[All]" dimensionUniqueName="[Range 3]" displayFolder="" count="0" memberValueDatatype="130" unbalanced="0"/>
    <cacheHierarchy uniqueName="[Range 3].[DOCUMENT TYPE]" caption="DOCUMENT TYPE" attribute="1" defaultMemberUniqueName="[Range 3].[DOCUMENT TYPE].[All]" allUniqueName="[Range 3].[DOCUMENT TYPE].[All]" dimensionUniqueName="[Range 3]" displayFolder="" count="0" memberValueDatatype="130" unbalanced="0"/>
    <cacheHierarchy uniqueName="[Range 3].[Schedule Date]" caption="Schedule Date" attribute="1" defaultMemberUniqueName="[Range 3].[Schedule Date].[All]" allUniqueName="[Range 3].[Schedule Date].[All]" dimensionUniqueName="[Range 3]" displayFolder="" count="0" memberValueDatatype="130" unbalanced="0"/>
    <cacheHierarchy uniqueName="[Range 3].[FORECAST DATE]" caption="FORECAST DATE" attribute="1" defaultMemberUniqueName="[Range 3].[FORECAST DATE].[All]" allUniqueName="[Range 3].[FORECAST DATE].[All]" dimensionUniqueName="[Range 3]" displayFolder="" count="0" memberValueDatatype="130" unbalanced="0"/>
    <cacheHierarchy uniqueName="[Range 3].[Weightage]" caption="Weightage" attribute="1" defaultMemberUniqueName="[Range 3].[Weightage].[All]" allUniqueName="[Range 3].[Weightage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4].[Project]" caption="Project" attribute="1" defaultMemberUniqueName="[Range 4].[Project].[All]" allUniqueName="[Range 4].[Project].[All]" dimensionUniqueName="[Range 4]" displayFolder="" count="0" memberValueDatatype="130" unbalanced="0"/>
    <cacheHierarchy uniqueName="[Range 4].[Package]" caption="Package" attribute="1" defaultMemberUniqueName="[Range 4].[Package].[All]" allUniqueName="[Range 4].[Package].[All]" dimensionUniqueName="[Range 4]" displayFolder="" count="0" memberValueDatatype="130" unbalanced="0"/>
    <cacheHierarchy uniqueName="[Range 4].[In-house/Vendor]" caption="In-house/Vendor" attribute="1" defaultMemberUniqueName="[Range 4].[In-house/Vendor].[All]" allUniqueName="[Range 4].[In-house/Vendor].[All]" dimensionUniqueName="[Range 4]" displayFolder="" count="0" memberValueDatatype="130" unbalanced="0"/>
    <cacheHierarchy uniqueName="[Range 4].[In-house/Vendor Name2]" caption="In-house/Vendor Name2" attribute="1" defaultMemberUniqueName="[Range 4].[In-house/Vendor Name2].[All]" allUniqueName="[Range 4].[In-house/Vendor Name2].[All]" dimensionUniqueName="[Range 4]" displayFolder="" count="0" memberValueDatatype="130" unbalanced="0"/>
    <cacheHierarchy uniqueName="[Range 4].[C/L]" caption="C/L" attribute="1" defaultMemberUniqueName="[Range 4].[C/L].[All]" allUniqueName="[Range 4].[C/L].[All]" dimensionUniqueName="[Range 4]" displayFolder="" count="0" memberValueDatatype="130" unbalanced="0"/>
    <cacheHierarchy uniqueName="[Range 4].[New_Drawing / Document Number]" caption="New_Drawing / Document Number" attribute="1" defaultMemberUniqueName="[Range 4].[New_Drawing / Document Number].[All]" allUniqueName="[Range 4].[New_Drawing / Document Number].[All]" dimensionUniqueName="[Range 4]" displayFolder="" count="0" memberValueDatatype="130" unbalanced="0"/>
    <cacheHierarchy uniqueName="[Range 4].[Drawing / Document Number]" caption="Drawing / Document Number" attribute="1" defaultMemberUniqueName="[Range 4].[Drawing / Document Number].[All]" allUniqueName="[Range 4].[Drawing / Document Number].[All]" dimensionUniqueName="[Range 4]" displayFolder="" count="0" memberValueDatatype="130" unbalanced="0"/>
    <cacheHierarchy uniqueName="[Range 4].[Document Title]" caption="Document Title" attribute="1" defaultMemberUniqueName="[Range 4].[Document Title].[All]" allUniqueName="[Range 4].[Document Title].[All]" dimensionUniqueName="[Range 4]" displayFolder="" count="0" memberValueDatatype="130" unbalanced="0"/>
    <cacheHierarchy uniqueName="[Range 4].[Document Category]" caption="Document Category" attribute="1" defaultMemberUniqueName="[Range 4].[Document Category].[All]" allUniqueName="[Range 4].[Document Category].[All]" dimensionUniqueName="[Range 4]" displayFolder="" count="0" memberValueDatatype="130" unbalanced="0"/>
    <cacheHierarchy uniqueName="[Range 4].[DOCUMENT TYPE]" caption="DOCUMENT TYPE" attribute="1" defaultMemberUniqueName="[Range 4].[DOCUMENT TYPE].[All]" allUniqueName="[Range 4].[DOCUMENT TYPE].[All]" dimensionUniqueName="[Range 4]" displayFolder="" count="0" memberValueDatatype="130" unbalanced="0"/>
    <cacheHierarchy uniqueName="[Range 4].[Schedule Date]" caption="Schedule Date" attribute="1" defaultMemberUniqueName="[Range 4].[Schedule Date].[All]" allUniqueName="[Range 4].[Schedule Date].[All]" dimensionUniqueName="[Range 4]" displayFolder="" count="0" memberValueDatatype="130" unbalanced="0"/>
    <cacheHierarchy uniqueName="[Range 4].[FORECAST DATE]" caption="FORECAST DATE" attribute="1" defaultMemberUniqueName="[Range 4].[FORECAST DATE].[All]" allUniqueName="[Range 4].[FORECAST DATE].[All]" dimensionUniqueName="[Range 4]" displayFolder="" count="0" memberValueDatatype="130" unbalanced="0"/>
    <cacheHierarchy uniqueName="[Range 4].[Weightage]" caption="Weightage" attribute="1" defaultMemberUniqueName="[Range 4].[Weightage].[All]" allUniqueName="[Range 4].[Weightage].[All]" dimensionUniqueName="[Range 4]" displayFolder="" count="0" memberValueDatatype="130" unbalanced="0"/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New_Drawing / Document Number]" caption="Count of New_Drawing / Document Numbe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ew_Drawing / Document Number 2]" caption="Count of New_Drawing / Document Number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New_Drawing / Document Number 3]" caption="Count of New_Drawing / Document Number 3" measure="1" displayFolder="" measureGroup="Range 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New_Drawing / Document Number 4]" caption="Count of New_Drawing / Document Number 4" measure="1" displayFolder="" measureGroup="Range 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New_Drawing / Document Number 5]" caption="Count of New_Drawing / Document Number 5" measure="1" displayFolder="" measureGroup="Range 4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190.653144560187" backgroundQuery="1" createdVersion="8" refreshedVersion="8" minRefreshableVersion="3" recordCount="0" supportSubquery="1" supportAdvancedDrill="1" xr:uid="{2B805DD4-F806-4BC5-A0E7-1F4BF707E99F}">
  <cacheSource type="external" connectionId="2"/>
  <cacheFields count="4">
    <cacheField name="[Range 2].[C/L].[C/L]" caption="C/L" numFmtId="0" hierarchy="32" level="1">
      <sharedItems containsBlank="1" count="5">
        <m/>
        <s v="E"/>
        <s v="I"/>
        <s v="M"/>
        <s v="S"/>
      </sharedItems>
    </cacheField>
    <cacheField name="[Measures].[Count of New_Drawing / Document Number 3]" caption="Count of New_Drawing / Document Number 3" numFmtId="0" hierarchy="78" level="32767"/>
    <cacheField name="[Range 2].[Status].[Status]" caption="Status" numFmtId="0" hierarchy="41" level="1">
      <sharedItems containsBlank="1" count="10">
        <m/>
        <s v="Cat. -I"/>
        <s v="Cat. -I_Star"/>
        <s v="Cat. -II"/>
        <s v="Cat. -IV"/>
        <s v="Cat. -IV_Star"/>
        <s v="Delete"/>
        <s v="Not Submitted"/>
        <s v="RFC"/>
        <s v="Under Review"/>
      </sharedItems>
    </cacheField>
    <cacheField name="[Range 2].[In-house/Vendor Name2].[In-house/Vendor Name2]" caption="In-house/Vendor Name2" numFmtId="0" hierarchy="31" level="1">
      <sharedItems containsSemiMixedTypes="0" containsNonDate="0" containsString="0"/>
    </cacheField>
  </cacheFields>
  <cacheHierarchies count="81">
    <cacheHierarchy uniqueName="[Range].[Project]" caption="Project" attribute="1" defaultMemberUniqueName="[Range].[Project].[All]" allUniqueName="[Range].[Project].[All]" dimensionUniqueName="[Range]" displayFolder="" count="0" memberValueDatatype="130" unbalanced="0"/>
    <cacheHierarchy uniqueName="[Range].[Package]" caption="Package" attribute="1" defaultMemberUniqueName="[Range].[Package].[All]" allUniqueName="[Range].[Package].[All]" dimensionUniqueName="[Range]" displayFolder="" count="0" memberValueDatatype="130" unbalanced="0"/>
    <cacheHierarchy uniqueName="[Range].[In-house/Vendor]" caption="In-house/Vendor" attribute="1" defaultMemberUniqueName="[Range].[In-house/Vendor].[All]" allUniqueName="[Range].[In-house/Vendor].[All]" dimensionUniqueName="[Range]" displayFolder="" count="0" memberValueDatatype="130" unbalanced="0"/>
    <cacheHierarchy uniqueName="[Range].[In-house/Vendor Name2]" caption="In-house/Vendor Name2" attribute="1" defaultMemberUniqueName="[Range].[In-house/Vendor Name2].[All]" allUniqueName="[Range].[In-house/Vendor Name2].[All]" dimensionUniqueName="[Range]" displayFolder="" count="0" memberValueDatatype="130" unbalanced="0"/>
    <cacheHierarchy uniqueName="[Range].[C/L]" caption="C/L" attribute="1" defaultMemberUniqueName="[Range].[C/L].[All]" allUniqueName="[Range].[C/L].[All]" dimensionUniqueName="[Range]" displayFolder="" count="0" memberValueDatatype="130" unbalanced="0"/>
    <cacheHierarchy uniqueName="[Range].[New_Drawing / Document Number]" caption="New_Drawing / Document Number" attribute="1" defaultMemberUniqueName="[Range].[New_Drawing / Document Number].[All]" allUniqueName="[Range].[New_Drawing / Document Number].[All]" dimensionUniqueName="[Range]" displayFolder="" count="0" memberValueDatatype="130" unbalanced="0"/>
    <cacheHierarchy uniqueName="[Range].[Drawing / Document Number]" caption="Drawing / Document Number" attribute="1" defaultMemberUniqueName="[Range].[Drawing / Document Number].[All]" allUniqueName="[Range].[Drawing / Document Number].[All]" dimensionUniqueName="[Range]" displayFolder="" count="0" memberValueDatatype="130" unbalanced="0"/>
    <cacheHierarchy uniqueName="[Range].[Document Title]" caption="Document Title" attribute="1" defaultMemberUniqueName="[Range].[Document Title].[All]" allUniqueName="[Range].[Document Title].[All]" dimensionUniqueName="[Range]" displayFolder="" count="0" memberValueDatatype="130" unbalanced="0"/>
    <cacheHierarchy uniqueName="[Range].[Document Category]" caption="Document Category" attribute="1" defaultMemberUniqueName="[Range].[Document Category].[All]" allUniqueName="[Range].[Document Category].[All]" dimensionUniqueName="[Range]" displayFolder="" count="0" memberValueDatatype="130" unbalanced="0"/>
    <cacheHierarchy uniqueName="[Range].[DOCUMENT TYPE]" caption="DOCUMENT TYPE" attribute="1" defaultMemberUniqueName="[Range].[DOCUMENT TYPE].[All]" allUniqueName="[Range].[DOCUMENT TYPE].[All]" dimensionUniqueName="[Range]" displayFolder="" count="0" memberValueDatatype="130" unbalanced="0"/>
    <cacheHierarchy uniqueName="[Range].[Schedule Date]" caption="Schedule Date" attribute="1" time="1" defaultMemberUniqueName="[Range].[Schedule Date].[All]" allUniqueName="[Range].[Schedule Date].[All]" dimensionUniqueName="[Range]" displayFolder="" count="0" memberValueDatatype="7" unbalanced="0"/>
    <cacheHierarchy uniqueName="[Range].[FORECAST DATE]" caption="FORECAST DATE" attribute="1" defaultMemberUniqueName="[Range].[FORECAST DATE].[All]" allUniqueName="[Range].[FORECAST DATE].[All]" dimensionUniqueName="[Range]" displayFolder="" count="0" memberValueDatatype="130" unbalanced="0"/>
    <cacheHierarchy uniqueName="[Range].[Weightage]" caption="Weightage" attribute="1" defaultMemberUniqueName="[Range].[Weightage].[All]" allUniqueName="[Range].[Weightage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 1].[Project]" caption="Project" attribute="1" defaultMemberUniqueName="[Range 1].[Project].[All]" allUniqueName="[Range 1].[Project].[All]" dimensionUniqueName="[Range 1]" displayFolder="" count="0" memberValueDatatype="130" unbalanced="0"/>
    <cacheHierarchy uniqueName="[Range 1].[Package]" caption="Package" attribute="1" defaultMemberUniqueName="[Range 1].[Package].[All]" allUniqueName="[Range 1].[Package].[All]" dimensionUniqueName="[Range 1]" displayFolder="" count="0" memberValueDatatype="130" unbalanced="0"/>
    <cacheHierarchy uniqueName="[Range 1].[In-house/Vendor]" caption="In-house/Vendor" attribute="1" defaultMemberUniqueName="[Range 1].[In-house/Vendor].[All]" allUniqueName="[Range 1].[In-house/Vendor].[All]" dimensionUniqueName="[Range 1]" displayFolder="" count="0" memberValueDatatype="130" unbalanced="0"/>
    <cacheHierarchy uniqueName="[Range 1].[In-house/Vendor Name2]" caption="In-house/Vendor Name2" attribute="1" defaultMemberUniqueName="[Range 1].[In-house/Vendor Name2].[All]" allUniqueName="[Range 1].[In-house/Vendor Name2].[All]" dimensionUniqueName="[Range 1]" displayFolder="" count="0" memberValueDatatype="130" unbalanced="0"/>
    <cacheHierarchy uniqueName="[Range 1].[C/l]" caption="C/l" attribute="1" defaultMemberUniqueName="[Range 1].[C/l].[All]" allUniqueName="[Range 1].[C/l].[All]" dimensionUniqueName="[Range 1]" displayFolder="" count="0" memberValueDatatype="130" unbalanced="0"/>
    <cacheHierarchy uniqueName="[Range 1].[New_Drawing / Document Number]" caption="New_Drawing / Document Number" attribute="1" defaultMemberUniqueName="[Range 1].[New_Drawing / Document Number].[All]" allUniqueName="[Range 1].[New_Drawing / Document Number].[All]" dimensionUniqueName="[Range 1]" displayFolder="" count="0" memberValueDatatype="130" unbalanced="0"/>
    <cacheHierarchy uniqueName="[Range 1].[Drawing / Document Number]" caption="Drawing / Document Number" attribute="1" defaultMemberUniqueName="[Range 1].[Drawing / Document Number].[All]" allUniqueName="[Range 1].[Drawing / Document Number].[All]" dimensionUniqueName="[Range 1]" displayFolder="" count="0" memberValueDatatype="130" unbalanced="0"/>
    <cacheHierarchy uniqueName="[Range 1].[Document Title]" caption="Document Title" attribute="1" defaultMemberUniqueName="[Range 1].[Document Title].[All]" allUniqueName="[Range 1].[Document Title].[All]" dimensionUniqueName="[Range 1]" displayFolder="" count="0" memberValueDatatype="130" unbalanced="0"/>
    <cacheHierarchy uniqueName="[Range 1].[Document Category]" caption="Document Category" attribute="1" defaultMemberUniqueName="[Range 1].[Document Category].[All]" allUniqueName="[Range 1].[Document Category].[All]" dimensionUniqueName="[Range 1]" displayFolder="" count="0" memberValueDatatype="130" unbalanced="0"/>
    <cacheHierarchy uniqueName="[Range 1].[DOCUMENT TYPE]" caption="DOCUMENT TYPE" attribute="1" defaultMemberUniqueName="[Range 1].[DOCUMENT TYPE].[All]" allUniqueName="[Range 1].[DOCUMENT TYPE].[All]" dimensionUniqueName="[Range 1]" displayFolder="" count="0" memberValueDatatype="130" unbalanced="0"/>
    <cacheHierarchy uniqueName="[Range 1].[Schedule Date]" caption="Schedule Date" attribute="1" defaultMemberUniqueName="[Range 1].[Schedule Date].[All]" allUniqueName="[Range 1].[Schedule Date].[All]" dimensionUniqueName="[Range 1]" displayFolder="" count="0" memberValueDatatype="130" unbalanced="0"/>
    <cacheHierarchy uniqueName="[Range 1].[FORECAST DATE]" caption="FORECAST DATE" attribute="1" defaultMemberUniqueName="[Range 1].[FORECAST DATE].[All]" allUniqueName="[Range 1].[FORECAST DATE].[All]" dimensionUniqueName="[Range 1]" displayFolder="" count="0" memberValueDatatype="130" unbalanced="0"/>
    <cacheHierarchy uniqueName="[Range 1].[Weightage]" caption="Weightage" attribute="1" defaultMemberUniqueName="[Range 1].[Weightage].[All]" allUniqueName="[Range 1].[Weightage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2].[Project]" caption="Project" attribute="1" defaultMemberUniqueName="[Range 2].[Project].[All]" allUniqueName="[Range 2].[Project].[All]" dimensionUniqueName="[Range 2]" displayFolder="" count="0" memberValueDatatype="130" unbalanced="0"/>
    <cacheHierarchy uniqueName="[Range 2].[Package]" caption="Package" attribute="1" defaultMemberUniqueName="[Range 2].[Package].[All]" allUniqueName="[Range 2].[Package].[All]" dimensionUniqueName="[Range 2]" displayFolder="" count="0" memberValueDatatype="130" unbalanced="0"/>
    <cacheHierarchy uniqueName="[Range 2].[In-house/Vendor]" caption="In-house/Vendor" attribute="1" defaultMemberUniqueName="[Range 2].[In-house/Vendor].[All]" allUniqueName="[Range 2].[In-house/Vendor].[All]" dimensionUniqueName="[Range 2]" displayFolder="" count="0" memberValueDatatype="130" unbalanced="0"/>
    <cacheHierarchy uniqueName="[Range 2].[In-house/Vendor Name2]" caption="In-house/Vendor Name2" attribute="1" defaultMemberUniqueName="[Range 2].[In-house/Vendor Name2].[All]" allUniqueName="[Range 2].[In-house/Vendor Name2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C/L]" caption="C/L" attribute="1" defaultMemberUniqueName="[Range 2].[C/L].[All]" allUniqueName="[Range 2].[C/L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New_Drawing / Document Number]" caption="New_Drawing / Document Number" attribute="1" defaultMemberUniqueName="[Range 2].[New_Drawing / Document Number].[All]" allUniqueName="[Range 2].[New_Drawing / Document Number].[All]" dimensionUniqueName="[Range 2]" displayFolder="" count="0" memberValueDatatype="130" unbalanced="0"/>
    <cacheHierarchy uniqueName="[Range 2].[Drawing / Document Number]" caption="Drawing / Document Number" attribute="1" defaultMemberUniqueName="[Range 2].[Drawing / Document Number].[All]" allUniqueName="[Range 2].[Drawing / Document Number].[All]" dimensionUniqueName="[Range 2]" displayFolder="" count="0" memberValueDatatype="130" unbalanced="0"/>
    <cacheHierarchy uniqueName="[Range 2].[Document Title]" caption="Document Title" attribute="1" defaultMemberUniqueName="[Range 2].[Document Title].[All]" allUniqueName="[Range 2].[Document Title].[All]" dimensionUniqueName="[Range 2]" displayFolder="" count="0" memberValueDatatype="130" unbalanced="0"/>
    <cacheHierarchy uniqueName="[Range 2].[Document Category]" caption="Document Category" attribute="1" defaultMemberUniqueName="[Range 2].[Document Category].[All]" allUniqueName="[Range 2].[Document Category].[All]" dimensionUniqueName="[Range 2]" displayFolder="" count="0" memberValueDatatype="130" unbalanced="0"/>
    <cacheHierarchy uniqueName="[Range 2].[DOCUMENT TYPE]" caption="DOCUMENT TYPE" attribute="1" defaultMemberUniqueName="[Range 2].[DOCUMENT TYPE].[All]" allUniqueName="[Range 2].[DOCUMENT TYPE].[All]" dimensionUniqueName="[Range 2]" displayFolder="" count="0" memberValueDatatype="130" unbalanced="0"/>
    <cacheHierarchy uniqueName="[Range 2].[Schedule Date]" caption="Schedule Date" attribute="1" defaultMemberUniqueName="[Range 2].[Schedule Date].[All]" allUniqueName="[Range 2].[Schedule Date].[All]" dimensionUniqueName="[Range 2]" displayFolder="" count="0" memberValueDatatype="130" unbalanced="0"/>
    <cacheHierarchy uniqueName="[Range 2].[FORECAST DATE]" caption="FORECAST DATE" attribute="1" defaultMemberUniqueName="[Range 2].[FORECAST DATE].[All]" allUniqueName="[Range 2].[FORECAST DATE].[All]" dimensionUniqueName="[Range 2]" displayFolder="" count="0" memberValueDatatype="130" unbalanced="0"/>
    <cacheHierarchy uniqueName="[Range 2].[Weightage]" caption="Weightage" attribute="1" defaultMemberUniqueName="[Range 2].[Weightage].[All]" allUniqueName="[Range 2].[Weightage].[All]" dimensionUniqueName="[Range 2]" displayFolder="" count="0" memberValueDatatype="130" unbalanced="0"/>
    <cacheHierarchy uniqueName="[Range 2].[Status]" caption="Status" attribute="1" defaultMemberUniqueName="[Range 2].[Status].[All]" allUniqueName="[Range 2].[Status].[All]" dimensionUniqueName="[Range 2]" displayFolder="" count="2" memberValueDatatype="130" unbalanced="0">
      <fieldsUsage count="2">
        <fieldUsage x="-1"/>
        <fieldUsage x="2"/>
      </fieldsUsage>
    </cacheHierarchy>
    <cacheHierarchy uniqueName="[Range 3].[Project]" caption="Project" attribute="1" defaultMemberUniqueName="[Range 3].[Project].[All]" allUniqueName="[Range 3].[Project].[All]" dimensionUniqueName="[Range 3]" displayFolder="" count="0" memberValueDatatype="130" unbalanced="0"/>
    <cacheHierarchy uniqueName="[Range 3].[Package]" caption="Package" attribute="1" defaultMemberUniqueName="[Range 3].[Package].[All]" allUniqueName="[Range 3].[Package].[All]" dimensionUniqueName="[Range 3]" displayFolder="" count="0" memberValueDatatype="130" unbalanced="0"/>
    <cacheHierarchy uniqueName="[Range 3].[In-house/Vendor]" caption="In-house/Vendor" attribute="1" defaultMemberUniqueName="[Range 3].[In-house/Vendor].[All]" allUniqueName="[Range 3].[In-house/Vendor].[All]" dimensionUniqueName="[Range 3]" displayFolder="" count="0" memberValueDatatype="130" unbalanced="0"/>
    <cacheHierarchy uniqueName="[Range 3].[In-house/Vendor Name2]" caption="In-house/Vendor Name2" attribute="1" defaultMemberUniqueName="[Range 3].[In-house/Vendor Name2].[All]" allUniqueName="[Range 3].[In-house/Vendor Name2].[All]" dimensionUniqueName="[Range 3]" displayFolder="" count="0" memberValueDatatype="130" unbalanced="0"/>
    <cacheHierarchy uniqueName="[Range 3].[C/L]" caption="C/L" attribute="1" defaultMemberUniqueName="[Range 3].[C/L].[All]" allUniqueName="[Range 3].[C/L].[All]" dimensionUniqueName="[Range 3]" displayFolder="" count="0" memberValueDatatype="130" unbalanced="0"/>
    <cacheHierarchy uniqueName="[Range 3].[New_Drawing / Document Number]" caption="New_Drawing / Document Number" attribute="1" defaultMemberUniqueName="[Range 3].[New_Drawing / Document Number].[All]" allUniqueName="[Range 3].[New_Drawing / Document Number].[All]" dimensionUniqueName="[Range 3]" displayFolder="" count="0" memberValueDatatype="130" unbalanced="0"/>
    <cacheHierarchy uniqueName="[Range 3].[Drawing / Document Number]" caption="Drawing / Document Number" attribute="1" defaultMemberUniqueName="[Range 3].[Drawing / Document Number].[All]" allUniqueName="[Range 3].[Drawing / Document Number].[All]" dimensionUniqueName="[Range 3]" displayFolder="" count="0" memberValueDatatype="130" unbalanced="0"/>
    <cacheHierarchy uniqueName="[Range 3].[Document Title]" caption="Document Title" attribute="1" defaultMemberUniqueName="[Range 3].[Document Title].[All]" allUniqueName="[Range 3].[Document Title].[All]" dimensionUniqueName="[Range 3]" displayFolder="" count="0" memberValueDatatype="130" unbalanced="0"/>
    <cacheHierarchy uniqueName="[Range 3].[Document Category]" caption="Document Category" attribute="1" defaultMemberUniqueName="[Range 3].[Document Category].[All]" allUniqueName="[Range 3].[Document Category].[All]" dimensionUniqueName="[Range 3]" displayFolder="" count="0" memberValueDatatype="130" unbalanced="0"/>
    <cacheHierarchy uniqueName="[Range 3].[DOCUMENT TYPE]" caption="DOCUMENT TYPE" attribute="1" defaultMemberUniqueName="[Range 3].[DOCUMENT TYPE].[All]" allUniqueName="[Range 3].[DOCUMENT TYPE].[All]" dimensionUniqueName="[Range 3]" displayFolder="" count="0" memberValueDatatype="130" unbalanced="0"/>
    <cacheHierarchy uniqueName="[Range 3].[Schedule Date]" caption="Schedule Date" attribute="1" defaultMemberUniqueName="[Range 3].[Schedule Date].[All]" allUniqueName="[Range 3].[Schedule Date].[All]" dimensionUniqueName="[Range 3]" displayFolder="" count="0" memberValueDatatype="130" unbalanced="0"/>
    <cacheHierarchy uniqueName="[Range 3].[FORECAST DATE]" caption="FORECAST DATE" attribute="1" defaultMemberUniqueName="[Range 3].[FORECAST DATE].[All]" allUniqueName="[Range 3].[FORECAST DATE].[All]" dimensionUniqueName="[Range 3]" displayFolder="" count="0" memberValueDatatype="130" unbalanced="0"/>
    <cacheHierarchy uniqueName="[Range 3].[Weightage]" caption="Weightage" attribute="1" defaultMemberUniqueName="[Range 3].[Weightage].[All]" allUniqueName="[Range 3].[Weightage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4].[Project]" caption="Project" attribute="1" defaultMemberUniqueName="[Range 4].[Project].[All]" allUniqueName="[Range 4].[Project].[All]" dimensionUniqueName="[Range 4]" displayFolder="" count="0" memberValueDatatype="130" unbalanced="0"/>
    <cacheHierarchy uniqueName="[Range 4].[Package]" caption="Package" attribute="1" defaultMemberUniqueName="[Range 4].[Package].[All]" allUniqueName="[Range 4].[Package].[All]" dimensionUniqueName="[Range 4]" displayFolder="" count="0" memberValueDatatype="130" unbalanced="0"/>
    <cacheHierarchy uniqueName="[Range 4].[In-house/Vendor]" caption="In-house/Vendor" attribute="1" defaultMemberUniqueName="[Range 4].[In-house/Vendor].[All]" allUniqueName="[Range 4].[In-house/Vendor].[All]" dimensionUniqueName="[Range 4]" displayFolder="" count="0" memberValueDatatype="130" unbalanced="0"/>
    <cacheHierarchy uniqueName="[Range 4].[In-house/Vendor Name2]" caption="In-house/Vendor Name2" attribute="1" defaultMemberUniqueName="[Range 4].[In-house/Vendor Name2].[All]" allUniqueName="[Range 4].[In-house/Vendor Name2].[All]" dimensionUniqueName="[Range 4]" displayFolder="" count="0" memberValueDatatype="130" unbalanced="0"/>
    <cacheHierarchy uniqueName="[Range 4].[C/L]" caption="C/L" attribute="1" defaultMemberUniqueName="[Range 4].[C/L].[All]" allUniqueName="[Range 4].[C/L].[All]" dimensionUniqueName="[Range 4]" displayFolder="" count="0" memberValueDatatype="130" unbalanced="0"/>
    <cacheHierarchy uniqueName="[Range 4].[New_Drawing / Document Number]" caption="New_Drawing / Document Number" attribute="1" defaultMemberUniqueName="[Range 4].[New_Drawing / Document Number].[All]" allUniqueName="[Range 4].[New_Drawing / Document Number].[All]" dimensionUniqueName="[Range 4]" displayFolder="" count="0" memberValueDatatype="130" unbalanced="0"/>
    <cacheHierarchy uniqueName="[Range 4].[Drawing / Document Number]" caption="Drawing / Document Number" attribute="1" defaultMemberUniqueName="[Range 4].[Drawing / Document Number].[All]" allUniqueName="[Range 4].[Drawing / Document Number].[All]" dimensionUniqueName="[Range 4]" displayFolder="" count="0" memberValueDatatype="130" unbalanced="0"/>
    <cacheHierarchy uniqueName="[Range 4].[Document Title]" caption="Document Title" attribute="1" defaultMemberUniqueName="[Range 4].[Document Title].[All]" allUniqueName="[Range 4].[Document Title].[All]" dimensionUniqueName="[Range 4]" displayFolder="" count="0" memberValueDatatype="130" unbalanced="0"/>
    <cacheHierarchy uniqueName="[Range 4].[Document Category]" caption="Document Category" attribute="1" defaultMemberUniqueName="[Range 4].[Document Category].[All]" allUniqueName="[Range 4].[Document Category].[All]" dimensionUniqueName="[Range 4]" displayFolder="" count="0" memberValueDatatype="130" unbalanced="0"/>
    <cacheHierarchy uniqueName="[Range 4].[DOCUMENT TYPE]" caption="DOCUMENT TYPE" attribute="1" defaultMemberUniqueName="[Range 4].[DOCUMENT TYPE].[All]" allUniqueName="[Range 4].[DOCUMENT TYPE].[All]" dimensionUniqueName="[Range 4]" displayFolder="" count="0" memberValueDatatype="130" unbalanced="0"/>
    <cacheHierarchy uniqueName="[Range 4].[Schedule Date]" caption="Schedule Date" attribute="1" defaultMemberUniqueName="[Range 4].[Schedule Date].[All]" allUniqueName="[Range 4].[Schedule Date].[All]" dimensionUniqueName="[Range 4]" displayFolder="" count="0" memberValueDatatype="130" unbalanced="0"/>
    <cacheHierarchy uniqueName="[Range 4].[FORECAST DATE]" caption="FORECAST DATE" attribute="1" defaultMemberUniqueName="[Range 4].[FORECAST DATE].[All]" allUniqueName="[Range 4].[FORECAST DATE].[All]" dimensionUniqueName="[Range 4]" displayFolder="" count="0" memberValueDatatype="130" unbalanced="0"/>
    <cacheHierarchy uniqueName="[Range 4].[Weightage]" caption="Weightage" attribute="1" defaultMemberUniqueName="[Range 4].[Weightage].[All]" allUniqueName="[Range 4].[Weightage].[All]" dimensionUniqueName="[Range 4]" displayFolder="" count="0" memberValueDatatype="130" unbalanced="0"/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New_Drawing / Document Number]" caption="Count of New_Drawing / Document Numbe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ew_Drawing / Document Number 2]" caption="Count of New_Drawing / Document 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New_Drawing / Document Number 3]" caption="Count of New_Drawing / Document Number 3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New_Drawing / Document Number 4]" caption="Count of New_Drawing / Document Number 4" measure="1" displayFolder="" measureGroup="Range 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New_Drawing / Document Number 5]" caption="Count of New_Drawing / Document Number 5" measure="1" displayFolder="" measureGroup="Range 4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190.653226620372" backgroundQuery="1" createdVersion="8" refreshedVersion="8" minRefreshableVersion="3" recordCount="0" supportSubquery="1" supportAdvancedDrill="1" xr:uid="{DEDCF0D9-BBE6-4638-8CC8-8C207550D544}">
  <cacheSource type="external" connectionId="2"/>
  <cacheFields count="4">
    <cacheField name="[Range 3].[Status].[Status]" caption="Status" numFmtId="0" hierarchy="55" level="1">
      <sharedItems containsBlank="1" count="9">
        <m/>
        <s v="Cat. -I"/>
        <s v="Cat. -I_Star"/>
        <s v="Cat. -II"/>
        <s v="Cat. -IV"/>
        <s v="Delete"/>
        <s v="Not Submitted"/>
        <s v="RFC"/>
        <s v="Under Review"/>
      </sharedItems>
    </cacheField>
    <cacheField name="[Measures].[Count of New_Drawing / Document Number 4]" caption="Count of New_Drawing / Document Number 4" numFmtId="0" hierarchy="79" level="32767"/>
    <cacheField name="[Range 3].[C/L].[C/L]" caption="C/L" numFmtId="0" hierarchy="46" level="1">
      <sharedItems containsBlank="1" count="5">
        <m/>
        <s v="E"/>
        <s v="I"/>
        <s v="M"/>
        <s v="S"/>
      </sharedItems>
    </cacheField>
    <cacheField name="[Range 3].[In-house/Vendor Name2].[In-house/Vendor Name2]" caption="In-house/Vendor Name2" numFmtId="0" hierarchy="45" level="1">
      <sharedItems containsSemiMixedTypes="0" containsNonDate="0" containsString="0"/>
    </cacheField>
  </cacheFields>
  <cacheHierarchies count="81">
    <cacheHierarchy uniqueName="[Range].[Project]" caption="Project" attribute="1" defaultMemberUniqueName="[Range].[Project].[All]" allUniqueName="[Range].[Project].[All]" dimensionUniqueName="[Range]" displayFolder="" count="0" memberValueDatatype="130" unbalanced="0"/>
    <cacheHierarchy uniqueName="[Range].[Package]" caption="Package" attribute="1" defaultMemberUniqueName="[Range].[Package].[All]" allUniqueName="[Range].[Package].[All]" dimensionUniqueName="[Range]" displayFolder="" count="0" memberValueDatatype="130" unbalanced="0"/>
    <cacheHierarchy uniqueName="[Range].[In-house/Vendor]" caption="In-house/Vendor" attribute="1" defaultMemberUniqueName="[Range].[In-house/Vendor].[All]" allUniqueName="[Range].[In-house/Vendor].[All]" dimensionUniqueName="[Range]" displayFolder="" count="0" memberValueDatatype="130" unbalanced="0"/>
    <cacheHierarchy uniqueName="[Range].[In-house/Vendor Name2]" caption="In-house/Vendor Name2" attribute="1" defaultMemberUniqueName="[Range].[In-house/Vendor Name2].[All]" allUniqueName="[Range].[In-house/Vendor Name2].[All]" dimensionUniqueName="[Range]" displayFolder="" count="0" memberValueDatatype="130" unbalanced="0"/>
    <cacheHierarchy uniqueName="[Range].[C/L]" caption="C/L" attribute="1" defaultMemberUniqueName="[Range].[C/L].[All]" allUniqueName="[Range].[C/L].[All]" dimensionUniqueName="[Range]" displayFolder="" count="0" memberValueDatatype="130" unbalanced="0"/>
    <cacheHierarchy uniqueName="[Range].[New_Drawing / Document Number]" caption="New_Drawing / Document Number" attribute="1" defaultMemberUniqueName="[Range].[New_Drawing / Document Number].[All]" allUniqueName="[Range].[New_Drawing / Document Number].[All]" dimensionUniqueName="[Range]" displayFolder="" count="0" memberValueDatatype="130" unbalanced="0"/>
    <cacheHierarchy uniqueName="[Range].[Drawing / Document Number]" caption="Drawing / Document Number" attribute="1" defaultMemberUniqueName="[Range].[Drawing / Document Number].[All]" allUniqueName="[Range].[Drawing / Document Number].[All]" dimensionUniqueName="[Range]" displayFolder="" count="0" memberValueDatatype="130" unbalanced="0"/>
    <cacheHierarchy uniqueName="[Range].[Document Title]" caption="Document Title" attribute="1" defaultMemberUniqueName="[Range].[Document Title].[All]" allUniqueName="[Range].[Document Title].[All]" dimensionUniqueName="[Range]" displayFolder="" count="0" memberValueDatatype="130" unbalanced="0"/>
    <cacheHierarchy uniqueName="[Range].[Document Category]" caption="Document Category" attribute="1" defaultMemberUniqueName="[Range].[Document Category].[All]" allUniqueName="[Range].[Document Category].[All]" dimensionUniqueName="[Range]" displayFolder="" count="0" memberValueDatatype="130" unbalanced="0"/>
    <cacheHierarchy uniqueName="[Range].[DOCUMENT TYPE]" caption="DOCUMENT TYPE" attribute="1" defaultMemberUniqueName="[Range].[DOCUMENT TYPE].[All]" allUniqueName="[Range].[DOCUMENT TYPE].[All]" dimensionUniqueName="[Range]" displayFolder="" count="0" memberValueDatatype="130" unbalanced="0"/>
    <cacheHierarchy uniqueName="[Range].[Schedule Date]" caption="Schedule Date" attribute="1" time="1" defaultMemberUniqueName="[Range].[Schedule Date].[All]" allUniqueName="[Range].[Schedule Date].[All]" dimensionUniqueName="[Range]" displayFolder="" count="0" memberValueDatatype="7" unbalanced="0"/>
    <cacheHierarchy uniqueName="[Range].[FORECAST DATE]" caption="FORECAST DATE" attribute="1" defaultMemberUniqueName="[Range].[FORECAST DATE].[All]" allUniqueName="[Range].[FORECAST DATE].[All]" dimensionUniqueName="[Range]" displayFolder="" count="0" memberValueDatatype="130" unbalanced="0"/>
    <cacheHierarchy uniqueName="[Range].[Weightage]" caption="Weightage" attribute="1" defaultMemberUniqueName="[Range].[Weightage].[All]" allUniqueName="[Range].[Weightage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 1].[Project]" caption="Project" attribute="1" defaultMemberUniqueName="[Range 1].[Project].[All]" allUniqueName="[Range 1].[Project].[All]" dimensionUniqueName="[Range 1]" displayFolder="" count="0" memberValueDatatype="130" unbalanced="0"/>
    <cacheHierarchy uniqueName="[Range 1].[Package]" caption="Package" attribute="1" defaultMemberUniqueName="[Range 1].[Package].[All]" allUniqueName="[Range 1].[Package].[All]" dimensionUniqueName="[Range 1]" displayFolder="" count="0" memberValueDatatype="130" unbalanced="0"/>
    <cacheHierarchy uniqueName="[Range 1].[In-house/Vendor]" caption="In-house/Vendor" attribute="1" defaultMemberUniqueName="[Range 1].[In-house/Vendor].[All]" allUniqueName="[Range 1].[In-house/Vendor].[All]" dimensionUniqueName="[Range 1]" displayFolder="" count="0" memberValueDatatype="130" unbalanced="0"/>
    <cacheHierarchy uniqueName="[Range 1].[In-house/Vendor Name2]" caption="In-house/Vendor Name2" attribute="1" defaultMemberUniqueName="[Range 1].[In-house/Vendor Name2].[All]" allUniqueName="[Range 1].[In-house/Vendor Name2].[All]" dimensionUniqueName="[Range 1]" displayFolder="" count="0" memberValueDatatype="130" unbalanced="0"/>
    <cacheHierarchy uniqueName="[Range 1].[C/l]" caption="C/l" attribute="1" defaultMemberUniqueName="[Range 1].[C/l].[All]" allUniqueName="[Range 1].[C/l].[All]" dimensionUniqueName="[Range 1]" displayFolder="" count="0" memberValueDatatype="130" unbalanced="0"/>
    <cacheHierarchy uniqueName="[Range 1].[New_Drawing / Document Number]" caption="New_Drawing / Document Number" attribute="1" defaultMemberUniqueName="[Range 1].[New_Drawing / Document Number].[All]" allUniqueName="[Range 1].[New_Drawing / Document Number].[All]" dimensionUniqueName="[Range 1]" displayFolder="" count="0" memberValueDatatype="130" unbalanced="0"/>
    <cacheHierarchy uniqueName="[Range 1].[Drawing / Document Number]" caption="Drawing / Document Number" attribute="1" defaultMemberUniqueName="[Range 1].[Drawing / Document Number].[All]" allUniqueName="[Range 1].[Drawing / Document Number].[All]" dimensionUniqueName="[Range 1]" displayFolder="" count="0" memberValueDatatype="130" unbalanced="0"/>
    <cacheHierarchy uniqueName="[Range 1].[Document Title]" caption="Document Title" attribute="1" defaultMemberUniqueName="[Range 1].[Document Title].[All]" allUniqueName="[Range 1].[Document Title].[All]" dimensionUniqueName="[Range 1]" displayFolder="" count="0" memberValueDatatype="130" unbalanced="0"/>
    <cacheHierarchy uniqueName="[Range 1].[Document Category]" caption="Document Category" attribute="1" defaultMemberUniqueName="[Range 1].[Document Category].[All]" allUniqueName="[Range 1].[Document Category].[All]" dimensionUniqueName="[Range 1]" displayFolder="" count="0" memberValueDatatype="130" unbalanced="0"/>
    <cacheHierarchy uniqueName="[Range 1].[DOCUMENT TYPE]" caption="DOCUMENT TYPE" attribute="1" defaultMemberUniqueName="[Range 1].[DOCUMENT TYPE].[All]" allUniqueName="[Range 1].[DOCUMENT TYPE].[All]" dimensionUniqueName="[Range 1]" displayFolder="" count="0" memberValueDatatype="130" unbalanced="0"/>
    <cacheHierarchy uniqueName="[Range 1].[Schedule Date]" caption="Schedule Date" attribute="1" defaultMemberUniqueName="[Range 1].[Schedule Date].[All]" allUniqueName="[Range 1].[Schedule Date].[All]" dimensionUniqueName="[Range 1]" displayFolder="" count="0" memberValueDatatype="130" unbalanced="0"/>
    <cacheHierarchy uniqueName="[Range 1].[FORECAST DATE]" caption="FORECAST DATE" attribute="1" defaultMemberUniqueName="[Range 1].[FORECAST DATE].[All]" allUniqueName="[Range 1].[FORECAST DATE].[All]" dimensionUniqueName="[Range 1]" displayFolder="" count="0" memberValueDatatype="130" unbalanced="0"/>
    <cacheHierarchy uniqueName="[Range 1].[Weightage]" caption="Weightage" attribute="1" defaultMemberUniqueName="[Range 1].[Weightage].[All]" allUniqueName="[Range 1].[Weightage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2].[Project]" caption="Project" attribute="1" defaultMemberUniqueName="[Range 2].[Project].[All]" allUniqueName="[Range 2].[Project].[All]" dimensionUniqueName="[Range 2]" displayFolder="" count="0" memberValueDatatype="130" unbalanced="0"/>
    <cacheHierarchy uniqueName="[Range 2].[Package]" caption="Package" attribute="1" defaultMemberUniqueName="[Range 2].[Package].[All]" allUniqueName="[Range 2].[Package].[All]" dimensionUniqueName="[Range 2]" displayFolder="" count="0" memberValueDatatype="130" unbalanced="0"/>
    <cacheHierarchy uniqueName="[Range 2].[In-house/Vendor]" caption="In-house/Vendor" attribute="1" defaultMemberUniqueName="[Range 2].[In-house/Vendor].[All]" allUniqueName="[Range 2].[In-house/Vendor].[All]" dimensionUniqueName="[Range 2]" displayFolder="" count="0" memberValueDatatype="130" unbalanced="0"/>
    <cacheHierarchy uniqueName="[Range 2].[In-house/Vendor Name2]" caption="In-house/Vendor Name2" attribute="1" defaultMemberUniqueName="[Range 2].[In-house/Vendor Name2].[All]" allUniqueName="[Range 2].[In-house/Vendor Name2].[All]" dimensionUniqueName="[Range 2]" displayFolder="" count="0" memberValueDatatype="130" unbalanced="0"/>
    <cacheHierarchy uniqueName="[Range 2].[C/L]" caption="C/L" attribute="1" defaultMemberUniqueName="[Range 2].[C/L].[All]" allUniqueName="[Range 2].[C/L].[All]" dimensionUniqueName="[Range 2]" displayFolder="" count="0" memberValueDatatype="130" unbalanced="0"/>
    <cacheHierarchy uniqueName="[Range 2].[New_Drawing / Document Number]" caption="New_Drawing / Document Number" attribute="1" defaultMemberUniqueName="[Range 2].[New_Drawing / Document Number].[All]" allUniqueName="[Range 2].[New_Drawing / Document Number].[All]" dimensionUniqueName="[Range 2]" displayFolder="" count="0" memberValueDatatype="130" unbalanced="0"/>
    <cacheHierarchy uniqueName="[Range 2].[Drawing / Document Number]" caption="Drawing / Document Number" attribute="1" defaultMemberUniqueName="[Range 2].[Drawing / Document Number].[All]" allUniqueName="[Range 2].[Drawing / Document Number].[All]" dimensionUniqueName="[Range 2]" displayFolder="" count="0" memberValueDatatype="130" unbalanced="0"/>
    <cacheHierarchy uniqueName="[Range 2].[Document Title]" caption="Document Title" attribute="1" defaultMemberUniqueName="[Range 2].[Document Title].[All]" allUniqueName="[Range 2].[Document Title].[All]" dimensionUniqueName="[Range 2]" displayFolder="" count="0" memberValueDatatype="130" unbalanced="0"/>
    <cacheHierarchy uniqueName="[Range 2].[Document Category]" caption="Document Category" attribute="1" defaultMemberUniqueName="[Range 2].[Document Category].[All]" allUniqueName="[Range 2].[Document Category].[All]" dimensionUniqueName="[Range 2]" displayFolder="" count="0" memberValueDatatype="130" unbalanced="0"/>
    <cacheHierarchy uniqueName="[Range 2].[DOCUMENT TYPE]" caption="DOCUMENT TYPE" attribute="1" defaultMemberUniqueName="[Range 2].[DOCUMENT TYPE].[All]" allUniqueName="[Range 2].[DOCUMENT TYPE].[All]" dimensionUniqueName="[Range 2]" displayFolder="" count="0" memberValueDatatype="130" unbalanced="0"/>
    <cacheHierarchy uniqueName="[Range 2].[Schedule Date]" caption="Schedule Date" attribute="1" defaultMemberUniqueName="[Range 2].[Schedule Date].[All]" allUniqueName="[Range 2].[Schedule Date].[All]" dimensionUniqueName="[Range 2]" displayFolder="" count="0" memberValueDatatype="130" unbalanced="0"/>
    <cacheHierarchy uniqueName="[Range 2].[FORECAST DATE]" caption="FORECAST DATE" attribute="1" defaultMemberUniqueName="[Range 2].[FORECAST DATE].[All]" allUniqueName="[Range 2].[FORECAST DATE].[All]" dimensionUniqueName="[Range 2]" displayFolder="" count="0" memberValueDatatype="130" unbalanced="0"/>
    <cacheHierarchy uniqueName="[Range 2].[Weightage]" caption="Weightage" attribute="1" defaultMemberUniqueName="[Range 2].[Weightage].[All]" allUniqueName="[Range 2].[Weightage].[All]" dimensionUniqueName="[Range 2]" displayFolder="" count="0" memberValueDatatype="130" unbalanced="0"/>
    <cacheHierarchy uniqueName="[Range 2].[Status]" caption="Status" attribute="1" defaultMemberUniqueName="[Range 2].[Status].[All]" allUniqueName="[Range 2].[Status].[All]" dimensionUniqueName="[Range 2]" displayFolder="" count="0" memberValueDatatype="130" unbalanced="0"/>
    <cacheHierarchy uniqueName="[Range 3].[Project]" caption="Project" attribute="1" defaultMemberUniqueName="[Range 3].[Project].[All]" allUniqueName="[Range 3].[Project].[All]" dimensionUniqueName="[Range 3]" displayFolder="" count="0" memberValueDatatype="130" unbalanced="0"/>
    <cacheHierarchy uniqueName="[Range 3].[Package]" caption="Package" attribute="1" defaultMemberUniqueName="[Range 3].[Package].[All]" allUniqueName="[Range 3].[Package].[All]" dimensionUniqueName="[Range 3]" displayFolder="" count="0" memberValueDatatype="130" unbalanced="0"/>
    <cacheHierarchy uniqueName="[Range 3].[In-house/Vendor]" caption="In-house/Vendor" attribute="1" defaultMemberUniqueName="[Range 3].[In-house/Vendor].[All]" allUniqueName="[Range 3].[In-house/Vendor].[All]" dimensionUniqueName="[Range 3]" displayFolder="" count="0" memberValueDatatype="130" unbalanced="0"/>
    <cacheHierarchy uniqueName="[Range 3].[In-house/Vendor Name2]" caption="In-house/Vendor Name2" attribute="1" defaultMemberUniqueName="[Range 3].[In-house/Vendor Name2].[All]" allUniqueName="[Range 3].[In-house/Vendor Name2].[All]" dimensionUniqueName="[Range 3]" displayFolder="" count="2" memberValueDatatype="130" unbalanced="0">
      <fieldsUsage count="2">
        <fieldUsage x="-1"/>
        <fieldUsage x="3"/>
      </fieldsUsage>
    </cacheHierarchy>
    <cacheHierarchy uniqueName="[Range 3].[C/L]" caption="C/L" attribute="1" defaultMemberUniqueName="[Range 3].[C/L].[All]" allUniqueName="[Range 3].[C/L].[All]" dimensionUniqueName="[Range 3]" displayFolder="" count="2" memberValueDatatype="130" unbalanced="0">
      <fieldsUsage count="2">
        <fieldUsage x="-1"/>
        <fieldUsage x="2"/>
      </fieldsUsage>
    </cacheHierarchy>
    <cacheHierarchy uniqueName="[Range 3].[New_Drawing / Document Number]" caption="New_Drawing / Document Number" attribute="1" defaultMemberUniqueName="[Range 3].[New_Drawing / Document Number].[All]" allUniqueName="[Range 3].[New_Drawing / Document Number].[All]" dimensionUniqueName="[Range 3]" displayFolder="" count="0" memberValueDatatype="130" unbalanced="0"/>
    <cacheHierarchy uniqueName="[Range 3].[Drawing / Document Number]" caption="Drawing / Document Number" attribute="1" defaultMemberUniqueName="[Range 3].[Drawing / Document Number].[All]" allUniqueName="[Range 3].[Drawing / Document Number].[All]" dimensionUniqueName="[Range 3]" displayFolder="" count="0" memberValueDatatype="130" unbalanced="0"/>
    <cacheHierarchy uniqueName="[Range 3].[Document Title]" caption="Document Title" attribute="1" defaultMemberUniqueName="[Range 3].[Document Title].[All]" allUniqueName="[Range 3].[Document Title].[All]" dimensionUniqueName="[Range 3]" displayFolder="" count="0" memberValueDatatype="130" unbalanced="0"/>
    <cacheHierarchy uniqueName="[Range 3].[Document Category]" caption="Document Category" attribute="1" defaultMemberUniqueName="[Range 3].[Document Category].[All]" allUniqueName="[Range 3].[Document Category].[All]" dimensionUniqueName="[Range 3]" displayFolder="" count="0" memberValueDatatype="130" unbalanced="0"/>
    <cacheHierarchy uniqueName="[Range 3].[DOCUMENT TYPE]" caption="DOCUMENT TYPE" attribute="1" defaultMemberUniqueName="[Range 3].[DOCUMENT TYPE].[All]" allUniqueName="[Range 3].[DOCUMENT TYPE].[All]" dimensionUniqueName="[Range 3]" displayFolder="" count="0" memberValueDatatype="130" unbalanced="0"/>
    <cacheHierarchy uniqueName="[Range 3].[Schedule Date]" caption="Schedule Date" attribute="1" defaultMemberUniqueName="[Range 3].[Schedule Date].[All]" allUniqueName="[Range 3].[Schedule Date].[All]" dimensionUniqueName="[Range 3]" displayFolder="" count="0" memberValueDatatype="130" unbalanced="0"/>
    <cacheHierarchy uniqueName="[Range 3].[FORECAST DATE]" caption="FORECAST DATE" attribute="1" defaultMemberUniqueName="[Range 3].[FORECAST DATE].[All]" allUniqueName="[Range 3].[FORECAST DATE].[All]" dimensionUniqueName="[Range 3]" displayFolder="" count="0" memberValueDatatype="130" unbalanced="0"/>
    <cacheHierarchy uniqueName="[Range 3].[Weightage]" caption="Weightage" attribute="1" defaultMemberUniqueName="[Range 3].[Weightage].[All]" allUniqueName="[Range 3].[Weightage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2" memberValueDatatype="130" unbalanced="0">
      <fieldsUsage count="2">
        <fieldUsage x="-1"/>
        <fieldUsage x="0"/>
      </fieldsUsage>
    </cacheHierarchy>
    <cacheHierarchy uniqueName="[Range 4].[Project]" caption="Project" attribute="1" defaultMemberUniqueName="[Range 4].[Project].[All]" allUniqueName="[Range 4].[Project].[All]" dimensionUniqueName="[Range 4]" displayFolder="" count="0" memberValueDatatype="130" unbalanced="0"/>
    <cacheHierarchy uniqueName="[Range 4].[Package]" caption="Package" attribute="1" defaultMemberUniqueName="[Range 4].[Package].[All]" allUniqueName="[Range 4].[Package].[All]" dimensionUniqueName="[Range 4]" displayFolder="" count="0" memberValueDatatype="130" unbalanced="0"/>
    <cacheHierarchy uniqueName="[Range 4].[In-house/Vendor]" caption="In-house/Vendor" attribute="1" defaultMemberUniqueName="[Range 4].[In-house/Vendor].[All]" allUniqueName="[Range 4].[In-house/Vendor].[All]" dimensionUniqueName="[Range 4]" displayFolder="" count="0" memberValueDatatype="130" unbalanced="0"/>
    <cacheHierarchy uniqueName="[Range 4].[In-house/Vendor Name2]" caption="In-house/Vendor Name2" attribute="1" defaultMemberUniqueName="[Range 4].[In-house/Vendor Name2].[All]" allUniqueName="[Range 4].[In-house/Vendor Name2].[All]" dimensionUniqueName="[Range 4]" displayFolder="" count="0" memberValueDatatype="130" unbalanced="0"/>
    <cacheHierarchy uniqueName="[Range 4].[C/L]" caption="C/L" attribute="1" defaultMemberUniqueName="[Range 4].[C/L].[All]" allUniqueName="[Range 4].[C/L].[All]" dimensionUniqueName="[Range 4]" displayFolder="" count="0" memberValueDatatype="130" unbalanced="0"/>
    <cacheHierarchy uniqueName="[Range 4].[New_Drawing / Document Number]" caption="New_Drawing / Document Number" attribute="1" defaultMemberUniqueName="[Range 4].[New_Drawing / Document Number].[All]" allUniqueName="[Range 4].[New_Drawing / Document Number].[All]" dimensionUniqueName="[Range 4]" displayFolder="" count="0" memberValueDatatype="130" unbalanced="0"/>
    <cacheHierarchy uniqueName="[Range 4].[Drawing / Document Number]" caption="Drawing / Document Number" attribute="1" defaultMemberUniqueName="[Range 4].[Drawing / Document Number].[All]" allUniqueName="[Range 4].[Drawing / Document Number].[All]" dimensionUniqueName="[Range 4]" displayFolder="" count="0" memberValueDatatype="130" unbalanced="0"/>
    <cacheHierarchy uniqueName="[Range 4].[Document Title]" caption="Document Title" attribute="1" defaultMemberUniqueName="[Range 4].[Document Title].[All]" allUniqueName="[Range 4].[Document Title].[All]" dimensionUniqueName="[Range 4]" displayFolder="" count="0" memberValueDatatype="130" unbalanced="0"/>
    <cacheHierarchy uniqueName="[Range 4].[Document Category]" caption="Document Category" attribute="1" defaultMemberUniqueName="[Range 4].[Document Category].[All]" allUniqueName="[Range 4].[Document Category].[All]" dimensionUniqueName="[Range 4]" displayFolder="" count="0" memberValueDatatype="130" unbalanced="0"/>
    <cacheHierarchy uniqueName="[Range 4].[DOCUMENT TYPE]" caption="DOCUMENT TYPE" attribute="1" defaultMemberUniqueName="[Range 4].[DOCUMENT TYPE].[All]" allUniqueName="[Range 4].[DOCUMENT TYPE].[All]" dimensionUniqueName="[Range 4]" displayFolder="" count="0" memberValueDatatype="130" unbalanced="0"/>
    <cacheHierarchy uniqueName="[Range 4].[Schedule Date]" caption="Schedule Date" attribute="1" defaultMemberUniqueName="[Range 4].[Schedule Date].[All]" allUniqueName="[Range 4].[Schedule Date].[All]" dimensionUniqueName="[Range 4]" displayFolder="" count="0" memberValueDatatype="130" unbalanced="0"/>
    <cacheHierarchy uniqueName="[Range 4].[FORECAST DATE]" caption="FORECAST DATE" attribute="1" defaultMemberUniqueName="[Range 4].[FORECAST DATE].[All]" allUniqueName="[Range 4].[FORECAST DATE].[All]" dimensionUniqueName="[Range 4]" displayFolder="" count="0" memberValueDatatype="130" unbalanced="0"/>
    <cacheHierarchy uniqueName="[Range 4].[Weightage]" caption="Weightage" attribute="1" defaultMemberUniqueName="[Range 4].[Weightage].[All]" allUniqueName="[Range 4].[Weightage].[All]" dimensionUniqueName="[Range 4]" displayFolder="" count="0" memberValueDatatype="130" unbalanced="0"/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New_Drawing / Document Number]" caption="Count of New_Drawing / Document Numbe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ew_Drawing / Document Number 2]" caption="Count of New_Drawing / Document 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New_Drawing / Document Number 3]" caption="Count of New_Drawing / Document Number 3" measure="1" displayFolder="" measureGroup="Range 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New_Drawing / Document Number 4]" caption="Count of New_Drawing / Document Number 4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New_Drawing / Document Number 5]" caption="Count of New_Drawing / Document Number 5" measure="1" displayFolder="" measureGroup="Range 4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190.653270254632" backgroundQuery="1" createdVersion="8" refreshedVersion="8" minRefreshableVersion="3" recordCount="0" supportSubquery="1" supportAdvancedDrill="1" xr:uid="{91680A17-A612-4244-BBB3-455F8F726773}">
  <cacheSource type="external" connectionId="2"/>
  <cacheFields count="4">
    <cacheField name="[Range 4].[In-house/Vendor Name2].[In-house/Vendor Name2]" caption="In-house/Vendor Name2" numFmtId="0" hierarchy="59" level="1">
      <sharedItems containsSemiMixedTypes="0" containsNonDate="0" containsString="0"/>
    </cacheField>
    <cacheField name="[Range 4].[C/L].[C/L]" caption="C/L" numFmtId="0" hierarchy="60" level="1">
      <sharedItems containsBlank="1" count="5">
        <m/>
        <s v="E"/>
        <s v="I"/>
        <s v="M"/>
        <s v="S"/>
      </sharedItems>
    </cacheField>
    <cacheField name="[Measures].[Count of New_Drawing / Document Number 5]" caption="Count of New_Drawing / Document Number 5" numFmtId="0" hierarchy="80" level="32767"/>
    <cacheField name="[Range 4].[Status].[Status]" caption="Status" numFmtId="0" hierarchy="69" level="1">
      <sharedItems count="8">
        <s v="Cat. -I"/>
        <s v="Cat. -I_Star"/>
        <s v="Cat. -II"/>
        <s v="Cat. -IV"/>
        <s v="Delete"/>
        <s v="Not Submitted"/>
        <s v="RFC"/>
        <s v="Under Review"/>
      </sharedItems>
    </cacheField>
  </cacheFields>
  <cacheHierarchies count="81">
    <cacheHierarchy uniqueName="[Range].[Project]" caption="Project" attribute="1" defaultMemberUniqueName="[Range].[Project].[All]" allUniqueName="[Range].[Project].[All]" dimensionUniqueName="[Range]" displayFolder="" count="0" memberValueDatatype="130" unbalanced="0"/>
    <cacheHierarchy uniqueName="[Range].[Package]" caption="Package" attribute="1" defaultMemberUniqueName="[Range].[Package].[All]" allUniqueName="[Range].[Package].[All]" dimensionUniqueName="[Range]" displayFolder="" count="0" memberValueDatatype="130" unbalanced="0"/>
    <cacheHierarchy uniqueName="[Range].[In-house/Vendor]" caption="In-house/Vendor" attribute="1" defaultMemberUniqueName="[Range].[In-house/Vendor].[All]" allUniqueName="[Range].[In-house/Vendor].[All]" dimensionUniqueName="[Range]" displayFolder="" count="0" memberValueDatatype="130" unbalanced="0"/>
    <cacheHierarchy uniqueName="[Range].[In-house/Vendor Name2]" caption="In-house/Vendor Name2" attribute="1" defaultMemberUniqueName="[Range].[In-house/Vendor Name2].[All]" allUniqueName="[Range].[In-house/Vendor Name2].[All]" dimensionUniqueName="[Range]" displayFolder="" count="0" memberValueDatatype="130" unbalanced="0"/>
    <cacheHierarchy uniqueName="[Range].[C/L]" caption="C/L" attribute="1" defaultMemberUniqueName="[Range].[C/L].[All]" allUniqueName="[Range].[C/L].[All]" dimensionUniqueName="[Range]" displayFolder="" count="0" memberValueDatatype="130" unbalanced="0"/>
    <cacheHierarchy uniqueName="[Range].[New_Drawing / Document Number]" caption="New_Drawing / Document Number" attribute="1" defaultMemberUniqueName="[Range].[New_Drawing / Document Number].[All]" allUniqueName="[Range].[New_Drawing / Document Number].[All]" dimensionUniqueName="[Range]" displayFolder="" count="0" memberValueDatatype="130" unbalanced="0"/>
    <cacheHierarchy uniqueName="[Range].[Drawing / Document Number]" caption="Drawing / Document Number" attribute="1" defaultMemberUniqueName="[Range].[Drawing / Document Number].[All]" allUniqueName="[Range].[Drawing / Document Number].[All]" dimensionUniqueName="[Range]" displayFolder="" count="0" memberValueDatatype="130" unbalanced="0"/>
    <cacheHierarchy uniqueName="[Range].[Document Title]" caption="Document Title" attribute="1" defaultMemberUniqueName="[Range].[Document Title].[All]" allUniqueName="[Range].[Document Title].[All]" dimensionUniqueName="[Range]" displayFolder="" count="0" memberValueDatatype="130" unbalanced="0"/>
    <cacheHierarchy uniqueName="[Range].[Document Category]" caption="Document Category" attribute="1" defaultMemberUniqueName="[Range].[Document Category].[All]" allUniqueName="[Range].[Document Category].[All]" dimensionUniqueName="[Range]" displayFolder="" count="0" memberValueDatatype="130" unbalanced="0"/>
    <cacheHierarchy uniqueName="[Range].[DOCUMENT TYPE]" caption="DOCUMENT TYPE" attribute="1" defaultMemberUniqueName="[Range].[DOCUMENT TYPE].[All]" allUniqueName="[Range].[DOCUMENT TYPE].[All]" dimensionUniqueName="[Range]" displayFolder="" count="0" memberValueDatatype="130" unbalanced="0"/>
    <cacheHierarchy uniqueName="[Range].[Schedule Date]" caption="Schedule Date" attribute="1" time="1" defaultMemberUniqueName="[Range].[Schedule Date].[All]" allUniqueName="[Range].[Schedule Date].[All]" dimensionUniqueName="[Range]" displayFolder="" count="0" memberValueDatatype="7" unbalanced="0"/>
    <cacheHierarchy uniqueName="[Range].[FORECAST DATE]" caption="FORECAST DATE" attribute="1" defaultMemberUniqueName="[Range].[FORECAST DATE].[All]" allUniqueName="[Range].[FORECAST DATE].[All]" dimensionUniqueName="[Range]" displayFolder="" count="0" memberValueDatatype="130" unbalanced="0"/>
    <cacheHierarchy uniqueName="[Range].[Weightage]" caption="Weightage" attribute="1" defaultMemberUniqueName="[Range].[Weightage].[All]" allUniqueName="[Range].[Weightage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 1].[Project]" caption="Project" attribute="1" defaultMemberUniqueName="[Range 1].[Project].[All]" allUniqueName="[Range 1].[Project].[All]" dimensionUniqueName="[Range 1]" displayFolder="" count="0" memberValueDatatype="130" unbalanced="0"/>
    <cacheHierarchy uniqueName="[Range 1].[Package]" caption="Package" attribute="1" defaultMemberUniqueName="[Range 1].[Package].[All]" allUniqueName="[Range 1].[Package].[All]" dimensionUniqueName="[Range 1]" displayFolder="" count="0" memberValueDatatype="130" unbalanced="0"/>
    <cacheHierarchy uniqueName="[Range 1].[In-house/Vendor]" caption="In-house/Vendor" attribute="1" defaultMemberUniqueName="[Range 1].[In-house/Vendor].[All]" allUniqueName="[Range 1].[In-house/Vendor].[All]" dimensionUniqueName="[Range 1]" displayFolder="" count="0" memberValueDatatype="130" unbalanced="0"/>
    <cacheHierarchy uniqueName="[Range 1].[In-house/Vendor Name2]" caption="In-house/Vendor Name2" attribute="1" defaultMemberUniqueName="[Range 1].[In-house/Vendor Name2].[All]" allUniqueName="[Range 1].[In-house/Vendor Name2].[All]" dimensionUniqueName="[Range 1]" displayFolder="" count="0" memberValueDatatype="130" unbalanced="0"/>
    <cacheHierarchy uniqueName="[Range 1].[C/l]" caption="C/l" attribute="1" defaultMemberUniqueName="[Range 1].[C/l].[All]" allUniqueName="[Range 1].[C/l].[All]" dimensionUniqueName="[Range 1]" displayFolder="" count="0" memberValueDatatype="130" unbalanced="0"/>
    <cacheHierarchy uniqueName="[Range 1].[New_Drawing / Document Number]" caption="New_Drawing / Document Number" attribute="1" defaultMemberUniqueName="[Range 1].[New_Drawing / Document Number].[All]" allUniqueName="[Range 1].[New_Drawing / Document Number].[All]" dimensionUniqueName="[Range 1]" displayFolder="" count="0" memberValueDatatype="130" unbalanced="0"/>
    <cacheHierarchy uniqueName="[Range 1].[Drawing / Document Number]" caption="Drawing / Document Number" attribute="1" defaultMemberUniqueName="[Range 1].[Drawing / Document Number].[All]" allUniqueName="[Range 1].[Drawing / Document Number].[All]" dimensionUniqueName="[Range 1]" displayFolder="" count="0" memberValueDatatype="130" unbalanced="0"/>
    <cacheHierarchy uniqueName="[Range 1].[Document Title]" caption="Document Title" attribute="1" defaultMemberUniqueName="[Range 1].[Document Title].[All]" allUniqueName="[Range 1].[Document Title].[All]" dimensionUniqueName="[Range 1]" displayFolder="" count="0" memberValueDatatype="130" unbalanced="0"/>
    <cacheHierarchy uniqueName="[Range 1].[Document Category]" caption="Document Category" attribute="1" defaultMemberUniqueName="[Range 1].[Document Category].[All]" allUniqueName="[Range 1].[Document Category].[All]" dimensionUniqueName="[Range 1]" displayFolder="" count="0" memberValueDatatype="130" unbalanced="0"/>
    <cacheHierarchy uniqueName="[Range 1].[DOCUMENT TYPE]" caption="DOCUMENT TYPE" attribute="1" defaultMemberUniqueName="[Range 1].[DOCUMENT TYPE].[All]" allUniqueName="[Range 1].[DOCUMENT TYPE].[All]" dimensionUniqueName="[Range 1]" displayFolder="" count="0" memberValueDatatype="130" unbalanced="0"/>
    <cacheHierarchy uniqueName="[Range 1].[Schedule Date]" caption="Schedule Date" attribute="1" defaultMemberUniqueName="[Range 1].[Schedule Date].[All]" allUniqueName="[Range 1].[Schedule Date].[All]" dimensionUniqueName="[Range 1]" displayFolder="" count="0" memberValueDatatype="130" unbalanced="0"/>
    <cacheHierarchy uniqueName="[Range 1].[FORECAST DATE]" caption="FORECAST DATE" attribute="1" defaultMemberUniqueName="[Range 1].[FORECAST DATE].[All]" allUniqueName="[Range 1].[FORECAST DATE].[All]" dimensionUniqueName="[Range 1]" displayFolder="" count="0" memberValueDatatype="130" unbalanced="0"/>
    <cacheHierarchy uniqueName="[Range 1].[Weightage]" caption="Weightage" attribute="1" defaultMemberUniqueName="[Range 1].[Weightage].[All]" allUniqueName="[Range 1].[Weightage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2].[Project]" caption="Project" attribute="1" defaultMemberUniqueName="[Range 2].[Project].[All]" allUniqueName="[Range 2].[Project].[All]" dimensionUniqueName="[Range 2]" displayFolder="" count="0" memberValueDatatype="130" unbalanced="0"/>
    <cacheHierarchy uniqueName="[Range 2].[Package]" caption="Package" attribute="1" defaultMemberUniqueName="[Range 2].[Package].[All]" allUniqueName="[Range 2].[Package].[All]" dimensionUniqueName="[Range 2]" displayFolder="" count="0" memberValueDatatype="130" unbalanced="0"/>
    <cacheHierarchy uniqueName="[Range 2].[In-house/Vendor]" caption="In-house/Vendor" attribute="1" defaultMemberUniqueName="[Range 2].[In-house/Vendor].[All]" allUniqueName="[Range 2].[In-house/Vendor].[All]" dimensionUniqueName="[Range 2]" displayFolder="" count="0" memberValueDatatype="130" unbalanced="0"/>
    <cacheHierarchy uniqueName="[Range 2].[In-house/Vendor Name2]" caption="In-house/Vendor Name2" attribute="1" defaultMemberUniqueName="[Range 2].[In-house/Vendor Name2].[All]" allUniqueName="[Range 2].[In-house/Vendor Name2].[All]" dimensionUniqueName="[Range 2]" displayFolder="" count="0" memberValueDatatype="130" unbalanced="0"/>
    <cacheHierarchy uniqueName="[Range 2].[C/L]" caption="C/L" attribute="1" defaultMemberUniqueName="[Range 2].[C/L].[All]" allUniqueName="[Range 2].[C/L].[All]" dimensionUniqueName="[Range 2]" displayFolder="" count="0" memberValueDatatype="130" unbalanced="0"/>
    <cacheHierarchy uniqueName="[Range 2].[New_Drawing / Document Number]" caption="New_Drawing / Document Number" attribute="1" defaultMemberUniqueName="[Range 2].[New_Drawing / Document Number].[All]" allUniqueName="[Range 2].[New_Drawing / Document Number].[All]" dimensionUniqueName="[Range 2]" displayFolder="" count="0" memberValueDatatype="130" unbalanced="0"/>
    <cacheHierarchy uniqueName="[Range 2].[Drawing / Document Number]" caption="Drawing / Document Number" attribute="1" defaultMemberUniqueName="[Range 2].[Drawing / Document Number].[All]" allUniqueName="[Range 2].[Drawing / Document Number].[All]" dimensionUniqueName="[Range 2]" displayFolder="" count="0" memberValueDatatype="130" unbalanced="0"/>
    <cacheHierarchy uniqueName="[Range 2].[Document Title]" caption="Document Title" attribute="1" defaultMemberUniqueName="[Range 2].[Document Title].[All]" allUniqueName="[Range 2].[Document Title].[All]" dimensionUniqueName="[Range 2]" displayFolder="" count="0" memberValueDatatype="130" unbalanced="0"/>
    <cacheHierarchy uniqueName="[Range 2].[Document Category]" caption="Document Category" attribute="1" defaultMemberUniqueName="[Range 2].[Document Category].[All]" allUniqueName="[Range 2].[Document Category].[All]" dimensionUniqueName="[Range 2]" displayFolder="" count="0" memberValueDatatype="130" unbalanced="0"/>
    <cacheHierarchy uniqueName="[Range 2].[DOCUMENT TYPE]" caption="DOCUMENT TYPE" attribute="1" defaultMemberUniqueName="[Range 2].[DOCUMENT TYPE].[All]" allUniqueName="[Range 2].[DOCUMENT TYPE].[All]" dimensionUniqueName="[Range 2]" displayFolder="" count="0" memberValueDatatype="130" unbalanced="0"/>
    <cacheHierarchy uniqueName="[Range 2].[Schedule Date]" caption="Schedule Date" attribute="1" defaultMemberUniqueName="[Range 2].[Schedule Date].[All]" allUniqueName="[Range 2].[Schedule Date].[All]" dimensionUniqueName="[Range 2]" displayFolder="" count="0" memberValueDatatype="130" unbalanced="0"/>
    <cacheHierarchy uniqueName="[Range 2].[FORECAST DATE]" caption="FORECAST DATE" attribute="1" defaultMemberUniqueName="[Range 2].[FORECAST DATE].[All]" allUniqueName="[Range 2].[FORECAST DATE].[All]" dimensionUniqueName="[Range 2]" displayFolder="" count="0" memberValueDatatype="130" unbalanced="0"/>
    <cacheHierarchy uniqueName="[Range 2].[Weightage]" caption="Weightage" attribute="1" defaultMemberUniqueName="[Range 2].[Weightage].[All]" allUniqueName="[Range 2].[Weightage].[All]" dimensionUniqueName="[Range 2]" displayFolder="" count="0" memberValueDatatype="130" unbalanced="0"/>
    <cacheHierarchy uniqueName="[Range 2].[Status]" caption="Status" attribute="1" defaultMemberUniqueName="[Range 2].[Status].[All]" allUniqueName="[Range 2].[Status].[All]" dimensionUniqueName="[Range 2]" displayFolder="" count="0" memberValueDatatype="130" unbalanced="0"/>
    <cacheHierarchy uniqueName="[Range 3].[Project]" caption="Project" attribute="1" defaultMemberUniqueName="[Range 3].[Project].[All]" allUniqueName="[Range 3].[Project].[All]" dimensionUniqueName="[Range 3]" displayFolder="" count="0" memberValueDatatype="130" unbalanced="0"/>
    <cacheHierarchy uniqueName="[Range 3].[Package]" caption="Package" attribute="1" defaultMemberUniqueName="[Range 3].[Package].[All]" allUniqueName="[Range 3].[Package].[All]" dimensionUniqueName="[Range 3]" displayFolder="" count="0" memberValueDatatype="130" unbalanced="0"/>
    <cacheHierarchy uniqueName="[Range 3].[In-house/Vendor]" caption="In-house/Vendor" attribute="1" defaultMemberUniqueName="[Range 3].[In-house/Vendor].[All]" allUniqueName="[Range 3].[In-house/Vendor].[All]" dimensionUniqueName="[Range 3]" displayFolder="" count="0" memberValueDatatype="130" unbalanced="0"/>
    <cacheHierarchy uniqueName="[Range 3].[In-house/Vendor Name2]" caption="In-house/Vendor Name2" attribute="1" defaultMemberUniqueName="[Range 3].[In-house/Vendor Name2].[All]" allUniqueName="[Range 3].[In-house/Vendor Name2].[All]" dimensionUniqueName="[Range 3]" displayFolder="" count="0" memberValueDatatype="130" unbalanced="0"/>
    <cacheHierarchy uniqueName="[Range 3].[C/L]" caption="C/L" attribute="1" defaultMemberUniqueName="[Range 3].[C/L].[All]" allUniqueName="[Range 3].[C/L].[All]" dimensionUniqueName="[Range 3]" displayFolder="" count="0" memberValueDatatype="130" unbalanced="0"/>
    <cacheHierarchy uniqueName="[Range 3].[New_Drawing / Document Number]" caption="New_Drawing / Document Number" attribute="1" defaultMemberUniqueName="[Range 3].[New_Drawing / Document Number].[All]" allUniqueName="[Range 3].[New_Drawing / Document Number].[All]" dimensionUniqueName="[Range 3]" displayFolder="" count="0" memberValueDatatype="130" unbalanced="0"/>
    <cacheHierarchy uniqueName="[Range 3].[Drawing / Document Number]" caption="Drawing / Document Number" attribute="1" defaultMemberUniqueName="[Range 3].[Drawing / Document Number].[All]" allUniqueName="[Range 3].[Drawing / Document Number].[All]" dimensionUniqueName="[Range 3]" displayFolder="" count="0" memberValueDatatype="130" unbalanced="0"/>
    <cacheHierarchy uniqueName="[Range 3].[Document Title]" caption="Document Title" attribute="1" defaultMemberUniqueName="[Range 3].[Document Title].[All]" allUniqueName="[Range 3].[Document Title].[All]" dimensionUniqueName="[Range 3]" displayFolder="" count="0" memberValueDatatype="130" unbalanced="0"/>
    <cacheHierarchy uniqueName="[Range 3].[Document Category]" caption="Document Category" attribute="1" defaultMemberUniqueName="[Range 3].[Document Category].[All]" allUniqueName="[Range 3].[Document Category].[All]" dimensionUniqueName="[Range 3]" displayFolder="" count="0" memberValueDatatype="130" unbalanced="0"/>
    <cacheHierarchy uniqueName="[Range 3].[DOCUMENT TYPE]" caption="DOCUMENT TYPE" attribute="1" defaultMemberUniqueName="[Range 3].[DOCUMENT TYPE].[All]" allUniqueName="[Range 3].[DOCUMENT TYPE].[All]" dimensionUniqueName="[Range 3]" displayFolder="" count="0" memberValueDatatype="130" unbalanced="0"/>
    <cacheHierarchy uniqueName="[Range 3].[Schedule Date]" caption="Schedule Date" attribute="1" defaultMemberUniqueName="[Range 3].[Schedule Date].[All]" allUniqueName="[Range 3].[Schedule Date].[All]" dimensionUniqueName="[Range 3]" displayFolder="" count="0" memberValueDatatype="130" unbalanced="0"/>
    <cacheHierarchy uniqueName="[Range 3].[FORECAST DATE]" caption="FORECAST DATE" attribute="1" defaultMemberUniqueName="[Range 3].[FORECAST DATE].[All]" allUniqueName="[Range 3].[FORECAST DATE].[All]" dimensionUniqueName="[Range 3]" displayFolder="" count="0" memberValueDatatype="130" unbalanced="0"/>
    <cacheHierarchy uniqueName="[Range 3].[Weightage]" caption="Weightage" attribute="1" defaultMemberUniqueName="[Range 3].[Weightage].[All]" allUniqueName="[Range 3].[Weightage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4].[Project]" caption="Project" attribute="1" defaultMemberUniqueName="[Range 4].[Project].[All]" allUniqueName="[Range 4].[Project].[All]" dimensionUniqueName="[Range 4]" displayFolder="" count="0" memberValueDatatype="130" unbalanced="0"/>
    <cacheHierarchy uniqueName="[Range 4].[Package]" caption="Package" attribute="1" defaultMemberUniqueName="[Range 4].[Package].[All]" allUniqueName="[Range 4].[Package].[All]" dimensionUniqueName="[Range 4]" displayFolder="" count="0" memberValueDatatype="130" unbalanced="0"/>
    <cacheHierarchy uniqueName="[Range 4].[In-house/Vendor]" caption="In-house/Vendor" attribute="1" defaultMemberUniqueName="[Range 4].[In-house/Vendor].[All]" allUniqueName="[Range 4].[In-house/Vendor].[All]" dimensionUniqueName="[Range 4]" displayFolder="" count="0" memberValueDatatype="130" unbalanced="0"/>
    <cacheHierarchy uniqueName="[Range 4].[In-house/Vendor Name2]" caption="In-house/Vendor Name2" attribute="1" defaultMemberUniqueName="[Range 4].[In-house/Vendor Name2].[All]" allUniqueName="[Range 4].[In-house/Vendor Name2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C/L]" caption="C/L" attribute="1" defaultMemberUniqueName="[Range 4].[C/L].[All]" allUniqueName="[Range 4].[C/L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New_Drawing / Document Number]" caption="New_Drawing / Document Number" attribute="1" defaultMemberUniqueName="[Range 4].[New_Drawing / Document Number].[All]" allUniqueName="[Range 4].[New_Drawing / Document Number].[All]" dimensionUniqueName="[Range 4]" displayFolder="" count="0" memberValueDatatype="130" unbalanced="0"/>
    <cacheHierarchy uniqueName="[Range 4].[Drawing / Document Number]" caption="Drawing / Document Number" attribute="1" defaultMemberUniqueName="[Range 4].[Drawing / Document Number].[All]" allUniqueName="[Range 4].[Drawing / Document Number].[All]" dimensionUniqueName="[Range 4]" displayFolder="" count="0" memberValueDatatype="130" unbalanced="0"/>
    <cacheHierarchy uniqueName="[Range 4].[Document Title]" caption="Document Title" attribute="1" defaultMemberUniqueName="[Range 4].[Document Title].[All]" allUniqueName="[Range 4].[Document Title].[All]" dimensionUniqueName="[Range 4]" displayFolder="" count="0" memberValueDatatype="130" unbalanced="0"/>
    <cacheHierarchy uniqueName="[Range 4].[Document Category]" caption="Document Category" attribute="1" defaultMemberUniqueName="[Range 4].[Document Category].[All]" allUniqueName="[Range 4].[Document Category].[All]" dimensionUniqueName="[Range 4]" displayFolder="" count="0" memberValueDatatype="130" unbalanced="0"/>
    <cacheHierarchy uniqueName="[Range 4].[DOCUMENT TYPE]" caption="DOCUMENT TYPE" attribute="1" defaultMemberUniqueName="[Range 4].[DOCUMENT TYPE].[All]" allUniqueName="[Range 4].[DOCUMENT TYPE].[All]" dimensionUniqueName="[Range 4]" displayFolder="" count="0" memberValueDatatype="130" unbalanced="0"/>
    <cacheHierarchy uniqueName="[Range 4].[Schedule Date]" caption="Schedule Date" attribute="1" defaultMemberUniqueName="[Range 4].[Schedule Date].[All]" allUniqueName="[Range 4].[Schedule Date].[All]" dimensionUniqueName="[Range 4]" displayFolder="" count="0" memberValueDatatype="130" unbalanced="0"/>
    <cacheHierarchy uniqueName="[Range 4].[FORECAST DATE]" caption="FORECAST DATE" attribute="1" defaultMemberUniqueName="[Range 4].[FORECAST DATE].[All]" allUniqueName="[Range 4].[FORECAST DATE].[All]" dimensionUniqueName="[Range 4]" displayFolder="" count="0" memberValueDatatype="130" unbalanced="0"/>
    <cacheHierarchy uniqueName="[Range 4].[Weightage]" caption="Weightage" attribute="1" defaultMemberUniqueName="[Range 4].[Weightage].[All]" allUniqueName="[Range 4].[Weightage].[All]" dimensionUniqueName="[Range 4]" displayFolder="" count="0" memberValueDatatype="130" unbalanced="0"/>
    <cacheHierarchy uniqueName="[Range 4].[Status]" caption="Status" attribute="1" defaultMemberUniqueName="[Range 4].[Status].[All]" allUniqueName="[Range 4].[Status].[All]" dimensionUniqueName="[Range 4]" displayFolder="" count="2" memberValueDatatype="130" unbalanced="0">
      <fieldsUsage count="2">
        <fieldUsage x="-1"/>
        <fieldUsage x="3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New_Drawing / Document Number]" caption="Count of New_Drawing / Document Numbe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ew_Drawing / Document Number 2]" caption="Count of New_Drawing / Document 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New_Drawing / Document Number 3]" caption="Count of New_Drawing / Document Number 3" measure="1" displayFolder="" measureGroup="Range 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New_Drawing / Document Number 4]" caption="Count of New_Drawing / Document Number 4" measure="1" displayFolder="" measureGroup="Range 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New_Drawing / Document Number 5]" caption="Count of New_Drawing / Document Number 5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s v="PSS09_Adani Green Energy 27 A Limited (AGE27AL)"/>
    <s v="Coupling Transformer"/>
    <s v="Vendor"/>
    <x v="0"/>
    <x v="0"/>
    <x v="0"/>
    <s v="51H2-E-SEP-IDT-DE-G-V-0001"/>
    <s v="GA Drawings with List of Fittings for IDT"/>
    <s v="Approval"/>
    <s v="Drawing"/>
    <m/>
    <m/>
    <m/>
    <x v="0"/>
  </r>
  <r>
    <s v="PSS09_Adani Green Energy 27 A Limited (AGE27AL)"/>
    <s v="Coupling Transformer"/>
    <s v="Vendor"/>
    <x v="0"/>
    <x v="0"/>
    <x v="1"/>
    <s v="51H2-E-SEP-IDT-DE-G-V-0002"/>
    <s v="GA OF MARSHALLING BOX &amp; WIRING DIAGRAM and SCHEMATIC DIAGRAM OF COOLING  SYSTEM "/>
    <s v="Approval"/>
    <s v="Drawing"/>
    <m/>
    <m/>
    <m/>
    <x v="0"/>
  </r>
  <r>
    <s v="PSS09_Adani Green Energy 27 A Limited (AGE27AL)"/>
    <s v="Coupling Transformer"/>
    <s v="Vendor"/>
    <x v="0"/>
    <x v="0"/>
    <x v="2"/>
    <s v="51H2-E-SEP-IDT-DE-G-V-0003"/>
    <s v="CTR NIFPS (Nitrogen Injection &amp; Fire Protection System) Drawings"/>
    <s v="Approval"/>
    <s v="Drawing"/>
    <m/>
    <m/>
    <m/>
    <x v="1"/>
  </r>
  <r>
    <s v="PSS09_Adani Green Energy 27 A Limited (AGE27AL)"/>
    <s v="Coupling Transformer"/>
    <s v="Vendor"/>
    <x v="0"/>
    <x v="0"/>
    <x v="3"/>
    <s v="51H2-E-SEP-IDT-DE-G-V-0004"/>
    <s v="ONLINE DRYING SYSTEM DRAWING WITH GUARANRTEED TECHNICAL PARTICULARS"/>
    <s v="Approval"/>
    <s v="Drawing"/>
    <m/>
    <m/>
    <m/>
    <x v="2"/>
  </r>
  <r>
    <s v="PSS09_Adani Green Energy 27 A Limited (AGE27AL)"/>
    <s v="Coupling Transformer"/>
    <s v="Vendor"/>
    <x v="0"/>
    <x v="0"/>
    <x v="4"/>
    <s v="51H2-E-SEP-IDT-DE-G-V-0005"/>
    <s v="EMR  NIFPS (Nitrogen Injection &amp; Fire Protection System) Drawings"/>
    <s v="Approval"/>
    <s v="Drawing"/>
    <m/>
    <m/>
    <m/>
    <x v="0"/>
  </r>
  <r>
    <s v="PSS09_Adani Green Energy 27 A Limited (AGE27AL)"/>
    <s v="Coupling Transformer"/>
    <s v="Vendor"/>
    <x v="0"/>
    <x v="0"/>
    <x v="5"/>
    <s v="51H2-E-SEP-IDT-DE-D-V-0001"/>
    <s v=" GTP of IDT"/>
    <s v="Approval"/>
    <s v="Document"/>
    <m/>
    <m/>
    <m/>
    <x v="0"/>
  </r>
  <r>
    <s v="PSS09_Adani Green Energy 27 A Limited (AGE27AL)"/>
    <s v="Coupling Transformer"/>
    <s v="Vendor"/>
    <x v="0"/>
    <x v="0"/>
    <x v="6"/>
    <s v="51H2-E-SEP-IDT-DE-M-V-0001"/>
    <s v=" O&amp;M Manual of IDT"/>
    <s v="Approval"/>
    <s v="Document"/>
    <m/>
    <m/>
    <m/>
    <x v="2"/>
  </r>
  <r>
    <s v="PSS09_Adani Green Energy 27 A Limited (AGE27AL)"/>
    <s v="Coupling Transformer"/>
    <s v="Vendor"/>
    <x v="1"/>
    <x v="0"/>
    <x v="7"/>
    <s v="51H2-E-SEP-IDT-DE-G-V-0001"/>
    <s v="GA Drawings with List of Fittings for IDT"/>
    <s v="Approval"/>
    <s v="Drawing"/>
    <d v="2026-06-12T00:00:00"/>
    <m/>
    <m/>
    <x v="2"/>
  </r>
  <r>
    <s v="PSS09_Adani Green Energy 27 A Limited (AGE27AL)"/>
    <s v="Coupling Transformer"/>
    <s v="Vendor"/>
    <x v="1"/>
    <x v="0"/>
    <x v="8"/>
    <s v="51H2-E-SEP-IDT-DE-G-V-0002"/>
    <s v="GA OF MARSHALLING BOX &amp; WIRING DIAGRAM and SCHEMATIC DIAGRAM OF COOLING  SYSTEM "/>
    <s v="Approval"/>
    <s v="Drawing"/>
    <d v="2026-06-12T00:00:00"/>
    <m/>
    <m/>
    <x v="2"/>
  </r>
  <r>
    <s v="PSS09_Adani Green Energy 27 A Limited (AGE27AL)"/>
    <s v="Coupling Transformer"/>
    <s v="Vendor"/>
    <x v="1"/>
    <x v="0"/>
    <x v="9"/>
    <s v="51H2-E-SEP-IDT-DE-G-V-0003"/>
    <s v="CTR NIFPS (Nitrogen Injection &amp; Fire Protection System) Drawings"/>
    <s v="Approval"/>
    <s v="Drawing"/>
    <d v="2026-06-12T00:00:00"/>
    <m/>
    <m/>
    <x v="2"/>
  </r>
  <r>
    <s v="PSS09_Adani Green Energy 27 A Limited (AGE27AL)"/>
    <s v="Coupling Transformer"/>
    <s v="Vendor"/>
    <x v="1"/>
    <x v="0"/>
    <x v="10"/>
    <s v="51H2-E-SEP-IDT-DE-G-V-0004"/>
    <s v="ONLINE DRYING SYSTEM DRAWING WITH GUARANRTEED TECHNICAL PARTICULARS"/>
    <s v="Approval"/>
    <s v="Drawing"/>
    <d v="2026-06-12T00:00:00"/>
    <m/>
    <m/>
    <x v="2"/>
  </r>
  <r>
    <s v="PSS09_Adani Green Energy 27 A Limited (AGE27AL)"/>
    <s v="Coupling Transformer"/>
    <s v="Vendor"/>
    <x v="1"/>
    <x v="0"/>
    <x v="11"/>
    <s v="51H2-E-SEP-IDT-DE-D-V-0001"/>
    <s v=" GTP of IDT"/>
    <s v="Approval"/>
    <s v="Document"/>
    <d v="2026-06-12T00:00:00"/>
    <m/>
    <m/>
    <x v="2"/>
  </r>
  <r>
    <s v="PSS09_Adani Green Energy 27 A Limited (AGE27AL)"/>
    <s v="Coupling Transformer"/>
    <s v="Vendor"/>
    <x v="1"/>
    <x v="0"/>
    <x v="12"/>
    <s v="51H2-E-SEP-IDT-DE-M-V-0001"/>
    <s v=" O&amp;M Manual of IDT"/>
    <s v="Approval"/>
    <s v="Document"/>
    <d v="2026-06-12T00:00:00"/>
    <m/>
    <m/>
    <x v="2"/>
  </r>
  <r>
    <s v="PSS09_Adani Green Energy 27 A Limited (AGE27AL)"/>
    <s v="Battery"/>
    <s v="Vendor"/>
    <x v="2"/>
    <x v="0"/>
    <x v="13"/>
    <s v="51H2-E-BTR-BCL-BE-R-V-0001"/>
    <s v="GTP (Technical Paramater detail) for cell"/>
    <s v="Information"/>
    <s v="Document"/>
    <d v="2026-01-30T00:00:00"/>
    <m/>
    <m/>
    <x v="0"/>
  </r>
  <r>
    <s v="PSS09_Adani Green Energy 27 A Limited (AGE27AL)"/>
    <s v="Battery"/>
    <s v="Vendor"/>
    <x v="2"/>
    <x v="0"/>
    <x v="14"/>
    <s v="51H2-E-BTR-BAR-DE-D-V-0001"/>
    <s v="General Arrangement (GA) drawing for cell"/>
    <s v="Information"/>
    <s v="Document"/>
    <d v="2026-01-30T00:00:00"/>
    <m/>
    <m/>
    <x v="1"/>
  </r>
  <r>
    <s v="PSS09_Adani Green Energy 27 A Limited (AGE27AL)"/>
    <s v="Battery"/>
    <s v="Vendor"/>
    <x v="2"/>
    <x v="0"/>
    <x v="15"/>
    <s v="51H2-E-BTR-BAR-DE-G-V-0001"/>
    <s v="Battery cell certification and compliance report, including detailed model numbers and test results for cell"/>
    <s v="Information"/>
    <s v="Drawing"/>
    <d v="2026-01-30T00:00:00"/>
    <m/>
    <m/>
    <x v="2"/>
  </r>
  <r>
    <s v="PSS09_Adani Green Energy 27 A Limited (AGE27AL)"/>
    <s v="Battery"/>
    <s v="Vendor"/>
    <x v="2"/>
    <x v="0"/>
    <x v="16"/>
    <s v="51H2-E-BTR-BAR-BE-R-V-0001"/>
    <s v="GTP (Technical Paramater detail) (Pack, HV box and rack ) for rack"/>
    <s v="Approval"/>
    <s v="Document"/>
    <d v="2026-01-30T00:00:00"/>
    <m/>
    <m/>
    <x v="0"/>
  </r>
  <r>
    <s v="PSS09_Adani Green Energy 27 A Limited (AGE27AL)"/>
    <s v="Battery"/>
    <s v="Vendor"/>
    <x v="2"/>
    <x v="0"/>
    <x v="17"/>
    <s v="51H2-E-BTR-BCN-DE-D-V-0001"/>
    <s v="GA Drawing (PDF &amp;CAD file ) showing component layout and dimensions for rack_x000a_1- Battery Pack _x000a_2- HV box with Rack Frame"/>
    <s v="Approval"/>
    <s v="Document"/>
    <d v="2026-01-30T00:00:00"/>
    <m/>
    <m/>
    <x v="1"/>
  </r>
  <r>
    <s v="PSS09_Adani Green Energy 27 A Limited (AGE27AL)"/>
    <s v="Battery"/>
    <s v="Vendor"/>
    <x v="2"/>
    <x v="0"/>
    <x v="18"/>
    <s v="51H2-E-BTR-BCN-DE-G-V-0001"/>
    <s v="Certification and test report for battery rack, including model numbers and compliance data  for rack"/>
    <s v="Information"/>
    <s v="Drawing"/>
    <d v="2026-01-30T00:00:00"/>
    <m/>
    <m/>
    <x v="3"/>
  </r>
  <r>
    <s v="PSS09_Adani Green Energy 27 A Limited (AGE27AL)"/>
    <s v="Battery"/>
    <s v="Vendor"/>
    <x v="2"/>
    <x v="0"/>
    <x v="19"/>
    <s v="51H2-E-BTR-BCN-BE-R-V-0001"/>
    <s v="GTP (Technical Paramater detail) for Container"/>
    <s v="Approval"/>
    <s v="Document"/>
    <d v="2026-01-30T00:00:00"/>
    <m/>
    <m/>
    <x v="0"/>
  </r>
  <r>
    <s v="PSS09_Adani Green Energy 27 A Limited (AGE27AL)"/>
    <s v="Battery"/>
    <s v="Vendor"/>
    <x v="2"/>
    <x v="0"/>
    <x v="20"/>
    <s v="51H2-E-BTR-FSS-DE-D-V-0001"/>
    <s v="General Arrangement (GA) drawing in PDF and CAD formats, including detailed footing dimensions for Container"/>
    <s v="Approval"/>
    <s v="Document"/>
    <d v="2026-01-30T00:00:00"/>
    <m/>
    <m/>
    <x v="0"/>
  </r>
  <r>
    <s v="PSS09_Adani Green Energy 27 A Limited (AGE27AL)"/>
    <s v="Battery"/>
    <s v="Vendor"/>
    <x v="2"/>
    <x v="0"/>
    <x v="21"/>
    <s v="51H2-E-BTR-FSS-DE-G-V-0001"/>
    <s v="BESS container Certification and test report, including model numbers and compliance data for Container"/>
    <s v="Information"/>
    <s v="Drawing"/>
    <d v="2026-01-30T00:00:00"/>
    <m/>
    <m/>
    <x v="2"/>
  </r>
  <r>
    <s v="PSS09_Adani Green Energy 27 A Limited (AGE27AL)"/>
    <s v="Battery"/>
    <s v="Vendor"/>
    <x v="2"/>
    <x v="0"/>
    <x v="22"/>
    <s v="51H2-E-BTR-FSS-BE-R-V-0001"/>
    <s v="GTP (Technical Paramater detail) for FSS"/>
    <s v="Approval"/>
    <s v="Document"/>
    <d v="2026-01-30T00:00:00"/>
    <m/>
    <m/>
    <x v="0"/>
  </r>
  <r>
    <s v="PSS09_Adani Green Energy 27 A Limited (AGE27AL)"/>
    <s v="Battery"/>
    <s v="Vendor"/>
    <x v="2"/>
    <x v="0"/>
    <x v="23"/>
    <s v="51H2-E-BTR-DCA-DE-D-V-0001"/>
    <s v="GA FOR FSS"/>
    <s v="Approval"/>
    <s v="Document"/>
    <d v="2026-01-30T00:00:00"/>
    <m/>
    <m/>
    <x v="1"/>
  </r>
  <r>
    <s v="PSS09_Adani Green Energy 27 A Limited (AGE27AL)"/>
    <s v="Battery"/>
    <s v="Vendor"/>
    <x v="2"/>
    <x v="0"/>
    <x v="24"/>
    <s v="51H2-E-BTR-DCA-DE-G-V-0001"/>
    <s v="FSS component details as per given format for FSS"/>
    <s v="Information"/>
    <s v="Drawing"/>
    <d v="2026-01-30T00:00:00"/>
    <m/>
    <m/>
    <x v="4"/>
  </r>
  <r>
    <s v="PSS09_Adani Green Energy 27 A Limited (AGE27AL)"/>
    <s v="Battery"/>
    <s v="Vendor"/>
    <x v="2"/>
    <x v="0"/>
    <x v="25"/>
    <s v="51H2-E-BTR-DCA-BE-R-V-0001"/>
    <s v="FSS Certification and test report, including model numbers,compliance data and design calculation of aerosol and venting area for FSS_x000a_"/>
    <s v="Information"/>
    <s v="Document"/>
    <d v="2026-01-30T00:00:00"/>
    <m/>
    <m/>
    <x v="2"/>
  </r>
  <r>
    <s v="PSS09_Adani Green Energy 27 A Limited (AGE27AL)"/>
    <s v="Battery"/>
    <s v="Vendor"/>
    <x v="2"/>
    <x v="0"/>
    <x v="26"/>
    <s v="51H2-E-BTR-HVA-DE-D-V-0001"/>
    <s v="GTP (Technical Paramater detail) for DC Cable Termination Cabinet"/>
    <s v="Approval"/>
    <s v="Document"/>
    <d v="2026-01-30T00:00:00"/>
    <m/>
    <m/>
    <x v="0"/>
  </r>
  <r>
    <s v="PSS09_Adani Green Energy 27 A Limited (AGE27AL)"/>
    <s v="Battery"/>
    <s v="Vendor"/>
    <x v="2"/>
    <x v="0"/>
    <x v="27"/>
    <s v="51H2-E-BTR-HVA-DE-G-V-0001"/>
    <s v="GA for DC Cable Termination Cabinet_x000a_1- CAD file &amp; PDF _x000a_2- Terminal busbar drawing include hole size and position with lug integrated (shared by adani)_x000a_3-Detailed layout showing cable entry points and termination locations"/>
    <s v="Approval"/>
    <s v="Drawing"/>
    <d v="2026-01-30T00:00:00"/>
    <m/>
    <m/>
    <x v="0"/>
  </r>
  <r>
    <s v="PSS09_Adani Green Energy 27 A Limited (AGE27AL)"/>
    <s v="Battery"/>
    <s v="Vendor"/>
    <x v="2"/>
    <x v="0"/>
    <x v="28"/>
    <s v="51H2-E-BTR-HVA-BE-R-V-0001"/>
    <s v="DC cable Termination component (Fuse, Breaker,SPD) Certification and test report, including model numbers and compliance data for DC Cable Termination Cabinet"/>
    <s v="Information"/>
    <s v="Document"/>
    <d v="2026-01-30T00:00:00"/>
    <m/>
    <m/>
    <x v="4"/>
  </r>
  <r>
    <s v="PSS09_Adani Green Energy 27 A Limited (AGE27AL)"/>
    <s v="Battery"/>
    <s v="Vendor"/>
    <x v="2"/>
    <x v="0"/>
    <x v="29"/>
    <s v="51H2-E-BTR-LCO-DE-D-V-0001"/>
    <s v="GTP (Technical Paramater detail)  for HVAC"/>
    <s v="Approval"/>
    <s v="Document"/>
    <d v="2026-01-30T00:00:00"/>
    <m/>
    <m/>
    <x v="4"/>
  </r>
  <r>
    <s v="PSS09_Adani Green Energy 27 A Limited (AGE27AL)"/>
    <s v="Battery"/>
    <s v="Vendor"/>
    <x v="2"/>
    <x v="0"/>
    <x v="30"/>
    <s v="51H2-E-BTR-LCO-DE-G-V-0001"/>
    <s v="GA for HVAC"/>
    <s v="Information"/>
    <s v="Drawing"/>
    <d v="2026-01-30T00:00:00"/>
    <m/>
    <m/>
    <x v="4"/>
  </r>
  <r>
    <s v="PSS09_Adani Green Energy 27 A Limited (AGE27AL)"/>
    <s v="Battery"/>
    <s v="Vendor"/>
    <x v="2"/>
    <x v="0"/>
    <x v="31"/>
    <s v="51H2-E-BTR-LCO-BE-R-V-0001"/>
    <s v="Certification including model numbers and compliance data for HVAC"/>
    <s v="Information"/>
    <s v="Document"/>
    <d v="2026-01-30T00:00:00"/>
    <m/>
    <m/>
    <x v="4"/>
  </r>
  <r>
    <s v="PSS09_Adani Green Energy 27 A Limited (AGE27AL)"/>
    <s v="Battery"/>
    <s v="Vendor"/>
    <x v="2"/>
    <x v="0"/>
    <x v="32"/>
    <s v="51H2-E-BTR-GEN-DE-D-V-0001"/>
    <s v="GTP (Technical Paramater detail) as per given format"/>
    <s v="Approval"/>
    <s v="Document"/>
    <d v="2026-01-30T00:00:00"/>
    <m/>
    <m/>
    <x v="0"/>
  </r>
  <r>
    <s v="PSS09_Adani Green Energy 27 A Limited (AGE27AL)"/>
    <s v="Battery"/>
    <s v="Vendor"/>
    <x v="2"/>
    <x v="0"/>
    <x v="33"/>
    <s v="51H2-E-BTR-GEN-DE-M-V-0001"/>
    <s v="Coolant Datasheet and MSDS for Liquid Cooling"/>
    <s v="Approval"/>
    <s v="Document"/>
    <d v="2026-01-30T00:00:00"/>
    <m/>
    <m/>
    <x v="0"/>
  </r>
  <r>
    <s v="PSS09_Adani Green Energy 27 A Limited (AGE27AL)"/>
    <s v="Battery"/>
    <s v="Vendor"/>
    <x v="2"/>
    <x v="0"/>
    <x v="34"/>
    <s v="51H2-E-BTR-GEN-DE-O-V-0001"/>
    <s v="GA(cooling Unit) &amp; piping layout, showing the routing, connections, and integration of cooling lines inside the container Liquid Cooling"/>
    <s v="Information"/>
    <s v="Drawing"/>
    <d v="2026-01-30T00:00:00"/>
    <m/>
    <m/>
    <x v="4"/>
  </r>
  <r>
    <s v="PSS09_Adani Green Energy 27 A Limited (AGE27AL)"/>
    <s v="Battery"/>
    <s v="Vendor"/>
    <x v="2"/>
    <x v="0"/>
    <x v="35"/>
    <s v="51H2-E-BTR-GEN-DE-L-V-0001"/>
    <s v="Certification summary along with certificates including model numbers Liquid Cooling"/>
    <s v="Information"/>
    <s v="Drawing"/>
    <d v="2026-01-30T00:00:00"/>
    <m/>
    <m/>
    <x v="4"/>
  </r>
  <r>
    <s v="PSS09_Adani Green Energy 27 A Limited (AGE27AL)"/>
    <s v="Battery"/>
    <s v="Vendor"/>
    <x v="2"/>
    <x v="0"/>
    <x v="36"/>
    <s v="51H2-E-BTR-GEN-DE-L-V-0002"/>
    <s v="Single Line Diagram (SLD) showing electrical connections and protection devices (component) with Rating:_x000a_1-  Battery Pack_x000a_2- HV Box_x000a_3- Container"/>
    <s v="Approval"/>
    <s v="Drawing"/>
    <d v="2026-01-30T00:00:00"/>
    <m/>
    <m/>
    <x v="0"/>
  </r>
  <r>
    <s v="PSS09_Adani Green Energy 27 A Limited (AGE27AL)"/>
    <s v="Battery"/>
    <s v="Vendor"/>
    <x v="2"/>
    <x v="0"/>
    <x v="37"/>
    <s v="51H2-E-BTR-GEN-DE-E-V-0001"/>
    <s v="Auxilliary Power Supply (SLD) showing electrical connections and protection devices (component) with Rating:_x000a_Include all electrical connections, distribution of auxiliary loads, and integration points."/>
    <s v="Approval"/>
    <s v="Drawing"/>
    <d v="2026-01-30T00:00:00"/>
    <m/>
    <m/>
    <x v="0"/>
  </r>
  <r>
    <s v="PSS09_Adani Green Energy 27 A Limited (AGE27AL)"/>
    <s v="Battery"/>
    <s v="Vendor"/>
    <x v="2"/>
    <x v="0"/>
    <x v="38"/>
    <s v="51H2-E-BTR-GEN-DE-E-V-0002"/>
    <s v="Electrical Load Flow, Arc Flash, and Short Circuit Simulation Report (ETAP Model) &amp; Protection Study for BESS"/>
    <s v="Approval"/>
    <s v="Drawing"/>
    <d v="2026-01-30T00:00:00"/>
    <m/>
    <m/>
    <x v="0"/>
  </r>
  <r>
    <s v="PSS09_Adani Green Energy 27 A Limited (AGE27AL)"/>
    <s v="Battery"/>
    <s v="Vendor"/>
    <x v="2"/>
    <x v="1"/>
    <x v="39"/>
    <s v="51H2-E-BTR-GEN-DE-B-V-0001"/>
    <s v="2D Layout (Auto CAD file)"/>
    <s v="Information"/>
    <s v="Document"/>
    <d v="2026-01-30T00:00:00"/>
    <m/>
    <m/>
    <x v="4"/>
  </r>
  <r>
    <s v="PSS09_Adani Green Energy 27 A Limited (AGE27AL)"/>
    <s v="Battery"/>
    <s v="Vendor"/>
    <x v="2"/>
    <x v="1"/>
    <x v="40"/>
    <s v="51H2-E-BTR-GEN-DE-O-V-0002"/>
    <s v="3D Model (Parasolid(x_t  and .x_b)/.stp/.iges)"/>
    <s v="Information"/>
    <s v="Drawing"/>
    <d v="2026-01-30T00:00:00"/>
    <m/>
    <m/>
    <x v="1"/>
  </r>
  <r>
    <s v="PSS09_Adani Green Energy 27 A Limited (AGE27AL)"/>
    <s v="Battery"/>
    <s v="Vendor"/>
    <x v="2"/>
    <x v="1"/>
    <x v="41"/>
    <s v="51H2-E-BTR-GEN-DE-O-V-0003"/>
    <s v="Container Paint/Coating datasheet and procedure"/>
    <s v="Information"/>
    <s v="Drawing"/>
    <d v="2026-01-30T00:00:00"/>
    <m/>
    <m/>
    <x v="4"/>
  </r>
  <r>
    <s v="PSS09_Adani Green Energy 27 A Limited (AGE27AL)"/>
    <s v="Battery"/>
    <s v="Vendor"/>
    <x v="2"/>
    <x v="0"/>
    <x v="42"/>
    <s v="51H2-E-BTR-GEN-DE-O-V-0004"/>
    <s v="Battery Sizing Model"/>
    <s v="Approval"/>
    <s v="Drawing"/>
    <d v="2026-01-30T00:00:00"/>
    <m/>
    <m/>
    <x v="0"/>
  </r>
  <r>
    <s v="PSS09_Adani Green Energy 27 A Limited (AGE27AL)"/>
    <s v="Battery"/>
    <s v="Vendor"/>
    <x v="2"/>
    <x v="0"/>
    <x v="43"/>
    <s v="51H2-E-BTR-GEN-DE-D-V-0002"/>
    <s v="Model for System Design and Aux Calculation based on Ambient."/>
    <s v="Approval"/>
    <s v="Document"/>
    <d v="2026-01-30T00:00:00"/>
    <m/>
    <m/>
    <x v="0"/>
  </r>
  <r>
    <s v="PSS09_Adani Green Energy 27 A Limited (AGE27AL)"/>
    <s v="Battery"/>
    <s v="Vendor"/>
    <x v="2"/>
    <x v="0"/>
    <x v="44"/>
    <s v="51H2-E-BTR-GEN-DE-D-V-0003"/>
    <s v="Degradation profile considering cycle per day, DoD, temperature, etc."/>
    <s v="Approval"/>
    <m/>
    <d v="2026-01-30T00:00:00"/>
    <m/>
    <m/>
    <x v="0"/>
  </r>
  <r>
    <s v="PSS09_Adani Green Energy 27 A Limited (AGE27AL)"/>
    <s v="Battery"/>
    <s v="Vendor"/>
    <x v="2"/>
    <x v="0"/>
    <x v="45"/>
    <s v="51H2-E-BTR-GEN-DE-O-V-0005"/>
    <s v="BESS Container Communication Interface &amp; Scheme, Port details"/>
    <s v="Information"/>
    <m/>
    <d v="2026-01-30T00:00:00"/>
    <m/>
    <m/>
    <x v="4"/>
  </r>
  <r>
    <s v="PSS09_Adani Green Energy 27 A Limited (AGE27AL)"/>
    <s v="Battery"/>
    <s v="Vendor"/>
    <x v="2"/>
    <x v="0"/>
    <x v="46"/>
    <s v="51H2-E-BTR-GEN-DE-O-V-0006"/>
    <s v="O&amp;M Manual and Installation &amp; Transportation Manual"/>
    <s v="Information"/>
    <m/>
    <d v="2026-01-30T00:00:00"/>
    <m/>
    <m/>
    <x v="4"/>
  </r>
  <r>
    <s v="PSS09_Adani Green Energy 27 A Limited (AGE27AL)"/>
    <s v="Battery"/>
    <s v="Vendor"/>
    <x v="2"/>
    <x v="0"/>
    <x v="47"/>
    <s v="51H2-E-BTR-GEN-DE-N-V-0001"/>
    <s v="BOQ and spare parts list (all component list pack level, HV box, rack level, container level,etc..) "/>
    <s v="Approval"/>
    <m/>
    <d v="2026-01-30T00:00:00"/>
    <m/>
    <m/>
    <x v="2"/>
  </r>
  <r>
    <s v="PSS09_Adani Green Energy 27 A Limited (AGE27AL)"/>
    <s v="Battery"/>
    <s v="Vendor"/>
    <x v="2"/>
    <x v="0"/>
    <x v="48"/>
    <s v="51H2-E-BTR-GEN-DE-D-V-0004"/>
    <s v="Certification Summary "/>
    <s v="Information"/>
    <m/>
    <d v="2026-01-30T00:00:00"/>
    <m/>
    <m/>
    <x v="2"/>
  </r>
  <r>
    <s v="PSS09_Adani Green Energy 27 A Limited (AGE27AL)"/>
    <s v="Battery"/>
    <s v="Vendor"/>
    <x v="2"/>
    <x v="0"/>
    <x v="49"/>
    <s v="51H2-E-BTR-BCL-DE-R-V-0101"/>
    <s v="Details of BMS ethernet port for interface with EMS."/>
    <s v="Information"/>
    <s v="Document"/>
    <d v="2026-01-30T00:00:00"/>
    <m/>
    <m/>
    <x v="4"/>
  </r>
  <r>
    <s v="PSS09_Adani Green Energy 27 A Limited (AGE27AL)"/>
    <s v="Battery"/>
    <s v="Vendor"/>
    <x v="2"/>
    <x v="0"/>
    <x v="50"/>
    <s v="51H2-E-BTR-BAR-DE-D-V-0101"/>
    <s v="Modbus mapping register with complete description for all parameters."/>
    <s v="Information"/>
    <s v="Document"/>
    <d v="2026-01-30T00:00:00"/>
    <m/>
    <m/>
    <x v="4"/>
  </r>
  <r>
    <s v="PSS09_Adani Green Energy 27 A Limited (AGE27AL)"/>
    <s v="Battery"/>
    <s v="Vendor"/>
    <x v="2"/>
    <x v="0"/>
    <x v="51"/>
    <s v="51H2-E-BTR-BAR-DE-G-V-0101"/>
    <s v="BMS control philoshophy (Fail secnerios, mode of operation, Setpoints, Moderate/ mild/Severe alarm actions )_x000a_"/>
    <s v="Information"/>
    <s v="Drawing"/>
    <d v="2026-01-30T00:00:00"/>
    <m/>
    <m/>
    <x v="4"/>
  </r>
  <r>
    <s v="PSS09_Adani Green Energy 27 A Limited (AGE27AL)"/>
    <s v="Battery"/>
    <s v="Vendor"/>
    <x v="2"/>
    <x v="0"/>
    <x v="52"/>
    <s v="51H2-E-BTR-BAR-BE-R-V-0101"/>
    <s v="BMS make and technical datasheet"/>
    <s v="Information"/>
    <s v="Document"/>
    <d v="2026-01-30T00:00:00"/>
    <m/>
    <m/>
    <x v="4"/>
  </r>
  <r>
    <s v="PSS09_Adani Green Energy 27 A Limited (AGE27AL)"/>
    <s v="PCS"/>
    <s v="Vendor"/>
    <x v="3"/>
    <x v="0"/>
    <x v="53"/>
    <s v="51H2-E-PCS-GEN-DE-N-V-0001"/>
    <s v="System &amp; Function Descriptions of PCS "/>
    <s v="Information"/>
    <s v="Drawing"/>
    <m/>
    <m/>
    <m/>
    <x v="4"/>
  </r>
  <r>
    <s v="PSS09_Adani Green Energy 27 A Limited (AGE27AL)"/>
    <s v="PCS"/>
    <s v="Vendor"/>
    <x v="3"/>
    <x v="0"/>
    <x v="54"/>
    <s v="51H2-E-PCS-GEN-DE-N-V-0002"/>
    <s v="GTP of PCS "/>
    <s v="Approval "/>
    <s v="Drawing"/>
    <m/>
    <m/>
    <m/>
    <x v="5"/>
  </r>
  <r>
    <s v="PSS09_Adani Green Energy 27 A Limited (AGE27AL)"/>
    <s v="PCS"/>
    <s v="Vendor"/>
    <x v="3"/>
    <x v="0"/>
    <x v="55"/>
    <s v="51H2-E-PCS-GEN-DE-N-V-0003"/>
    <s v="General Arrangements Drawing – PCS"/>
    <s v="Approval "/>
    <s v="Drawing"/>
    <m/>
    <m/>
    <m/>
    <x v="0"/>
  </r>
  <r>
    <s v="PSS09_Adani Green Energy 27 A Limited (AGE27AL)"/>
    <s v="PCS"/>
    <s v="Vendor"/>
    <x v="3"/>
    <x v="0"/>
    <x v="56"/>
    <s v="51H2-E-PCS-GEN-DE-G-V-0001"/>
    <s v=" PCS 3D Model "/>
    <s v="Information"/>
    <s v="Drawing"/>
    <m/>
    <m/>
    <m/>
    <x v="4"/>
  </r>
  <r>
    <s v="PSS09_Adani Green Energy 27 A Limited (AGE27AL)"/>
    <s v="PCS"/>
    <s v="Vendor"/>
    <x v="3"/>
    <x v="0"/>
    <x v="57"/>
    <s v="51H2-E-PCS-PCS-DE-L-V-0001"/>
    <s v="PCS Desing Basis Report "/>
    <s v="Approval "/>
    <s v="Drawing"/>
    <m/>
    <m/>
    <m/>
    <x v="1"/>
  </r>
  <r>
    <s v="PSS09_Adani Green Energy 27 A Limited (AGE27AL)"/>
    <s v="PCS"/>
    <s v="Vendor"/>
    <x v="3"/>
    <x v="0"/>
    <x v="58"/>
    <s v="51H2-E-PCS-PCS-DE-I-V-0001_x000a_51H2-E-PCS-PCS-DE-I-V-0002"/>
    <s v="System level thermal profile as per site condition"/>
    <s v="Information"/>
    <s v="Drawing"/>
    <m/>
    <m/>
    <m/>
    <x v="5"/>
  </r>
  <r>
    <s v="PSS09_Adani Green Energy 27 A Limited (AGE27AL)"/>
    <s v="PCS"/>
    <s v="Vendor"/>
    <x v="3"/>
    <x v="0"/>
    <x v="59"/>
    <s v="51H2-E-PCS-PCS-BE-R-V-0001"/>
    <s v="PCS schematic wiring drawings"/>
    <s v="Approval "/>
    <s v="Document"/>
    <m/>
    <m/>
    <m/>
    <x v="5"/>
  </r>
  <r>
    <s v="PSS09_Adani Green Energy 27 A Limited (AGE27AL)"/>
    <s v="PCS"/>
    <s v="Vendor"/>
    <x v="3"/>
    <x v="0"/>
    <x v="60"/>
    <s v="51H2-E-PCS-GEN-DE-B-V-0001"/>
    <s v="Bill of material"/>
    <s v="Approval "/>
    <s v="Document"/>
    <m/>
    <m/>
    <m/>
    <x v="5"/>
  </r>
  <r>
    <s v="PSS09_Adani Green Energy 27 A Limited (AGE27AL)"/>
    <s v="PCS"/>
    <s v="Vendor"/>
    <x v="3"/>
    <x v="0"/>
    <x v="61"/>
    <s v="51H2-E-PCS-PCS-DE-O-V-0001"/>
    <s v="Interconnection Drawings"/>
    <s v="Approval "/>
    <s v="Drawing"/>
    <m/>
    <m/>
    <m/>
    <x v="6"/>
  </r>
  <r>
    <s v="PSS09_Adani Green Energy 27 A Limited (AGE27AL)"/>
    <s v="PCS"/>
    <s v="Vendor"/>
    <x v="3"/>
    <x v="0"/>
    <x v="62"/>
    <s v="51H2-E-PCS-PCS-DE-J-V-0001"/>
    <s v="Construction and installation drawing"/>
    <s v="Approval "/>
    <s v="Drawing"/>
    <m/>
    <m/>
    <m/>
    <x v="6"/>
  </r>
  <r>
    <s v="PSS09_Adani Green Energy 27 A Limited (AGE27AL)"/>
    <s v="PCS"/>
    <s v="Vendor"/>
    <x v="3"/>
    <x v="0"/>
    <x v="63"/>
    <s v="51H2-E-PCS-GEN-DE-G-V-0002"/>
    <s v="O &amp; M manual"/>
    <s v="Information"/>
    <s v="Drawing"/>
    <m/>
    <m/>
    <m/>
    <x v="4"/>
  </r>
  <r>
    <s v="PSS09_Adani Green Energy 27 A Limited (AGE27AL)"/>
    <s v="PCS"/>
    <s v="Vendor"/>
    <x v="3"/>
    <x v="0"/>
    <x v="64"/>
    <s v="51H2-E-PCS-GEN-DE-G-V-0003"/>
    <s v="Maintenance schedule and activity plan"/>
    <s v="Approval "/>
    <s v="Drawing"/>
    <m/>
    <m/>
    <m/>
    <x v="4"/>
  </r>
  <r>
    <s v="PSS09_Adani Green Energy 27 A Limited (AGE27AL)"/>
    <s v="PCS"/>
    <s v="Vendor"/>
    <x v="3"/>
    <x v="0"/>
    <x v="65"/>
    <s v="51H2-E-PCS-GEN-DE-G-V-0004"/>
    <s v="PCS performance Detail "/>
    <s v="Approval "/>
    <s v="Drawing"/>
    <m/>
    <m/>
    <m/>
    <x v="4"/>
  </r>
  <r>
    <s v="PSS09_Adani Green Energy 27 A Limited (AGE27AL)"/>
    <s v="PCS"/>
    <s v="Vendor"/>
    <x v="3"/>
    <x v="0"/>
    <x v="66"/>
    <s v="51H2-E-PCS-PCS-DE-O-V-0002"/>
    <s v="PCS Charge and Discharge Efficiency detail "/>
    <s v="Information"/>
    <s v="Drawing"/>
    <m/>
    <m/>
    <m/>
    <x v="6"/>
  </r>
  <r>
    <s v="PSS09_Adani Green Energy 27 A Limited (AGE27AL)"/>
    <s v="PCS"/>
    <s v="Vendor"/>
    <x v="3"/>
    <x v="0"/>
    <x v="67"/>
    <s v="51H2-E-PCS-PCS-DE-D-V-0001"/>
    <s v="PQ, QU Curve"/>
    <s v="Approval "/>
    <s v="Document"/>
    <m/>
    <m/>
    <m/>
    <x v="5"/>
  </r>
  <r>
    <s v="PSS09_Adani Green Energy 27 A Limited (AGE27AL)"/>
    <s v="PCS"/>
    <s v="Vendor"/>
    <x v="3"/>
    <x v="0"/>
    <x v="68"/>
    <s v="51H2-E-PCS-PCS-DE-R-V-0001"/>
    <s v="Control and Operation Philoshophy"/>
    <s v="Approval "/>
    <s v="Drawing"/>
    <m/>
    <m/>
    <m/>
    <x v="5"/>
  </r>
  <r>
    <s v="PSS09_Adani Green Energy 27 A Limited (AGE27AL)"/>
    <s v="PCS"/>
    <s v="Vendor"/>
    <x v="3"/>
    <x v="2"/>
    <x v="69"/>
    <s v="51H2-E-PCS-PCS-DE-Q-V-0001"/>
    <s v="Control and Operation Philoshophy"/>
    <s v="Approval "/>
    <s v="Drawing"/>
    <m/>
    <m/>
    <m/>
    <x v="5"/>
  </r>
  <r>
    <s v="PSS09_Adani Green Energy 27 A Limited (AGE27AL)"/>
    <s v="PCS"/>
    <s v="Vendor"/>
    <x v="3"/>
    <x v="2"/>
    <x v="70"/>
    <s v="51H2-E-PCS-PCS-DE-M-V-0001"/>
    <s v="PCS Control and Communication Architecture"/>
    <s v="Approval "/>
    <s v="Document"/>
    <m/>
    <m/>
    <m/>
    <x v="5"/>
  </r>
  <r>
    <s v="PSS09_Adani Green Energy 27 A Limited (AGE27AL)"/>
    <s v="PCS"/>
    <s v="Vendor"/>
    <x v="3"/>
    <x v="2"/>
    <x v="71"/>
    <s v="51H2-E-PCS-PCS-DE-M-V-0002"/>
    <s v="PCS controller Function, Datasheet and Specification "/>
    <s v="Information"/>
    <s v="Document"/>
    <m/>
    <m/>
    <m/>
    <x v="4"/>
  </r>
  <r>
    <s v="PSS09_Adani Green Energy 27 A Limited (AGE27AL)"/>
    <s v="PCS"/>
    <s v="Vendor"/>
    <x v="3"/>
    <x v="2"/>
    <x v="72"/>
    <s v="51H2-E-PCS-PCS-DE-M-V-0003"/>
    <s v="Input Output list for EMS interface "/>
    <s v="Information"/>
    <s v="Document"/>
    <m/>
    <m/>
    <m/>
    <x v="4"/>
  </r>
  <r>
    <s v="PSS09_Adani Green Energy 27 A Limited (AGE27AL)"/>
    <s v="PCS"/>
    <s v="Vendor"/>
    <x v="3"/>
    <x v="2"/>
    <x v="73"/>
    <s v="51H2-E-PCS-PCS-DE-I-V-0002_x000a_51H2-E-PCS-PCS-DE-I-V-0003"/>
    <s v="IO list and Data addresses for PCS to BMS"/>
    <s v="Information"/>
    <s v="Drawing"/>
    <m/>
    <m/>
    <m/>
    <x v="4"/>
  </r>
  <r>
    <s v="PSS09_Adani Green Energy 27 A Limited (AGE27AL)"/>
    <s v="PCS"/>
    <s v="Vendor"/>
    <x v="3"/>
    <x v="0"/>
    <x v="74"/>
    <s v="51H2-E-PCS-PCS-DE-E-V-0002"/>
    <s v="PSSE Guide / User Manual "/>
    <s v="Information"/>
    <s v="Drawing"/>
    <m/>
    <m/>
    <m/>
    <x v="4"/>
  </r>
  <r>
    <s v="PSS09_Adani Green Energy 27 A Limited (AGE27AL)"/>
    <s v="PCS"/>
    <s v="Vendor"/>
    <x v="3"/>
    <x v="0"/>
    <x v="75"/>
    <s v="51H2-E-PCS-PCS-DG-L-V-0001"/>
    <s v="PSCAD Guide / User Manual "/>
    <s v="Information"/>
    <s v="Drawing"/>
    <m/>
    <m/>
    <m/>
    <x v="4"/>
  </r>
  <r>
    <s v="PSS09_Adani Green Energy 27 A Limited (AGE27AL)"/>
    <s v="PCS"/>
    <s v="Vendor"/>
    <x v="3"/>
    <x v="0"/>
    <x v="76"/>
    <s v="51H2-E-PCS-PCS-DG-L-V-0002"/>
    <s v="Benchmarking Report "/>
    <s v="Information"/>
    <s v="Drawing"/>
    <m/>
    <m/>
    <m/>
    <x v="4"/>
  </r>
  <r>
    <s v="PSS09_Adani Green Energy 27 A Limited (AGE27AL)"/>
    <s v="PCS"/>
    <s v="Vendor"/>
    <x v="3"/>
    <x v="0"/>
    <x v="77"/>
    <s v="51H2-E-PCS-PCS-DE-L-V-0002"/>
    <s v="CEA test Report  "/>
    <s v="Information"/>
    <s v="Drawing"/>
    <m/>
    <m/>
    <m/>
    <x v="4"/>
  </r>
  <r>
    <s v="PSS09_Adani Green Energy 27 A Limited (AGE27AL)"/>
    <s v="PCS"/>
    <s v="Vendor"/>
    <x v="3"/>
    <x v="0"/>
    <x v="78"/>
    <s v="51H2-E-PCS-PCS-DE-E-V-0001"/>
    <s v="Certification summary along with certificates "/>
    <s v="Information"/>
    <s v="Drawing"/>
    <m/>
    <m/>
    <m/>
    <x v="4"/>
  </r>
  <r>
    <s v="PSS09_Adani Green Energy 27 A Limited (AGE27AL)"/>
    <s v="PCS"/>
    <s v="Vendor"/>
    <x v="3"/>
    <x v="0"/>
    <x v="79"/>
    <s v="51H2-E-PCS-PCS-DE-B-V-0001"/>
    <s v="Power Quality Test Resport "/>
    <s v="Information"/>
    <s v="Document"/>
    <m/>
    <m/>
    <m/>
    <x v="4"/>
  </r>
  <r>
    <s v="PSS09_Adani Green Energy 27 A Limited (AGE27AL)"/>
    <s v="PCS"/>
    <s v="Vendor"/>
    <x v="3"/>
    <x v="0"/>
    <x v="80"/>
    <s v="51H2-E-PCS-PCS-DE-N-V-0001"/>
    <s v="Training manuals "/>
    <s v="Information "/>
    <s v="Drawing"/>
    <m/>
    <m/>
    <m/>
    <x v="4"/>
  </r>
  <r>
    <s v="PSS09_Adani Green Energy 27 A Limited (AGE27AL)"/>
    <s v="PCS"/>
    <s v="Vendor"/>
    <x v="3"/>
    <x v="0"/>
    <x v="81"/>
    <s v="51H2-E-PCS-PCS-DE-I-V-0003_x000a_51H2-E-PCS-PCS-DE-I-V-0001"/>
    <s v="PCS Component Spare List "/>
    <s v="Information "/>
    <s v="Drawing"/>
    <m/>
    <m/>
    <m/>
    <x v="4"/>
  </r>
  <r>
    <s v="PSS09_Adani Green Energy 27 A Limited (AGE27AL)"/>
    <s v="PCS"/>
    <s v="Vendor"/>
    <x v="3"/>
    <x v="0"/>
    <x v="82"/>
    <s v="51H2-E-PCS-PCS-DE-B-V-0002"/>
    <s v="Detailed Lock-out Procedure and Equipment safety Procedure "/>
    <s v="Information "/>
    <s v="Document"/>
    <m/>
    <m/>
    <m/>
    <x v="4"/>
  </r>
  <r>
    <s v="PSS09_Adani Green Energy 27 A Limited (AGE27AL)"/>
    <s v="PCS"/>
    <s v="Vendor"/>
    <x v="3"/>
    <x v="0"/>
    <x v="83"/>
    <s v="51H2-E-PCS-PCS-DE-I-V-0004"/>
    <s v="2D drawing "/>
    <m/>
    <s v="Drawing"/>
    <m/>
    <m/>
    <m/>
    <x v="3"/>
  </r>
  <r>
    <s v="PSS09_Adani Green Energy 27 A Limited (AGE27AL)"/>
    <s v="PCS"/>
    <s v="Vendor"/>
    <x v="3"/>
    <x v="0"/>
    <x v="84"/>
    <s v="51H2-E-PCS-PCS-DE-O-V-0003"/>
    <s v="3D Drawing "/>
    <m/>
    <s v="Drawing"/>
    <m/>
    <m/>
    <m/>
    <x v="4"/>
  </r>
  <r>
    <s v="PSS09_Adani Green Energy 27 A Limited (AGE27AL)"/>
    <s v="PCS"/>
    <s v="Vendor"/>
    <x v="3"/>
    <x v="0"/>
    <x v="85"/>
    <s v="51H2-E-PCS-PCS-DE-M-V-0004"/>
    <s v="PSSE Model "/>
    <m/>
    <s v="Document"/>
    <m/>
    <m/>
    <m/>
    <x v="4"/>
  </r>
  <r>
    <s v="PSS09_Adani Green Energy 27 A Limited (AGE27AL)"/>
    <s v="PCS"/>
    <s v="Vendor"/>
    <x v="3"/>
    <x v="0"/>
    <x v="86"/>
    <s v="51H2-E-PCS-PCS-DE-O-V-0004"/>
    <s v="PSCAD Model "/>
    <m/>
    <s v="Drawing"/>
    <m/>
    <m/>
    <m/>
    <x v="4"/>
  </r>
  <r>
    <s v="PSS09_Adani Green Energy 27 A Limited (AGE27AL)"/>
    <s v="CSS"/>
    <s v="Vendor"/>
    <x v="4"/>
    <x v="0"/>
    <x v="87"/>
    <s v="51H2-E-SGR-AUT-DE-O-V-0001"/>
    <s v="Detailed drawings for 2500KVA, 33 KV CSS (Auxilary Transformer) with Civil foundation"/>
    <s v="Approval"/>
    <s v="Drawing"/>
    <d v="2026-01-31T00:00:00"/>
    <m/>
    <m/>
    <x v="6"/>
  </r>
  <r>
    <s v="PSS09_Adani Green Energy 27 A Limited (AGE27AL)"/>
    <s v="HT Panel-Outdoor"/>
    <s v="Vendor"/>
    <x v="5"/>
    <x v="0"/>
    <x v="88"/>
    <s v="51H2-E-SGR-HGR-DE-G-V-0001"/>
    <s v="GA and Electrical drawing(SLD&amp; Scheme) with BOM (With Foundation Drawing)"/>
    <m/>
    <m/>
    <d v="2026-04-30T00:00:00"/>
    <m/>
    <m/>
    <x v="0"/>
  </r>
  <r>
    <s v="PSS09_Adani Green Energy 27 A Limited (AGE27AL)"/>
    <s v="ACDB"/>
    <s v="Vendor"/>
    <x v="6"/>
    <x v="0"/>
    <x v="89"/>
    <s v="51H2-E-SGR-ACD-DE-G-V-0001"/>
    <s v="GA and Electrical drawing with BOM (With Foundation Drawing)"/>
    <m/>
    <m/>
    <d v="2026-01-28T00:00:00"/>
    <m/>
    <m/>
    <x v="2"/>
  </r>
  <r>
    <s v="PSS09_Adani Green Energy 27 A Limited (AGE27AL)"/>
    <s v="EMS"/>
    <s v="Vendor"/>
    <x v="7"/>
    <x v="2"/>
    <x v="90"/>
    <s v="51H2-E-CNI-EMS-DE-D-V-0001"/>
    <s v="Control and communication data sheet"/>
    <m/>
    <s v="Document"/>
    <m/>
    <m/>
    <m/>
    <x v="2"/>
  </r>
  <r>
    <s v="PSS09_Adani Green Energy 27 A Limited (AGE27AL)"/>
    <s v="HT Cable"/>
    <s v="Vendor"/>
    <x v="7"/>
    <x v="0"/>
    <x v="91"/>
    <s v="51H2-E-HLC-HTC-DE-D-V-0001"/>
    <s v="GTP FOR 3C X 400 SQMM HT CABLE."/>
    <m/>
    <m/>
    <m/>
    <m/>
    <m/>
    <x v="2"/>
  </r>
  <r>
    <s v="PSS09_Adani Green Energy 27 A Limited (AGE27AL)"/>
    <s v="HT Cable"/>
    <s v="Vendor"/>
    <x v="7"/>
    <x v="0"/>
    <x v="91"/>
    <s v="51H2-E-HLC-HTC-DE-D-V-0002"/>
    <s v="GTP FOR 3C X 400 SQMM HT CABLE."/>
    <m/>
    <m/>
    <m/>
    <m/>
    <m/>
    <x v="2"/>
  </r>
  <r>
    <s v="PSS09_Adani Green Energy 27 A Limited (AGE27AL)"/>
    <s v="LT Cable"/>
    <s v="Vendor"/>
    <x v="7"/>
    <x v="0"/>
    <x v="92"/>
    <s v="51H2-E-HLC-LTC-DE-D-V-0001"/>
    <s v="GTP FOR 1CX400 SQQM LT CABLE"/>
    <m/>
    <m/>
    <m/>
    <m/>
    <m/>
    <x v="2"/>
  </r>
  <r>
    <s v="PSS09_Adani Green Energy 27 A Limited (AGE27AL)"/>
    <s v="LT Cable"/>
    <s v="Vendor"/>
    <x v="7"/>
    <x v="0"/>
    <x v="92"/>
    <s v="51H2-E-HLC-LTC-DE-D-V-0002"/>
    <s v="GTP FOR 3.5Cx300 sq mm, 3.5Cx50 sq mm LT CABLE"/>
    <m/>
    <m/>
    <m/>
    <m/>
    <m/>
    <x v="2"/>
  </r>
  <r>
    <s v="PSS09_Adani Green Energy 27 A Limited (AGE27AL)"/>
    <s v="Control Cable"/>
    <s v="Vendor"/>
    <x v="7"/>
    <x v="0"/>
    <x v="93"/>
    <s v="51H2-E-HLC-CIC-DE-D-V-0001"/>
    <s v="GTP of LT 1.1 kV YWY CONTROL CABLE (3C X 2.5 SQ.MM., 5C X 2.5 SQ.MM.,_x000a_7C X 2.5 SQ.MM., &amp; 4C X 6 SQ.MM.) &amp; A2XFY POWER CABLE (4CX25 SQ.MM.)"/>
    <m/>
    <m/>
    <m/>
    <m/>
    <m/>
    <x v="2"/>
  </r>
  <r>
    <s v="PSS09_Adani Green Energy 27 A Limited (AGE27AL)"/>
    <s v="Opteical fiber cable"/>
    <s v="Vendor"/>
    <x v="7"/>
    <x v="0"/>
    <x v="94"/>
    <s v="51H2-E-HLC-CIC-DE-D-V-0002"/>
    <s v="12F G.652D MT DS ARMOURED Optical Fiber Cable"/>
    <m/>
    <m/>
    <m/>
    <m/>
    <m/>
    <x v="2"/>
  </r>
  <r>
    <s v="PSS09_Adani Green Energy 27 A Limited (AGE27AL)"/>
    <s v="PEB Building"/>
    <s v="Vendor"/>
    <x v="7"/>
    <x v="3"/>
    <x v="95"/>
    <s v="51H2-E-PEB-LCR-DC-G-V-0001"/>
    <s v="PEB details for  Local Control Room"/>
    <s v="Approval"/>
    <s v="Drawing"/>
    <m/>
    <m/>
    <m/>
    <x v="2"/>
  </r>
  <r>
    <s v="PSS09_Adani Green Energy 27 A Limited (AGE27AL)"/>
    <s v="PEB Building"/>
    <s v="Vendor"/>
    <x v="7"/>
    <x v="3"/>
    <x v="96"/>
    <s v="51H2-E-PEB-LCR-DC-G-V-0002"/>
    <s v="Anchor Bolt for Local Control Room"/>
    <s v="Approval"/>
    <s v="Drawing"/>
    <m/>
    <m/>
    <m/>
    <x v="2"/>
  </r>
  <r>
    <s v="PSS09_Adani Green Energy 27 A Limited (AGE27AL)"/>
    <s v="PEB Building"/>
    <s v="Vendor"/>
    <x v="7"/>
    <x v="3"/>
    <x v="97"/>
    <s v="51H2-E-PEB-SGR-DC-G-V-0001"/>
    <s v="PEB details for  Outdoor Switchgear Room"/>
    <s v="Approval"/>
    <s v="Drawing"/>
    <m/>
    <m/>
    <m/>
    <x v="2"/>
  </r>
  <r>
    <s v="PSS09_Adani Green Energy 27 A Limited (AGE27AL)"/>
    <s v="PEB Building"/>
    <s v="Vendor"/>
    <x v="7"/>
    <x v="3"/>
    <x v="98"/>
    <s v="51H2-E-PEB-SGR-DC-G-V-0002"/>
    <s v="Anchor Bolt for Outdoor Switchgear Room"/>
    <s v="Approval"/>
    <s v="Drawing"/>
    <m/>
    <m/>
    <m/>
    <x v="2"/>
  </r>
  <r>
    <s v="PSS09_Adani Green Energy 27 A Limited (AGE27AL)"/>
    <s v="EMS"/>
    <s v="Vendor"/>
    <x v="7"/>
    <x v="0"/>
    <x v="99"/>
    <s v="51H2-E-EMS-EMS-DE-Q-V-0001"/>
    <s v="EMS SCADA System Architecture Drawing"/>
    <s v="Approval"/>
    <s v="Drawing"/>
    <m/>
    <m/>
    <m/>
    <x v="1"/>
  </r>
  <r>
    <s v="PSS09_Adani Green Energy 27 A Limited (AGE27AL)"/>
    <s v="EMS"/>
    <s v="Vendor"/>
    <x v="7"/>
    <x v="0"/>
    <x v="100"/>
    <s v="51H2-E-EMS-EMS-DE-I-V-0001"/>
    <s v="EMS Panel Drawing for Central Control Room, Network Panel, Site Level RTU RIO Panel, PCS Plateform RIO Panel, Junction Box for Ethernet Switches &amp; LIUs"/>
    <s v="Approval"/>
    <s v="Drawing"/>
    <m/>
    <m/>
    <m/>
    <x v="1"/>
  </r>
  <r>
    <s v="PSS09_Adani Green Energy 27 A Limited (AGE27AL)"/>
    <s v="EMS"/>
    <s v="Vendor"/>
    <x v="7"/>
    <x v="0"/>
    <x v="101"/>
    <s v="51H2-E-EMS-EMS-DE-D-V-0001"/>
    <s v="EMS System Components Datasheet - Including all equipments"/>
    <s v="Approval"/>
    <s v="Document"/>
    <m/>
    <m/>
    <m/>
    <x v="1"/>
  </r>
  <r>
    <s v="PSS09_Adani Green Energy 27 A Limited (AGE27AL)"/>
    <s v="EMS"/>
    <s v="Vendor"/>
    <x v="7"/>
    <x v="0"/>
    <x v="102"/>
    <s v="51H2-E-EMS-EMS-DE-D-V-0002"/>
    <s v="Project BOM (Bill of Materials) - Includes Hardware and Software"/>
    <s v="Approval"/>
    <s v="Document"/>
    <m/>
    <m/>
    <m/>
    <x v="1"/>
  </r>
  <r>
    <s v="PSS09_Adani Green Energy 27 A Limited (AGE27AL)"/>
    <s v="EMS"/>
    <s v="Vendor"/>
    <x v="7"/>
    <x v="0"/>
    <x v="103"/>
    <s v="51H2-E-EMS-EMS-DE-O-V-0001"/>
    <s v="Factory Acceptance Test (FAT) Procedure"/>
    <s v="Approval"/>
    <s v="Drawing"/>
    <m/>
    <m/>
    <m/>
    <x v="1"/>
  </r>
  <r>
    <s v="PSS09_Adani Green Energy 27 A Limited (AGE27AL)"/>
    <s v="EMS"/>
    <s v="Vendor"/>
    <x v="7"/>
    <x v="0"/>
    <x v="104"/>
    <s v="51H2-E-EMS-EMS-DE-O-V-0002"/>
    <s v="SAT Procedure"/>
    <s v="Approval"/>
    <s v="Drawing"/>
    <m/>
    <m/>
    <m/>
    <x v="1"/>
  </r>
  <r>
    <s v="PSS09_Adani Green Energy 27 A Limited (AGE27AL)"/>
    <s v="EMS"/>
    <s v="Vendor"/>
    <x v="7"/>
    <x v="0"/>
    <x v="105"/>
    <s v="51H2-E-EMS-EMS-DE-I-V-0002"/>
    <s v="Logic Diagram for EMS"/>
    <s v="Approval"/>
    <s v="Drawing"/>
    <m/>
    <m/>
    <m/>
    <x v="1"/>
  </r>
  <r>
    <s v="PSS09_Adani Green Energy 27 A Limited (AGE27AL)"/>
    <s v="EMS"/>
    <s v="Vendor"/>
    <x v="7"/>
    <x v="0"/>
    <x v="106"/>
    <s v="51H2-E-EMS-EMS-DE-E-V-0001"/>
    <s v="Wiring Detailed Drawing"/>
    <s v="Approval"/>
    <s v="Drawing"/>
    <m/>
    <m/>
    <m/>
    <x v="1"/>
  </r>
  <r>
    <s v="PSS09_Adani Green Energy 27 A Limited (AGE27AL)"/>
    <s v="EMS"/>
    <s v="Vendor"/>
    <x v="7"/>
    <x v="0"/>
    <x v="107"/>
    <s v="51H2-E-EMS-EMS-DE-D-V-0003"/>
    <s v="Input Output List/Summary"/>
    <s v="Approval"/>
    <s v="Document"/>
    <m/>
    <m/>
    <m/>
    <x v="1"/>
  </r>
  <r>
    <s v="PSS09_Adani Green Energy 27 A Limited (AGE27AL)"/>
    <s v="EMS"/>
    <s v="Vendor"/>
    <x v="7"/>
    <x v="0"/>
    <x v="108"/>
    <s v="51H2-E-EMS-EMS-DE-O-V-0003"/>
    <s v="Factory Integrated Test (FIT) Procedure "/>
    <s v="Approval"/>
    <s v="Drawing"/>
    <m/>
    <m/>
    <m/>
    <x v="1"/>
  </r>
  <r>
    <s v="PSS09_Adani Green Energy 27 A Limited (AGE27AL)"/>
    <s v="EMS"/>
    <s v="Vendor"/>
    <x v="7"/>
    <x v="0"/>
    <x v="109"/>
    <s v="51H2-E-EMS-EMS-DE-E-V-0002"/>
    <s v="Panel Grounding Scheme"/>
    <s v="Approval"/>
    <s v="Drawing"/>
    <m/>
    <m/>
    <m/>
    <x v="1"/>
  </r>
  <r>
    <s v="PSS09_Adani Green Energy 27 A Limited (AGE27AL)"/>
    <s v="EMS"/>
    <s v="Vendor"/>
    <x v="7"/>
    <x v="0"/>
    <x v="110"/>
    <s v="51H2-E-EMS-EMS-DE-O-V-0004"/>
    <s v="Document Dosier"/>
    <s v="Information"/>
    <s v="Drawing"/>
    <m/>
    <m/>
    <m/>
    <x v="1"/>
  </r>
  <r>
    <s v="PSS09_Adani Green Energy 27 A Limited (AGE27AL)"/>
    <s v="EMS"/>
    <s v="Vendor"/>
    <x v="7"/>
    <x v="0"/>
    <x v="111"/>
    <s v="51H2-E-EMS-EMS-DE-I-V-0003"/>
    <s v="Interconnection Detailed Drawing"/>
    <s v="Approval"/>
    <s v="Drawing"/>
    <m/>
    <m/>
    <m/>
    <x v="1"/>
  </r>
  <r>
    <s v="PSS09_Adani Green Energy 27 A Limited (AGE27AL)"/>
    <s v="EMS"/>
    <s v="Vendor"/>
    <x v="7"/>
    <x v="0"/>
    <x v="112"/>
    <s v="51H2-E-EMS-EMS-DE-I-V-0004"/>
    <s v="EMS Screens &amp; Report Format"/>
    <s v="Approval"/>
    <s v="Drawing"/>
    <m/>
    <m/>
    <m/>
    <x v="1"/>
  </r>
  <r>
    <s v="PSS09_Adani Green Energy 27 A Limited (AGE27AL)"/>
    <s v="EMS"/>
    <s v="Vendor"/>
    <x v="7"/>
    <x v="0"/>
    <x v="113"/>
    <s v="51H2-E-EMS-EMS-DE-S-V-0001"/>
    <s v="Functional Design Specification (FDS)"/>
    <s v="Approval"/>
    <s v="Drawing"/>
    <m/>
    <m/>
    <m/>
    <x v="1"/>
  </r>
  <r>
    <s v="PSS09_Adani Green Energy 27 A Limited (AGE27AL)"/>
    <s v="EMS"/>
    <s v="Vendor"/>
    <x v="7"/>
    <x v="0"/>
    <x v="114"/>
    <s v="51H2-E-EMS-EMS-DE-D-V-0004"/>
    <s v="IP List"/>
    <s v="Approval"/>
    <s v="Document"/>
    <m/>
    <m/>
    <m/>
    <x v="1"/>
  </r>
  <r>
    <s v="PSS09_Adani Green Energy 27 A Limited (AGE27AL)"/>
    <s v="EMS"/>
    <s v="Vendor"/>
    <x v="7"/>
    <x v="0"/>
    <x v="115"/>
    <s v="51H2-E-EMS-EMS-DE-M-V-0001"/>
    <s v="EMS O&amp;M Manual "/>
    <s v="Information"/>
    <s v="Document"/>
    <m/>
    <m/>
    <m/>
    <x v="1"/>
  </r>
  <r>
    <s v="PSS09_Adani Green Energy 27 A Limited (AGE27AL)"/>
    <s v="EMS"/>
    <s v="Vendor"/>
    <x v="7"/>
    <x v="0"/>
    <x v="116"/>
    <s v="51H2-E-EMS-EMS-DE-O-V-0005"/>
    <s v="Detailed Erection; Pre-Commissioning and Commissioning Procedure"/>
    <s v="Information"/>
    <s v="Drawing"/>
    <m/>
    <m/>
    <m/>
    <x v="1"/>
  </r>
  <r>
    <s v="PSS09_Adani Green Energy 27 A Limited (AGE27AL)"/>
    <s v="EMS"/>
    <s v="Vendor"/>
    <x v="7"/>
    <x v="0"/>
    <x v="117"/>
    <s v="51H2-E-EMS-EMS-DE-C-V-0001"/>
    <s v="Heat Dissipation &amp; Load Calculation"/>
    <s v="Approval"/>
    <s v="Document"/>
    <m/>
    <m/>
    <m/>
    <x v="1"/>
  </r>
  <r>
    <s v="PSS09_Adani Green Energy 27 A Limited (AGE27AL)"/>
    <s v="EMS"/>
    <s v="Vendor"/>
    <x v="7"/>
    <x v="0"/>
    <x v="118"/>
    <s v="51H2-E-EMS-EMS-DE-S-V-0002"/>
    <s v="Cyber Security Specification"/>
    <s v="Approval"/>
    <s v="Document"/>
    <m/>
    <m/>
    <m/>
    <x v="1"/>
  </r>
  <r>
    <s v="PSS09_Adani Green Energy 27 A Limited (AGE27AL)"/>
    <s v="EMS"/>
    <s v="Vendor"/>
    <x v="7"/>
    <x v="0"/>
    <x v="119"/>
    <s v="51H2-E-EMS-EMS-DE-I-V-0005"/>
    <s v="FIT Testing panel  wiring diagram "/>
    <s v="Approval"/>
    <s v="Document"/>
    <m/>
    <m/>
    <m/>
    <x v="1"/>
  </r>
  <r>
    <s v="PSS09_Adani Green Energy 27 A Limited (AGE27AL)"/>
    <s v="EMS"/>
    <s v="Vendor"/>
    <x v="7"/>
    <x v="0"/>
    <x v="120"/>
    <s v="51H2-E-EMS-EMS-DE-Q-V-0002"/>
    <s v="FIT Testing panel System architecture"/>
    <s v="Approval"/>
    <s v="Document"/>
    <m/>
    <m/>
    <m/>
    <x v="1"/>
  </r>
  <r>
    <s v="PSS09_Adani Green Energy 27 A Limited (AGE27AL)"/>
    <s v="EMS"/>
    <s v="Vendor"/>
    <x v="7"/>
    <x v="0"/>
    <x v="121"/>
    <s v="51H2-E-EMS-EMS-DE-D-V-0005"/>
    <s v="EMS System Datasheet - IT Hardware Components"/>
    <s v="Approval"/>
    <s v="Document"/>
    <m/>
    <m/>
    <m/>
    <x v="1"/>
  </r>
  <r>
    <s v="PSS09_Adani Green Energy 27 A Limited (AGE27AL)"/>
    <s v="EMS"/>
    <s v="Vendor"/>
    <x v="7"/>
    <x v="0"/>
    <x v="122"/>
    <s v="51H2-E-EMS-EMS-DE-D-V-0006"/>
    <s v="EMS System Datasheet - Enclosures Accessories Components"/>
    <s v="Approval"/>
    <s v="Document"/>
    <m/>
    <m/>
    <m/>
    <x v="1"/>
  </r>
  <r>
    <m/>
    <s v="EMS"/>
    <m/>
    <x v="7"/>
    <x v="0"/>
    <x v="123"/>
    <s v="51H2-E-EMS-EMS-DE-N-V-0001"/>
    <s v="Complete Documentation of Implemented Protocols Between Various Elements"/>
    <s v="Approval"/>
    <s v="Document"/>
    <m/>
    <m/>
    <m/>
    <x v="1"/>
  </r>
  <r>
    <s v="PSS09_Adani Green Energy 27 A Limited (AGE27AL)"/>
    <s v="Harmonic Filter"/>
    <s v="Vendor"/>
    <x v="8"/>
    <x v="0"/>
    <x v="124"/>
    <m/>
    <s v="General Arrangement Layout Drawing"/>
    <s v="Approval"/>
    <s v="Document"/>
    <d v="2026-05-04T00:00:00"/>
    <m/>
    <m/>
    <x v="0"/>
  </r>
  <r>
    <s v="PSS09_Adani Green Energy 27 A Limited (AGE27AL)"/>
    <s v="Harmonic Filter"/>
    <s v="Vendor"/>
    <x v="8"/>
    <x v="0"/>
    <x v="125"/>
    <s v="51H2-E-HFL-HFL-DE-G-V-0001"/>
    <s v="Drawing and GTP for Series Reactors"/>
    <s v="Approval"/>
    <s v="Document"/>
    <d v="2026-05-04T00:00:00"/>
    <m/>
    <m/>
    <x v="0"/>
  </r>
  <r>
    <s v="PSS09_Adani Green Energy 27 A Limited (AGE27AL)"/>
    <s v="Harmonic Filter"/>
    <s v="Vendor"/>
    <x v="8"/>
    <x v="0"/>
    <x v="126"/>
    <s v="51H2-E-HFL-HFL-DE-G-V-0002"/>
    <s v="Drawing and GTP for Off Load Isolator"/>
    <s v="Approval"/>
    <s v="Document"/>
    <d v="2026-05-04T00:00:00"/>
    <m/>
    <m/>
    <x v="0"/>
  </r>
  <r>
    <s v="PSS09_Adani Green Energy 27 A Limited (AGE27AL)"/>
    <s v="Harmonic Filter"/>
    <s v="Vendor"/>
    <x v="8"/>
    <x v="0"/>
    <x v="127"/>
    <s v="51H2-E-HFL-HFL-DE-G-V-0003"/>
    <s v="Drawing and GTP for NCT"/>
    <s v="Approval"/>
    <s v="Document"/>
    <d v="2026-05-04T00:00:00"/>
    <m/>
    <m/>
    <x v="0"/>
  </r>
  <r>
    <s v="PSS09_Adani Green Energy 27 A Limited (AGE27AL)"/>
    <s v="Harmonic Filter"/>
    <s v="Vendor"/>
    <x v="8"/>
    <x v="0"/>
    <x v="128"/>
    <s v="51H2-E-HFL-HFL-DE-G-V-0004"/>
    <s v="Drawing and GTP for Lightning Arrestor"/>
    <s v="Approval"/>
    <s v="Document"/>
    <d v="2026-05-04T00:00:00"/>
    <m/>
    <m/>
    <x v="0"/>
  </r>
  <r>
    <s v="PSS09_Adani Green Energy 27 A Limited (AGE27AL)"/>
    <s v="Harmonic Filter"/>
    <s v="Vendor"/>
    <x v="8"/>
    <x v="0"/>
    <x v="129"/>
    <s v="51H2-E-HFL-HFL-DE-D-V-0001"/>
    <s v="Drawing and GTP for MV Capacitors"/>
    <s v="Approval"/>
    <s v="Document"/>
    <d v="2026-05-04T00:00:00"/>
    <m/>
    <m/>
    <x v="0"/>
  </r>
  <r>
    <s v="PSS09_Adani Green Energy 27 A Limited (AGE27AL)"/>
    <s v="Harmonic Filter"/>
    <s v="Vendor"/>
    <x v="8"/>
    <x v="0"/>
    <x v="130"/>
    <s v="51H2-E-HFL-HFL-DE-E-V-0001"/>
    <s v="Drawing and GTP for Damping Resistor"/>
    <s v="Approval"/>
    <s v="Document"/>
    <d v="2026-05-04T00:00:00"/>
    <m/>
    <m/>
    <x v="0"/>
  </r>
  <r>
    <s v="PSS09_Adani Green Energy 27 A Limited (AGE27AL)"/>
    <s v="Harmonic Filter"/>
    <s v="Vendor"/>
    <x v="8"/>
    <x v="0"/>
    <x v="131"/>
    <s v="51H2-E-HFL-HFL-DE-D-V-0002"/>
    <s v="Data sheet for Termination kit"/>
    <s v="Approval"/>
    <s v="Document"/>
    <d v="2026-05-04T00:00:00"/>
    <m/>
    <m/>
    <x v="0"/>
  </r>
  <r>
    <s v="PSS09_Adani Green Energy 27 A Limited (AGE27AL)"/>
    <s v="Harmonic Filter"/>
    <s v="Vendor"/>
    <x v="8"/>
    <x v="0"/>
    <x v="132"/>
    <s v="51H2-E-HFL-HFL-DE-G-V-0005"/>
    <s v="Data sheet for Control Cable"/>
    <s v="Approval"/>
    <s v="Document"/>
    <d v="2026-05-04T00:00:00"/>
    <m/>
    <m/>
    <x v="0"/>
  </r>
  <r>
    <s v="PSS09_Adani Green Energy 27 A Limited (AGE27AL)"/>
    <s v="Harmonic Filter"/>
    <s v="Vendor"/>
    <x v="8"/>
    <x v="0"/>
    <x v="133"/>
    <s v="51H2-E-HFL-HFL-DE-C-V-0001"/>
    <s v="Data sheet for DWC pipe"/>
    <s v="Approval"/>
    <s v="Document"/>
    <d v="2026-05-04T00:00:00"/>
    <m/>
    <m/>
    <x v="0"/>
  </r>
  <r>
    <s v="PSS09_Adani Green Energy 27 A Limited (AGE27AL)"/>
    <s v="Harmonic Filter"/>
    <s v="Vendor"/>
    <x v="8"/>
    <x v="0"/>
    <x v="134"/>
    <s v="51H2-E-HFL-HFL-DE-G-V-0006"/>
    <s v="Drawing &amp; Data sheet for Earth Pit &amp; Earth Flats"/>
    <s v="Approval"/>
    <s v="Document"/>
    <d v="2026-05-04T00:00:00"/>
    <m/>
    <m/>
    <x v="0"/>
  </r>
  <r>
    <s v="PSS09_Adani Green Energy 27 A Limited (AGE27AL)"/>
    <s v="Harmonic Filter"/>
    <s v="Vendor"/>
    <x v="8"/>
    <x v="0"/>
    <x v="135"/>
    <s v="51H2-E-HFL-HFL-DE-G-V-0007"/>
    <s v="Single Line Diagram"/>
    <s v="Approval"/>
    <s v="Document"/>
    <d v="2026-05-04T00:00:00"/>
    <m/>
    <m/>
    <x v="0"/>
  </r>
  <r>
    <s v="PSS09_Adani Green Energy 27 A Limited (AGE27AL)"/>
    <s v="Harmonic Filter"/>
    <s v="Vendor"/>
    <x v="8"/>
    <x v="0"/>
    <x v="136"/>
    <m/>
    <s v="Design Calculation sheet for Harmonic Filter"/>
    <m/>
    <m/>
    <d v="2026-05-04T00:00:00"/>
    <m/>
    <m/>
    <x v="0"/>
  </r>
  <r>
    <s v="PSS09_Adani Green Energy 27 A Limited (AGE27AL)"/>
    <s v="Harmonic Filter"/>
    <s v="Vendor"/>
    <x v="8"/>
    <x v="3"/>
    <x v="137"/>
    <m/>
    <s v="Equipment Foundation Layout Drawing"/>
    <m/>
    <m/>
    <d v="2026-05-04T00:00:00"/>
    <m/>
    <m/>
    <x v="0"/>
  </r>
  <r>
    <s v="PSS09_Adani Green Energy 27 A Limited (AGE27AL)"/>
    <s v="Harmonic Filter"/>
    <s v="Vendor"/>
    <x v="8"/>
    <x v="3"/>
    <x v="138"/>
    <s v="51H2-E-HFL-HFL-DE-D-V-0003"/>
    <s v="Structure calculations "/>
    <m/>
    <m/>
    <d v="2026-05-04T00:00:00"/>
    <m/>
    <m/>
    <x v="2"/>
  </r>
  <r>
    <s v="PSS09_Adani Green Energy 27 A Limited (AGE27AL)"/>
    <s v="Battery Container"/>
    <s v="In-house"/>
    <x v="9"/>
    <x v="3"/>
    <x v="139"/>
    <s v="51H2-E-CIV-BCN-DC-V-I-0001"/>
    <s v="Precast foundation drawing for Battery container-CATL"/>
    <s v="Approval"/>
    <s v="Drawing"/>
    <d v="2025-12-23T00:00:00"/>
    <m/>
    <m/>
    <x v="7"/>
  </r>
  <r>
    <s v="PSS09_Adani Green Energy 27 A Limited (AGE27AL)"/>
    <s v="Battery Container"/>
    <s v="In-house"/>
    <x v="9"/>
    <x v="3"/>
    <x v="140"/>
    <s v="51H2-E-CIV-BCN-DC-H-I-0001"/>
    <s v="Fabrication drawing for Precast foundation drawing for Battery container"/>
    <s v="Approval"/>
    <s v="Drawing"/>
    <m/>
    <m/>
    <m/>
    <x v="0"/>
  </r>
  <r>
    <s v="PSS09_Adani Green Energy 27 A Limited (AGE27AL)"/>
    <m/>
    <m/>
    <x v="10"/>
    <x v="3"/>
    <x v="141"/>
    <m/>
    <s v="TYPICAL PRECAST DRAWING FOR NIFPS PSS-10B"/>
    <m/>
    <m/>
    <m/>
    <m/>
    <m/>
    <x v="0"/>
  </r>
  <r>
    <s v="PSS09_Adani Green Energy 27 A Limited (AGE27AL)"/>
    <m/>
    <m/>
    <x v="10"/>
    <x v="3"/>
    <x v="142"/>
    <m/>
    <s v="TYPICAL PRECAST DRAWING FOR STAIRCASE-BCF PSS-10B"/>
    <m/>
    <m/>
    <m/>
    <m/>
    <m/>
    <x v="0"/>
  </r>
  <r>
    <s v="PSS09_Adani Green Energy 27 A Limited (AGE27AL)"/>
    <s v="Overall-FDN"/>
    <s v="In-house"/>
    <x v="9"/>
    <x v="3"/>
    <x v="143"/>
    <s v="51H2-E-CIV-CIV-DC-V-I-0001"/>
    <s v="Overall Foundation layout for BESS"/>
    <s v="Approval"/>
    <s v="Drawing"/>
    <d v="2025-12-23T00:00:00"/>
    <m/>
    <m/>
    <x v="7"/>
  </r>
  <r>
    <s v="PSS09_Adani Green Energy 27 A Limited (AGE27AL)"/>
    <s v="LCR Platform"/>
    <m/>
    <x v="9"/>
    <x v="3"/>
    <x v="144"/>
    <m/>
    <s v="LAYOUT FOR LOCAL CONTROL ROOM / ELECTRICAL ROOM – FOUNDATION PLAN &amp; SECTION DETAILS "/>
    <m/>
    <m/>
    <d v="2026-02-03T00:00:00"/>
    <m/>
    <m/>
    <x v="7"/>
  </r>
  <r>
    <s v="PSS09_Adani Green Energy 27 A Limited (AGE27AL)"/>
    <s v="MV SGR Platform"/>
    <m/>
    <x v="9"/>
    <x v="3"/>
    <x v="145"/>
    <m/>
    <s v="LAYOUT FOR OUTDOOR SWITCHGEAR ROOM – FOUNDATION PLAN &amp; SECTION DETAILS"/>
    <m/>
    <m/>
    <d v="2026-02-03T00:00:00"/>
    <m/>
    <m/>
    <x v="7"/>
  </r>
  <r>
    <s v="PSS09_Adani Green Energy 27 A Limited (AGE27AL)"/>
    <s v="Coupling Transformer Station"/>
    <m/>
    <x v="9"/>
    <x v="3"/>
    <x v="146"/>
    <m/>
    <s v="LAYOUT FOR HT-LT PANEL (PCS) SUPPORTING PLATFROM – FOUNDATION PLAN &amp; SECTION DETAILS"/>
    <m/>
    <m/>
    <d v="2026-02-03T00:00:00"/>
    <m/>
    <m/>
    <x v="7"/>
  </r>
  <r>
    <s v="PSS09_Adani Green Energy 27 A Limited (AGE27AL)"/>
    <s v="Coupling Transformer Station"/>
    <m/>
    <x v="9"/>
    <x v="3"/>
    <x v="147"/>
    <m/>
    <s v="Coupling Transformer Foundation Layout and RC Details-Ornet"/>
    <m/>
    <m/>
    <m/>
    <m/>
    <m/>
    <x v="7"/>
  </r>
  <r>
    <s v="PSS09_Adani Green Energy 27 A Limited (AGE27AL)"/>
    <s v="Coupling Transformer Station"/>
    <m/>
    <x v="9"/>
    <x v="3"/>
    <x v="148"/>
    <m/>
    <s v="Coupling Transformer Foundation Layout and RC Details-Tesla"/>
    <m/>
    <m/>
    <m/>
    <m/>
    <m/>
    <x v="7"/>
  </r>
  <r>
    <s v="PSS09_Adani Green Energy 27 A Limited (AGE27AL)"/>
    <s v="Coupling Transformer Station"/>
    <m/>
    <x v="9"/>
    <x v="3"/>
    <x v="149"/>
    <m/>
    <s v="NIFPS FOUNDATION(PSS09) TYPICAL FOOTING, PRECAST DRAWING"/>
    <m/>
    <m/>
    <m/>
    <m/>
    <m/>
    <x v="7"/>
  </r>
  <r>
    <s v="PSS09_Adani Green Energy 27 A Limited (AGE27AL)"/>
    <s v="ROAD,Drain &amp; Fencing"/>
    <m/>
    <x v="9"/>
    <x v="3"/>
    <x v="150"/>
    <m/>
    <s v="BESS APPROACH ROAD AND CROSS SECTION"/>
    <s v="Approval"/>
    <s v="Drawing"/>
    <d v="2026-02-20T00:00:00"/>
    <m/>
    <m/>
    <x v="2"/>
  </r>
  <r>
    <s v="PSS09_Adani Green Energy 27 A Limited (AGE27AL)"/>
    <s v="ROAD,Drain &amp; Fencing"/>
    <s v="In-house"/>
    <x v="9"/>
    <x v="3"/>
    <x v="151"/>
    <m/>
    <s v="ROAD LAYOUT &amp; Cross Section Details,DRAIN LAYOUT and Details &amp; Typical detail of Plant Fencing"/>
    <s v="Approval"/>
    <s v="Drawing"/>
    <d v="2026-02-20T00:00:00"/>
    <m/>
    <m/>
    <x v="2"/>
  </r>
  <r>
    <s v="PSS09_Adani Green Energy 27 A Limited (AGE27AL)"/>
    <s v="High Mast"/>
    <m/>
    <x v="9"/>
    <x v="3"/>
    <x v="152"/>
    <m/>
    <s v="High Mast - Foundation layout and drawing "/>
    <s v="Approval"/>
    <s v="Drawing"/>
    <m/>
    <m/>
    <m/>
    <x v="7"/>
  </r>
  <r>
    <s v="PSS09_Adani Green Energy 27 A Limited (AGE27AL)"/>
    <s v="High Mast"/>
    <m/>
    <x v="9"/>
    <x v="0"/>
    <x v="153"/>
    <m/>
    <s v="High Mast - Cable routing layout"/>
    <s v="Approval"/>
    <s v="Drawing"/>
    <d v="2026-02-23T00:00:00"/>
    <m/>
    <m/>
    <x v="7"/>
  </r>
  <r>
    <s v="PSS09_Adani Green Energy 27 A Limited (AGE27AL)"/>
    <s v="EMS"/>
    <s v="Vendor"/>
    <x v="11"/>
    <x v="2"/>
    <x v="154"/>
    <m/>
    <s v="EMS System Architecture"/>
    <s v="Approval"/>
    <s v="Drawing"/>
    <d v="2026-02-27T00:00:00"/>
    <m/>
    <m/>
    <x v="2"/>
  </r>
  <r>
    <s v="PSS09_Adani Green Energy 27 A Limited (AGE27AL)"/>
    <s v="EMS"/>
    <s v="Vendor"/>
    <x v="11"/>
    <x v="2"/>
    <x v="155"/>
    <m/>
    <s v="IP Address List"/>
    <s v="Approval"/>
    <s v="Document"/>
    <d v="2026-02-27T00:00:00"/>
    <m/>
    <m/>
    <x v="2"/>
  </r>
  <r>
    <s v="PSS09_Adani Green Energy 27 A Limited (AGE27AL)"/>
    <s v="EMS"/>
    <s v="Vendor"/>
    <x v="11"/>
    <x v="2"/>
    <x v="156"/>
    <m/>
    <s v="Datasheet Of Server &amp; Operator Workstation "/>
    <s v="Approval"/>
    <s v="Document"/>
    <d v="2026-02-20T00:00:00"/>
    <m/>
    <m/>
    <x v="2"/>
  </r>
  <r>
    <s v="PSS09_Adani Green Energy 27 A Limited (AGE27AL)"/>
    <s v="EMS"/>
    <s v="Vendor"/>
    <x v="11"/>
    <x v="2"/>
    <x v="157"/>
    <m/>
    <s v="Datasheet Of Network Switches"/>
    <s v="Approval"/>
    <s v="Document"/>
    <d v="2026-02-17T00:00:00"/>
    <m/>
    <m/>
    <x v="2"/>
  </r>
  <r>
    <s v="PSS09_Adani Green Energy 27 A Limited (AGE27AL)"/>
    <s v="EMS"/>
    <s v="Vendor"/>
    <x v="11"/>
    <x v="2"/>
    <x v="158"/>
    <m/>
    <s v="Datasheet Of Firewall"/>
    <s v="Approval"/>
    <s v="Document"/>
    <d v="2026-02-17T00:00:00"/>
    <m/>
    <m/>
    <x v="2"/>
  </r>
  <r>
    <s v="PSS09_Adani Green Energy 27 A Limited (AGE27AL)"/>
    <s v="EMS"/>
    <s v="Vendor"/>
    <x v="11"/>
    <x v="2"/>
    <x v="159"/>
    <m/>
    <s v="Datasheet Of Printer"/>
    <s v="Approval"/>
    <s v="Document"/>
    <d v="2026-02-17T00:00:00"/>
    <m/>
    <m/>
    <x v="2"/>
  </r>
  <r>
    <s v="PSS09_Adani Green Energy 27 A Limited (AGE27AL)"/>
    <s v="EMS"/>
    <s v="Vendor"/>
    <x v="11"/>
    <x v="2"/>
    <x v="160"/>
    <m/>
    <s v="Datasheet Of GPS"/>
    <s v="Approval"/>
    <s v="Document"/>
    <d v="2026-02-20T00:00:00"/>
    <m/>
    <m/>
    <x v="2"/>
  </r>
  <r>
    <s v="PSS09_Adani Green Energy 27 A Limited (AGE27AL)"/>
    <s v="EMS"/>
    <s v="Vendor"/>
    <x v="11"/>
    <x v="2"/>
    <x v="161"/>
    <m/>
    <s v="Datasheet Of Historian Server"/>
    <s v="Approval"/>
    <s v="Document"/>
    <d v="2026-02-20T00:00:00"/>
    <m/>
    <m/>
    <x v="2"/>
  </r>
  <r>
    <s v="PSS09_Adani Green Energy 27 A Limited (AGE27AL)"/>
    <s v="EMS"/>
    <s v="Vendor"/>
    <x v="11"/>
    <x v="2"/>
    <x v="162"/>
    <m/>
    <s v="Datasheet Of Serial Convertor"/>
    <s v="Approval"/>
    <s v="Document"/>
    <d v="2026-02-18T00:00:00"/>
    <m/>
    <m/>
    <x v="2"/>
  </r>
  <r>
    <s v="PSS09_Adani Green Energy 27 A Limited (AGE27AL)"/>
    <s v="EMS"/>
    <s v="Vendor"/>
    <x v="11"/>
    <x v="2"/>
    <x v="163"/>
    <m/>
    <s v="Datasheet Of Console"/>
    <s v="Approval"/>
    <s v="Document"/>
    <d v="2026-02-18T00:00:00"/>
    <m/>
    <m/>
    <x v="2"/>
  </r>
  <r>
    <s v="PSS09_Adani Green Energy 27 A Limited (AGE27AL)"/>
    <s v="EMS"/>
    <s v="Vendor"/>
    <x v="11"/>
    <x v="2"/>
    <x v="164"/>
    <m/>
    <s v="Datasheet Of Chair"/>
    <s v="Approval"/>
    <s v="Document"/>
    <d v="2026-02-18T00:00:00"/>
    <m/>
    <m/>
    <x v="2"/>
  </r>
  <r>
    <s v="PSS09_Adani Green Energy 27 A Limited (AGE27AL)"/>
    <s v="EMS"/>
    <s v="Vendor"/>
    <x v="11"/>
    <x v="2"/>
    <x v="165"/>
    <m/>
    <s v="Power Consumption and Heat Dissipation "/>
    <s v="Approval"/>
    <s v="Document"/>
    <d v="2026-02-27T00:00:00"/>
    <m/>
    <m/>
    <x v="2"/>
  </r>
  <r>
    <s v="PSS09_Adani Green Energy 27 A Limited (AGE27AL)"/>
    <s v="EMS"/>
    <s v="Vendor"/>
    <x v="11"/>
    <x v="2"/>
    <x v="166"/>
    <m/>
    <s v="Datasheet Of EMS Controller"/>
    <s v="Approval"/>
    <s v="Document"/>
    <d v="2026-02-19T00:00:00"/>
    <m/>
    <m/>
    <x v="2"/>
  </r>
  <r>
    <s v="PSS09_Adani Green Energy 27 A Limited (AGE27AL)"/>
    <s v="EMS"/>
    <s v="Vendor"/>
    <x v="11"/>
    <x v="2"/>
    <x v="167"/>
    <m/>
    <s v="Datasheet Of EMS IO Module"/>
    <s v="Approval"/>
    <s v="Document"/>
    <d v="2026-02-19T00:00:00"/>
    <m/>
    <m/>
    <x v="2"/>
  </r>
  <r>
    <s v="PSS09_Adani Green Energy 27 A Limited (AGE27AL)"/>
    <s v="EMS"/>
    <s v="Vendor"/>
    <x v="11"/>
    <x v="2"/>
    <x v="168"/>
    <m/>
    <s v="Datasheet Of Power Supply"/>
    <s v="Approval"/>
    <s v="Document"/>
    <d v="2026-02-27T00:00:00"/>
    <m/>
    <m/>
    <x v="2"/>
  </r>
  <r>
    <s v="PSS09_Adani Green Energy 27 A Limited (AGE27AL)"/>
    <s v="EMS"/>
    <s v="Vendor"/>
    <x v="11"/>
    <x v="2"/>
    <x v="169"/>
    <m/>
    <s v="Datasheet Of Indoor Cabinets"/>
    <s v="Approval"/>
    <s v="Document"/>
    <d v="2026-02-19T00:00:00"/>
    <m/>
    <m/>
    <x v="2"/>
  </r>
  <r>
    <s v="PSS09_Adani Green Energy 27 A Limited (AGE27AL)"/>
    <s v="EMS"/>
    <s v="Vendor"/>
    <x v="11"/>
    <x v="2"/>
    <x v="170"/>
    <m/>
    <s v="Datasheet Of Field Network Cabinet"/>
    <s v="Approval"/>
    <s v="Document"/>
    <d v="2026-02-27T00:00:00"/>
    <m/>
    <m/>
    <x v="2"/>
  </r>
  <r>
    <s v="PSS09_Adani Green Energy 27 A Limited (AGE27AL)"/>
    <s v="EMS"/>
    <s v="Vendor"/>
    <x v="11"/>
    <x v="2"/>
    <x v="171"/>
    <m/>
    <s v="Datasheet Of Monitor"/>
    <s v="Approval"/>
    <s v="Document"/>
    <d v="2026-02-23T00:00:00"/>
    <m/>
    <m/>
    <x v="2"/>
  </r>
  <r>
    <s v="PSS09_Adani Green Energy 27 A Limited (AGE27AL)"/>
    <s v="EMS"/>
    <s v="Vendor"/>
    <x v="11"/>
    <x v="2"/>
    <x v="172"/>
    <m/>
    <s v="Datasheet Of Large Screen"/>
    <s v="Approval"/>
    <s v="Document"/>
    <d v="2026-02-23T00:00:00"/>
    <m/>
    <m/>
    <x v="2"/>
  </r>
  <r>
    <s v="PSS09_Adani Green Energy 27 A Limited (AGE27AL)"/>
    <s v="EMS"/>
    <s v="Vendor"/>
    <x v="11"/>
    <x v="2"/>
    <x v="173"/>
    <m/>
    <s v="Datasheet Of Fiber Optic Patch Panel "/>
    <s v="Approval"/>
    <s v="Document"/>
    <d v="2026-02-23T00:00:00"/>
    <m/>
    <m/>
    <x v="2"/>
  </r>
  <r>
    <s v="PSS09_Adani Green Energy 27 A Limited (AGE27AL)"/>
    <s v="EMS"/>
    <s v="Vendor"/>
    <x v="11"/>
    <x v="2"/>
    <x v="174"/>
    <m/>
    <s v="Bill of Material (BOM)"/>
    <s v="Approval"/>
    <s v="Document"/>
    <d v="2026-02-25T00:00:00"/>
    <m/>
    <m/>
    <x v="2"/>
  </r>
  <r>
    <s v="PSS09_Adani Green Energy 27 A Limited (AGE27AL)"/>
    <s v="EMS"/>
    <s v="Vendor"/>
    <x v="11"/>
    <x v="2"/>
    <x v="175"/>
    <m/>
    <s v="EMS Functional Design Specifications"/>
    <s v="Approval"/>
    <s v="Document"/>
    <d v="2026-03-06T00:00:00"/>
    <m/>
    <m/>
    <x v="2"/>
  </r>
  <r>
    <s v="PSS09_Adani Green Energy 27 A Limited (AGE27AL)"/>
    <s v="EMS"/>
    <s v="Vendor"/>
    <x v="11"/>
    <x v="2"/>
    <x v="176"/>
    <m/>
    <s v="EMS Cabinet General Arrangement &amp; Wiring Diagram"/>
    <s v="Approval"/>
    <s v="Drawing"/>
    <d v="2026-03-06T00:00:00"/>
    <m/>
    <m/>
    <x v="2"/>
  </r>
  <r>
    <s v="PSS09_Adani Green Energy 27 A Limited (AGE27AL)"/>
    <s v="EMS"/>
    <s v="Vendor"/>
    <x v="11"/>
    <x v="2"/>
    <x v="177"/>
    <m/>
    <s v="Substation RTU Cabinet  General Arrangement &amp; Wiring Diagram"/>
    <s v="Approval"/>
    <s v="Drawing"/>
    <d v="2026-03-06T00:00:00"/>
    <m/>
    <m/>
    <x v="2"/>
  </r>
  <r>
    <s v="PSS09_Adani Green Energy 27 A Limited (AGE27AL)"/>
    <s v="EMS"/>
    <s v="Vendor"/>
    <x v="11"/>
    <x v="2"/>
    <x v="178"/>
    <m/>
    <s v="Network Cabinet General Arrangement &amp; Wiring Diagram"/>
    <s v="Approval"/>
    <s v="Drawing"/>
    <d v="2026-03-06T00:00:00"/>
    <m/>
    <m/>
    <x v="2"/>
  </r>
  <r>
    <s v="PSS09_Adani Green Energy 27 A Limited (AGE27AL)"/>
    <s v="EMS"/>
    <s v="Vendor"/>
    <x v="11"/>
    <x v="2"/>
    <x v="179"/>
    <m/>
    <s v="IDT/Network Cabinet General Arrangement &amp; Wiring Diagram"/>
    <s v="Approval"/>
    <s v="Drawing"/>
    <d v="2026-03-06T00:00:00"/>
    <m/>
    <m/>
    <x v="2"/>
  </r>
  <r>
    <s v="PSS09_Adani Green Energy 27 A Limited (AGE27AL)"/>
    <s v="EMS"/>
    <s v="Vendor"/>
    <x v="11"/>
    <x v="2"/>
    <x v="180"/>
    <m/>
    <s v="Control Room Server Cabinet General Arrangement &amp; Wiring Diagram"/>
    <s v="Approval"/>
    <s v="Drawing"/>
    <d v="2026-03-06T00:00:00"/>
    <m/>
    <m/>
    <x v="2"/>
  </r>
  <r>
    <s v="PSS09_Adani Green Energy 27 A Limited (AGE27AL)"/>
    <s v="EMS"/>
    <s v="Vendor"/>
    <x v="11"/>
    <x v="2"/>
    <x v="181"/>
    <m/>
    <s v="Cabinet Grounding Scheme"/>
    <s v="Approval"/>
    <s v="Drawing"/>
    <d v="2026-03-10T00:00:00"/>
    <m/>
    <m/>
    <x v="2"/>
  </r>
  <r>
    <s v="PSS09_Adani Green Energy 27 A Limited (AGE27AL)"/>
    <s v="EMS"/>
    <s v="Vendor"/>
    <x v="11"/>
    <x v="2"/>
    <x v="182"/>
    <m/>
    <s v="IO Assignment-EMS Controller"/>
    <s v="Approval"/>
    <s v="Drawing"/>
    <d v="2026-03-09T00:00:00"/>
    <m/>
    <m/>
    <x v="2"/>
  </r>
  <r>
    <s v="PSS09_Adani Green Energy 27 A Limited (AGE27AL)"/>
    <s v="EMS"/>
    <s v="Vendor"/>
    <x v="11"/>
    <x v="2"/>
    <x v="183"/>
    <m/>
    <s v="IO Assignment-Substation Controller"/>
    <s v="Approval"/>
    <s v="Drawing"/>
    <s v="TBD"/>
    <m/>
    <m/>
    <x v="2"/>
  </r>
  <r>
    <s v="PSS09_Adani Green Energy 27 A Limited (AGE27AL)"/>
    <s v="EMS"/>
    <s v="Vendor"/>
    <x v="11"/>
    <x v="2"/>
    <x v="184"/>
    <m/>
    <s v="EMS Control Philosophy Flow Chart"/>
    <s v="Approval"/>
    <s v="Drawing"/>
    <s v="TBD"/>
    <m/>
    <m/>
    <x v="2"/>
  </r>
  <r>
    <s v="PSS09_Adani Green Energy 27 A Limited (AGE27AL)"/>
    <s v="EMS"/>
    <s v="Vendor"/>
    <x v="11"/>
    <x v="2"/>
    <x v="185"/>
    <m/>
    <s v="EMS Factory Acceptance Test Procedure (FAT)"/>
    <s v="Approval"/>
    <s v="Drawing"/>
    <d v="2026-03-17T00:00:00"/>
    <m/>
    <m/>
    <x v="2"/>
  </r>
  <r>
    <s v="PSS09_Adani Green Energy 27 A Limited (AGE27AL)"/>
    <s v="EMS"/>
    <s v="Vendor"/>
    <x v="11"/>
    <x v="2"/>
    <x v="186"/>
    <m/>
    <s v="EMS Logic Print"/>
    <s v="Approval"/>
    <s v="Drawing"/>
    <d v="2026-04-30T00:00:00"/>
    <m/>
    <m/>
    <x v="2"/>
  </r>
  <r>
    <s v="PSS09_Adani Green Energy 27 A Limited (AGE27AL)"/>
    <s v="EMS"/>
    <s v="Vendor"/>
    <x v="11"/>
    <x v="2"/>
    <x v="187"/>
    <m/>
    <s v="EMS HMI Print"/>
    <s v="Approval"/>
    <s v="Drawing"/>
    <d v="2026-04-30T00:00:00"/>
    <m/>
    <m/>
    <x v="2"/>
  </r>
  <r>
    <s v="PSS09_Adani Green Energy 27 A Limited (AGE27AL)"/>
    <s v="EMS"/>
    <s v="Vendor"/>
    <x v="11"/>
    <x v="2"/>
    <x v="188"/>
    <m/>
    <s v="EMS FAT Report"/>
    <s v="Approval"/>
    <s v="Document"/>
    <d v="2026-05-04T00:00:00"/>
    <m/>
    <m/>
    <x v="2"/>
  </r>
  <r>
    <s v="PSS09_Adani Green Energy 27 A Limited (AGE27AL)"/>
    <s v="EMS"/>
    <s v="Vendor"/>
    <x v="11"/>
    <x v="2"/>
    <x v="189"/>
    <m/>
    <s v="EMS Site Acceptance Test Procedure (SAT)"/>
    <s v="Approval"/>
    <s v="Drawing"/>
    <d v="2026-04-14T00:00:00"/>
    <m/>
    <m/>
    <x v="2"/>
  </r>
  <r>
    <s v="PSS09_Adani Green Energy 27 A Limited (AGE27AL)"/>
    <s v="EMS"/>
    <s v="Vendor"/>
    <x v="11"/>
    <x v="2"/>
    <x v="190"/>
    <m/>
    <s v="EMS SAT Report"/>
    <s v="Approval"/>
    <s v="Document"/>
    <d v="2026-06-26T00:00:00"/>
    <m/>
    <m/>
    <x v="2"/>
  </r>
  <r>
    <s v="PSS09_Adani Green Energy 27 A Limited (AGE27AL)"/>
    <s v="EMS"/>
    <s v="Vendor"/>
    <x v="11"/>
    <x v="2"/>
    <x v="191"/>
    <m/>
    <s v="Pre-commissioning and Commissioning Check list"/>
    <s v="Approval"/>
    <s v="Drawing"/>
    <d v="2026-04-14T00:00:00"/>
    <m/>
    <m/>
    <x v="2"/>
  </r>
  <r>
    <s v="PSS09_Adani Green Energy 27 A Limited (AGE27AL)"/>
    <s v="EMS"/>
    <s v="Vendor"/>
    <x v="11"/>
    <x v="2"/>
    <x v="192"/>
    <m/>
    <s v="EMS Operation &amp; Maintenance Manual "/>
    <s v="Approval"/>
    <s v="Document"/>
    <d v="2026-04-14T00:00:00"/>
    <m/>
    <m/>
    <x v="2"/>
  </r>
  <r>
    <s v="PSS09_Adani Green Energy 27 A Limited (AGE27AL)"/>
    <s v="EMS"/>
    <s v="Vendor"/>
    <x v="11"/>
    <x v="2"/>
    <x v="193"/>
    <m/>
    <s v="Cyber Security Functional Design Specification"/>
    <s v="Approval"/>
    <s v="Document"/>
    <d v="2026-03-16T00:00:00"/>
    <m/>
    <m/>
    <x v="2"/>
  </r>
  <r>
    <s v="PSS09_Adani Green Energy 27 A Limited (AGE27AL)"/>
    <s v="EMS"/>
    <s v="Vendor"/>
    <x v="11"/>
    <x v="2"/>
    <x v="194"/>
    <m/>
    <s v="CSVA Procedure"/>
    <s v="Approval"/>
    <s v="Document"/>
    <d v="2026-03-19T00:00:00"/>
    <m/>
    <m/>
    <x v="2"/>
  </r>
  <r>
    <s v="PSS09_Adani Green Energy 27 A Limited (AGE27AL)"/>
    <s v="EMS"/>
    <s v="Vendor"/>
    <x v="11"/>
    <x v="2"/>
    <x v="195"/>
    <m/>
    <s v="Cyber Security FAT Procedure"/>
    <s v="Approval"/>
    <s v="Document"/>
    <d v="2026-03-16T00:00:00"/>
    <m/>
    <m/>
    <x v="2"/>
  </r>
  <r>
    <s v="PSS09_Adani Green Energy 27 A Limited (AGE27AL)"/>
    <s v="EMS"/>
    <s v="Vendor"/>
    <x v="11"/>
    <x v="2"/>
    <x v="196"/>
    <m/>
    <s v="Cyber Security SAT Procedure"/>
    <s v="Approval"/>
    <s v="Document"/>
    <d v="2026-04-14T00:00:00"/>
    <m/>
    <m/>
    <x v="2"/>
  </r>
  <r>
    <s v="PSS09_Adani Green Energy 27 A Limited (AGE27AL)"/>
    <s v="EMS"/>
    <s v="Vendor"/>
    <x v="11"/>
    <x v="2"/>
    <x v="197"/>
    <m/>
    <s v="Cyber Security Risk Assessment TOR"/>
    <s v="Approval"/>
    <s v="Document"/>
    <d v="2026-02-20T00:00:00"/>
    <m/>
    <m/>
    <x v="2"/>
  </r>
  <r>
    <s v="PSS09_Adani Green Energy 27 A Limited (AGE27AL)"/>
    <s v="EMS"/>
    <s v="Vendor"/>
    <x v="11"/>
    <x v="2"/>
    <x v="198"/>
    <m/>
    <s v="Cyber Security Risk Assessment Report"/>
    <s v="Approval"/>
    <s v="Document"/>
    <s v="TBD"/>
    <m/>
    <m/>
    <x v="2"/>
  </r>
  <r>
    <s v="PSS09_Adani Green Energy 27 A Limited (AGE27AL)"/>
    <s v="EMS"/>
    <s v="Vendor"/>
    <x v="11"/>
    <x v="2"/>
    <x v="199"/>
    <m/>
    <s v="CSVA Report"/>
    <s v="Approval"/>
    <s v="Document"/>
    <s v="TBD"/>
    <m/>
    <m/>
    <x v="2"/>
  </r>
  <r>
    <s v="PSS09_Adani Green Energy 27 A Limited (AGE27AL)"/>
    <s v="EMS"/>
    <s v="Vendor"/>
    <x v="11"/>
    <x v="2"/>
    <x v="200"/>
    <m/>
    <s v="VAPT Report"/>
    <s v="Approval"/>
    <s v="Document"/>
    <d v="2026-04-30T00:00:00"/>
    <m/>
    <m/>
    <x v="2"/>
  </r>
  <r>
    <s v="PSS09_Adani Green Energy 27 A Limited (AGE27AL)"/>
    <s v="EMS"/>
    <s v="Vendor"/>
    <x v="11"/>
    <x v="2"/>
    <x v="201"/>
    <m/>
    <s v="Cyber Security FAT Report"/>
    <s v="Approval"/>
    <s v="Document"/>
    <d v="2026-04-30T00:00:00"/>
    <m/>
    <m/>
    <x v="2"/>
  </r>
  <r>
    <s v="PSS09_Adani Green Energy 27 A Limited (AGE27AL)"/>
    <s v="EMS"/>
    <s v="Vendor"/>
    <x v="11"/>
    <x v="2"/>
    <x v="202"/>
    <m/>
    <s v="Cyber Security SAT Report"/>
    <s v="Approval"/>
    <s v="Document"/>
    <d v="2026-06-26T00:00:00"/>
    <m/>
    <m/>
    <x v="2"/>
  </r>
  <r>
    <s v="PSS09_Adani Green Energy 27 A Limited (AGE27AL)"/>
    <s v="Overall-FDN"/>
    <s v="Consultant"/>
    <x v="12"/>
    <x v="3"/>
    <x v="203"/>
    <m/>
    <s v="Overall Foundation layout for BESS"/>
    <s v="Approval"/>
    <s v="Drawing"/>
    <m/>
    <m/>
    <m/>
    <x v="2"/>
  </r>
  <r>
    <s v="PSS09_Adani Green Energy 27 A Limited (AGE27AL)"/>
    <s v="PCS Shed"/>
    <s v="Consultant"/>
    <x v="12"/>
    <x v="4"/>
    <x v="204"/>
    <m/>
    <s v="PCS shed for PSS-09"/>
    <s v="Approval"/>
    <s v="Drawing"/>
    <m/>
    <m/>
    <m/>
    <x v="4"/>
  </r>
  <r>
    <s v="PSS09_Adani Green Energy 27 A Limited (AGE27AL)"/>
    <s v="PCS Platform"/>
    <s v="Consultant"/>
    <x v="12"/>
    <x v="3"/>
    <x v="205"/>
    <m/>
    <s v="LAYOUT FOR PCS ROOM SLAB BEAM PLAN &amp; SECTION DETAIL (including handrail, cut out, staircase arrangement etc.)"/>
    <s v="Approval"/>
    <s v="Drawing"/>
    <m/>
    <m/>
    <m/>
    <x v="0"/>
  </r>
  <r>
    <s v="PSS09_Adani Green Energy 27 A Limited (AGE27AL)"/>
    <s v="PCS Foundation "/>
    <s v="Consultant"/>
    <x v="12"/>
    <x v="3"/>
    <x v="206"/>
    <m/>
    <s v="Pile cap with Column details (insert plates, foundation bolts etc)"/>
    <s v="Approval"/>
    <s v="Drawing"/>
    <m/>
    <m/>
    <m/>
    <x v="2"/>
  </r>
  <r>
    <s v="PSS09_Adani Green Energy 27 A Limited (AGE27AL)"/>
    <s v="PCS Platform"/>
    <s v="Consultant"/>
    <x v="12"/>
    <x v="3"/>
    <x v="207"/>
    <m/>
    <s v="Typical cable tray support below &amp; above PCS platform"/>
    <s v="Approval"/>
    <s v="Drawing"/>
    <m/>
    <m/>
    <m/>
    <x v="2"/>
  </r>
  <r>
    <s v="PSS09_Adani Green Energy 27 A Limited (AGE27AL)"/>
    <s v="PCS Platform"/>
    <s v="Consultant"/>
    <x v="12"/>
    <x v="3"/>
    <x v="208"/>
    <m/>
    <s v="Architectural drawings- PCS room(GA drawing)"/>
    <m/>
    <m/>
    <m/>
    <m/>
    <m/>
    <x v="2"/>
  </r>
  <r>
    <s v="PSS09_Adani Green Energy 27 A Limited (AGE27AL)"/>
    <m/>
    <m/>
    <x v="10"/>
    <x v="4"/>
    <x v="209"/>
    <m/>
    <s v="LCR Platform shed for PSS-9"/>
    <m/>
    <m/>
    <m/>
    <m/>
    <m/>
    <x v="2"/>
  </r>
  <r>
    <s v="PSS09_Adani Green Energy 27 A Limited (AGE27AL)"/>
    <s v="LCR Platform"/>
    <s v="Consultant"/>
    <x v="12"/>
    <x v="3"/>
    <x v="210"/>
    <m/>
    <s v="Foundation &amp; beam Layout for Local Control Room"/>
    <s v="Approval"/>
    <s v="Drawing"/>
    <m/>
    <m/>
    <m/>
    <x v="2"/>
  </r>
  <r>
    <s v="PSS09_Adani Green Energy 27 A Limited (AGE27AL)"/>
    <s v="LCR Platform"/>
    <s v="Consultant"/>
    <x v="12"/>
    <x v="3"/>
    <x v="211"/>
    <m/>
    <s v="Slab &amp; beam Details for Local Control Room, cut out, staircase,  foundation bolts."/>
    <s v="Approval"/>
    <s v="Drawing"/>
    <m/>
    <m/>
    <m/>
    <x v="1"/>
  </r>
  <r>
    <s v="PSS09_Adani Green Energy 27 A Limited (AGE27AL)"/>
    <s v="LCR Platform"/>
    <s v="Consultant"/>
    <x v="12"/>
    <x v="3"/>
    <x v="212"/>
    <m/>
    <s v="LCR PLATFORM SHED- LAYOUT AND RC DETAILS OF LCR PLATFORM"/>
    <m/>
    <m/>
    <m/>
    <m/>
    <m/>
    <x v="0"/>
  </r>
  <r>
    <s v="PSS09_Adani Green Energy 27 A Limited (AGE27AL)"/>
    <s v="LCR Platform"/>
    <s v="Consultant"/>
    <x v="12"/>
    <x v="3"/>
    <x v="213"/>
    <m/>
    <s v="Typical cable tray support below &amp; above LCR platform"/>
    <s v="Approval"/>
    <s v="Drawing"/>
    <m/>
    <m/>
    <m/>
    <x v="2"/>
  </r>
  <r>
    <s v="PSS09_Adani Green Energy 27 A Limited (AGE27AL)"/>
    <s v="LCR Platform"/>
    <s v="Consultant"/>
    <x v="12"/>
    <x v="3"/>
    <x v="214"/>
    <m/>
    <s v="architectural drawings-  Local control room"/>
    <m/>
    <m/>
    <m/>
    <m/>
    <m/>
    <x v="2"/>
  </r>
  <r>
    <s v="PSS09_Adani Green Energy 27 A Limited (AGE27AL)"/>
    <s v="PCS Platform"/>
    <s v="Consultant"/>
    <x v="12"/>
    <x v="4"/>
    <x v="215"/>
    <m/>
    <s v="MV SGR Platform shed for PSS-9"/>
    <m/>
    <m/>
    <m/>
    <m/>
    <m/>
    <x v="0"/>
  </r>
  <r>
    <s v="PSS09_Adani Green Energy 27 A Limited (AGE27AL)"/>
    <s v="MV SGR Platform"/>
    <s v="Consultant"/>
    <x v="12"/>
    <x v="3"/>
    <x v="216"/>
    <m/>
    <s v="Slab &amp; beam Details for Outdoor Switchgear Room, cut out, staircase,  foundation bolts, handrails"/>
    <s v="Approval"/>
    <s v="Drawing"/>
    <m/>
    <m/>
    <m/>
    <x v="0"/>
  </r>
  <r>
    <s v="PSS09_Adani Green Energy 27 A Limited (AGE27AL)"/>
    <s v="MV SGR Platform"/>
    <s v="Consultant"/>
    <x v="12"/>
    <x v="3"/>
    <x v="217"/>
    <m/>
    <s v="Foundation beam Layout for Outdoor Switchgear Room"/>
    <s v="Approval"/>
    <s v="Drawing"/>
    <m/>
    <m/>
    <m/>
    <x v="2"/>
  </r>
  <r>
    <s v="PSS09_Adani Green Energy 27 A Limited (AGE27AL)"/>
    <s v="MV SGR Platform"/>
    <s v="Consultant"/>
    <x v="12"/>
    <x v="3"/>
    <x v="218"/>
    <m/>
    <s v="architectural drawings-  MV switchgear room"/>
    <m/>
    <m/>
    <m/>
    <m/>
    <m/>
    <x v="2"/>
  </r>
  <r>
    <s v="PSS09_Adani Green Energy 27 A Limited (AGE27AL)"/>
    <s v="MV SGR Platform"/>
    <s v="Consultant"/>
    <x v="12"/>
    <x v="3"/>
    <x v="219"/>
    <m/>
    <s v="Typical cable tray support below &amp; above MV SGR platform"/>
    <s v="Approval"/>
    <s v="Drawing"/>
    <m/>
    <m/>
    <m/>
    <x v="2"/>
  </r>
  <r>
    <s v="PSS09_Adani Green Energy 27 A Limited (AGE27AL)"/>
    <s v="CSS"/>
    <s v="Consultant"/>
    <x v="12"/>
    <x v="3"/>
    <x v="220"/>
    <m/>
    <s v="Foundation for CSS"/>
    <s v="Approval"/>
    <s v="Drawing"/>
    <m/>
    <m/>
    <m/>
    <x v="0"/>
  </r>
  <r>
    <s v="PSS09_Adani Green Energy 27 A Limited (AGE27AL)"/>
    <s v="Battery Container-CATL"/>
    <s v="Consultant"/>
    <x v="12"/>
    <x v="3"/>
    <x v="221"/>
    <m/>
    <s v="Typical details of cable tray support below Battery container foundation/precast."/>
    <s v="Approval"/>
    <s v="Drawing"/>
    <m/>
    <m/>
    <m/>
    <x v="2"/>
  </r>
  <r>
    <s v="PSS09_Adani Green Energy 27 A Limited (AGE27AL)"/>
    <s v="Coupling Transformer "/>
    <s v="Consultant"/>
    <x v="12"/>
    <x v="3"/>
    <x v="222"/>
    <m/>
    <s v="Cable support near coupling transformer area"/>
    <s v="Approval"/>
    <s v="Drawing"/>
    <m/>
    <m/>
    <m/>
    <x v="2"/>
  </r>
  <r>
    <s v="PSS09_Adani Green Energy 27 A Limited (AGE27AL)"/>
    <s v="Coupling Transformer "/>
    <s v="Consultant"/>
    <x v="12"/>
    <x v="3"/>
    <x v="223"/>
    <m/>
    <s v="COUPLING TRANSFORMER FENCING DETAILS"/>
    <m/>
    <m/>
    <m/>
    <m/>
    <m/>
    <x v="2"/>
  </r>
  <r>
    <s v="PSS09_Adani Green Energy 27 A Limited (AGE27AL)"/>
    <s v="Coupling Transformer "/>
    <s v="Consultant"/>
    <x v="12"/>
    <x v="3"/>
    <x v="224"/>
    <m/>
    <s v="Burn Oil Pit- Typical Precaszt Drawing"/>
    <m/>
    <m/>
    <m/>
    <m/>
    <m/>
    <x v="7"/>
  </r>
  <r>
    <s v="PSS09_Adani Green Energy 27 A Limited (AGE27AL)"/>
    <s v="ROAD,Drain &amp; Fencing"/>
    <s v="Consultant"/>
    <x v="12"/>
    <x v="3"/>
    <x v="225"/>
    <m/>
    <s v="ROAD LAYOUT &amp; Cross Section Details,DRAIN LAYOUT and Details &amp; Typical detail of Plant Fencing"/>
    <s v="Approval"/>
    <s v="Drawing"/>
    <m/>
    <m/>
    <m/>
    <x v="1"/>
  </r>
  <r>
    <s v="PSS09_Adani Green Energy 27 A Limited (AGE27AL)"/>
    <s v="SECURITY BARRACK"/>
    <s v="Consultant"/>
    <x v="12"/>
    <x v="3"/>
    <x v="226"/>
    <m/>
    <s v="Foundation Drawing of security container(TYPICAL FOUNDATION DETAIL OF  PORTA CABIN (20' x 10' ) - 6.096M x 3.040m)"/>
    <s v="Approval"/>
    <s v="Drawing"/>
    <m/>
    <m/>
    <m/>
    <x v="2"/>
  </r>
  <r>
    <s v="PSS09_Adani Green Energy 27 A Limited (AGE27AL)"/>
    <s v="High Mast"/>
    <s v="Consultant"/>
    <x v="12"/>
    <x v="3"/>
    <x v="227"/>
    <m/>
    <s v="High Mast - Foundation layout and drawing "/>
    <s v="Approval"/>
    <s v="Drawing"/>
    <m/>
    <m/>
    <m/>
    <x v="1"/>
  </r>
  <r>
    <s v="PSS09_Adani Green Energy 27 A Limited (AGE27AL)"/>
    <s v="Existing PSS Modification"/>
    <s v="Consultant"/>
    <x v="12"/>
    <x v="3"/>
    <x v="228"/>
    <m/>
    <s v="Foundation &amp; beam column, slab details for battery room"/>
    <m/>
    <m/>
    <m/>
    <m/>
    <m/>
    <x v="2"/>
  </r>
  <r>
    <s v="PSS09_Adani Green Energy 27 A Limited (AGE27AL)"/>
    <s v="Existing PSS Modification"/>
    <s v="Consultant"/>
    <x v="12"/>
    <x v="3"/>
    <x v="229"/>
    <m/>
    <s v="Structure PEB design for Shed over Battery Room"/>
    <m/>
    <m/>
    <m/>
    <m/>
    <m/>
    <x v="2"/>
  </r>
  <r>
    <s v="PSS09_Adani Green Energy 27 A Limited (AGE27AL)"/>
    <s v="Existing PSS Modification"/>
    <s v="Consultant"/>
    <x v="12"/>
    <x v="3"/>
    <x v="230"/>
    <m/>
    <s v="Civil cutout details for EMS and other equipment in existing room "/>
    <m/>
    <m/>
    <m/>
    <m/>
    <m/>
    <x v="2"/>
  </r>
  <r>
    <s v="PSS09_Adani Green Energy 27 A Limited (AGE27AL)"/>
    <s v="Harmonic Filter"/>
    <s v="Consultant"/>
    <x v="12"/>
    <x v="3"/>
    <x v="231"/>
    <m/>
    <s v="HARMONIC FILTER FOUNDATION LAYOUT AND RC DETAILS"/>
    <s v="Approval"/>
    <s v="Document"/>
    <m/>
    <m/>
    <m/>
    <x v="2"/>
  </r>
  <r>
    <s v="PSS09_Adani Green Energy 27 A Limited (AGE27AL)"/>
    <s v="Overall SLD"/>
    <s v="Consultant"/>
    <x v="12"/>
    <x v="0"/>
    <x v="232"/>
    <m/>
    <s v="Ovearlla SLD (AC, DC, HT, Harmonic filter)"/>
    <s v="Approval"/>
    <s v="Drawing"/>
    <m/>
    <m/>
    <m/>
    <x v="7"/>
  </r>
  <r>
    <s v="PSS09_Adani Green Energy 27 A Limited (AGE27AL)"/>
    <s v="Aux Plant SLD"/>
    <s v="Consultant"/>
    <x v="12"/>
    <x v="0"/>
    <x v="233"/>
    <m/>
    <s v="Auxiliary Power Distribution -SLD"/>
    <m/>
    <m/>
    <m/>
    <m/>
    <m/>
    <x v="0"/>
  </r>
  <r>
    <s v="PSS09_Adani Green Energy 27 A Limited (AGE27AL)"/>
    <s v="Ovearall Layout - Electrical"/>
    <s v="Consultant"/>
    <x v="12"/>
    <x v="0"/>
    <x v="234"/>
    <m/>
    <s v="Overall Plant Layout of BESS (including all details of Electrical and Civil superimposed for both UG &amp; OG) "/>
    <s v="Approval"/>
    <s v="Drawing"/>
    <m/>
    <m/>
    <m/>
    <x v="7"/>
  </r>
  <r>
    <s v="PSS09_Adani Green Energy 27 A Limited (AGE27AL)"/>
    <s v="Ovearall Layout - Electrical"/>
    <s v="Consultant"/>
    <x v="12"/>
    <x v="0"/>
    <x v="235"/>
    <m/>
    <s v="Layout Options "/>
    <m/>
    <m/>
    <m/>
    <m/>
    <m/>
    <x v="2"/>
  </r>
  <r>
    <s v="PSS09_Adani Green Energy 27 A Limited (AGE27AL)"/>
    <s v="Overall Equipment Layout - Electrical"/>
    <s v="Consultant"/>
    <x v="12"/>
    <x v="0"/>
    <x v="236"/>
    <m/>
    <s v="Overall Equipment Layout (showing all the equipments dimensions, coordinate and placement)  "/>
    <m/>
    <m/>
    <m/>
    <m/>
    <m/>
    <x v="2"/>
  </r>
  <r>
    <s v="PSS09_Adani Green Energy 27 A Limited (AGE27AL)"/>
    <s v="Plant Earthing Layout"/>
    <s v="Consultant"/>
    <x v="12"/>
    <x v="0"/>
    <x v="237"/>
    <m/>
    <s v="BESS Earthing Layout "/>
    <s v="Approval"/>
    <s v="Drawing"/>
    <m/>
    <m/>
    <m/>
    <x v="7"/>
  </r>
  <r>
    <s v="PSS09_Adani Green Energy 27 A Limited (AGE27AL)"/>
    <s v="Plant Earthing Design"/>
    <s v="Consultant"/>
    <x v="12"/>
    <x v="0"/>
    <x v="238"/>
    <m/>
    <s v="Plant Earthing sizing calculation"/>
    <m/>
    <m/>
    <m/>
    <m/>
    <m/>
    <x v="2"/>
  </r>
  <r>
    <s v="PSS09_Adani Green Energy 27 A Limited (AGE27AL)"/>
    <s v="Plant Lightning Layout"/>
    <s v="Consultant"/>
    <x v="12"/>
    <x v="0"/>
    <x v="239"/>
    <m/>
    <s v="BESS Lightning Arrested LAYOUT "/>
    <s v="Approval"/>
    <s v="Drawing"/>
    <m/>
    <m/>
    <m/>
    <x v="7"/>
  </r>
  <r>
    <s v="PSS09_Adani Green Energy 27 A Limited (AGE27AL)"/>
    <s v="Plant Lightning design"/>
    <s v="Consultant"/>
    <x v="12"/>
    <x v="0"/>
    <x v="240"/>
    <m/>
    <s v="Plant Lightning sizing calculation"/>
    <m/>
    <m/>
    <m/>
    <m/>
    <m/>
    <x v="2"/>
  </r>
  <r>
    <s v="PSS09_Adani Green Energy 27 A Limited (AGE27AL)"/>
    <s v="Illumination"/>
    <s v="Consultant"/>
    <x v="12"/>
    <x v="0"/>
    <x v="241"/>
    <m/>
    <s v="Illumination Layout for Complete Plot &amp; Buildings "/>
    <s v="Approval"/>
    <s v="Drawing"/>
    <m/>
    <m/>
    <m/>
    <x v="7"/>
  </r>
  <r>
    <s v="PSS09_Adani Green Energy 27 A Limited (AGE27AL)"/>
    <s v="Illumination"/>
    <s v="Consultant"/>
    <x v="12"/>
    <x v="5"/>
    <x v="242"/>
    <m/>
    <s v="Illumination Cable Schedule"/>
    <s v="Approval"/>
    <s v="Document"/>
    <d v="2026-05-08T00:00:00"/>
    <m/>
    <m/>
    <x v="8"/>
  </r>
  <r>
    <s v="PSS09_Adani Green Energy 27 A Limited (AGE27AL)"/>
    <s v="PCS Platform"/>
    <s v="Consultant"/>
    <x v="12"/>
    <x v="0"/>
    <x v="243"/>
    <m/>
    <s v="Electrical Equipment Layout for PCS"/>
    <m/>
    <m/>
    <m/>
    <m/>
    <m/>
    <x v="2"/>
  </r>
  <r>
    <s v="PSS09_Adani Green Energy 27 A Limited (AGE27AL)"/>
    <s v="AC &amp; DC Cable Layout"/>
    <s v="Consultant"/>
    <x v="12"/>
    <x v="0"/>
    <x v="244"/>
    <m/>
    <s v="AC &amp; DC cable typical Section drawing"/>
    <s v="Approval"/>
    <s v="Drawing"/>
    <m/>
    <m/>
    <m/>
    <x v="7"/>
  </r>
  <r>
    <s v="PSS09_Adani Green Energy 27 A Limited (AGE27AL)"/>
    <s v="AC &amp; DC Cable Layout"/>
    <s v="Consultant"/>
    <x v="12"/>
    <x v="0"/>
    <x v="245"/>
    <m/>
    <s v="DC cabling  from BESS to PCS &amp; AC Cable from PCS to Coupling Transformer-  layout"/>
    <s v="Approval"/>
    <s v="Drawing"/>
    <m/>
    <m/>
    <m/>
    <x v="7"/>
  </r>
  <r>
    <s v="PSS09_Adani Green Energy 27 A Limited (AGE27AL)"/>
    <s v="AC &amp; DC Cable Layout"/>
    <s v="Consultant"/>
    <x v="12"/>
    <x v="0"/>
    <x v="246"/>
    <m/>
    <s v="DC cabling  from BESS to PCS &amp; AC Cabeling from PCS to Coupling Transformer-  Cable Schedule"/>
    <s v="Approval"/>
    <s v="Document"/>
    <m/>
    <m/>
    <m/>
    <x v="4"/>
  </r>
  <r>
    <s v="PSS09_Adani Green Energy 27 A Limited (AGE27AL)"/>
    <s v="HT-FO Cable"/>
    <s v="Consultant"/>
    <x v="12"/>
    <x v="0"/>
    <x v="247"/>
    <m/>
    <s v="HT &amp; FO Cable Routing Layout"/>
    <s v="Approval"/>
    <s v="Drawing"/>
    <m/>
    <m/>
    <m/>
    <x v="0"/>
  </r>
  <r>
    <s v="PSS09_Adani Green Energy 27 A Limited (AGE27AL)"/>
    <s v="HT-FO Cable"/>
    <s v="Consultant"/>
    <x v="12"/>
    <x v="0"/>
    <x v="248"/>
    <m/>
    <s v="HT Cable TYPICAL SECTION DETAILS DRAWING"/>
    <s v="Approval"/>
    <s v="Drawing"/>
    <m/>
    <m/>
    <m/>
    <x v="0"/>
  </r>
  <r>
    <s v="PSS09_Adani Green Energy 27 A Limited (AGE27AL)"/>
    <s v="HT-FO Cable"/>
    <s v="Consultant"/>
    <x v="12"/>
    <x v="0"/>
    <x v="249"/>
    <m/>
    <s v="HT Cable Schedule"/>
    <s v="Approval"/>
    <s v="Document"/>
    <m/>
    <m/>
    <m/>
    <x v="0"/>
  </r>
  <r>
    <s v="PSS09_Adani Green Energy 27 A Limited (AGE27AL)"/>
    <s v="HT-FO Cable"/>
    <s v="Consultant"/>
    <x v="12"/>
    <x v="0"/>
    <x v="250"/>
    <m/>
    <s v="FO Cable Schedule"/>
    <s v="Approval"/>
    <s v="Document"/>
    <m/>
    <m/>
    <m/>
    <x v="7"/>
  </r>
  <r>
    <s v="PSS09_Adani Green Energy 27 A Limited (AGE27AL)"/>
    <s v="Cable Sizing"/>
    <s v="Consultant"/>
    <x v="12"/>
    <x v="0"/>
    <x v="251"/>
    <m/>
    <s v="All Cable sizing calculation (DC, AC, HT, LT, Aux) "/>
    <m/>
    <m/>
    <m/>
    <m/>
    <m/>
    <x v="2"/>
  </r>
  <r>
    <s v="PSS09_Adani Green Energy 27 A Limited (AGE27AL)"/>
    <s v="Equipment Sizing"/>
    <s v="Consultant"/>
    <x v="12"/>
    <x v="0"/>
    <x v="252"/>
    <m/>
    <s v="Auxiliary Transformer Sizing Calculation"/>
    <m/>
    <m/>
    <m/>
    <m/>
    <m/>
    <x v="2"/>
  </r>
  <r>
    <s v="PSS09_Adani Green Energy 27 A Limited (AGE27AL)"/>
    <s v="Control &amp; Auxillary Cable"/>
    <s v="Consultant"/>
    <x v="12"/>
    <x v="0"/>
    <x v="253"/>
    <m/>
    <s v="Control &amp; Auxiliary Cable Routing Layout (Communication, EMS, Control, ACDB, MV SGR, RS 485, BCT, LCR, NIFPS, FDAS, )"/>
    <m/>
    <m/>
    <m/>
    <m/>
    <m/>
    <x v="7"/>
  </r>
  <r>
    <s v="PSS09_Adani Green Energy 27 A Limited (AGE27AL)"/>
    <s v="Control &amp; Auxillary Cable"/>
    <s v="Consultant"/>
    <x v="12"/>
    <x v="0"/>
    <x v="254"/>
    <m/>
    <s v="Control &amp; Auxiliary Cable typical section details (Communication, EMS, Control, ACDB, MV SGR, RS 485, BCT, LCR, NIFPS, FDAS, illumination )"/>
    <m/>
    <m/>
    <m/>
    <m/>
    <m/>
    <x v="7"/>
  </r>
  <r>
    <s v="PSS09_Adani Green Energy 27 A Limited (AGE27AL)"/>
    <s v="Control &amp; Auxillary Cable"/>
    <s v="Consultant"/>
    <x v="12"/>
    <x v="0"/>
    <x v="255"/>
    <m/>
    <s v="Control &amp; Auxiliary Cable Routing Layout (Communication, EMS, RS 485) "/>
    <m/>
    <m/>
    <d v="2026-05-01T00:00:00"/>
    <m/>
    <m/>
    <x v="2"/>
  </r>
  <r>
    <s v="PSS09_Adani Green Energy 27 A Limited (AGE27AL)"/>
    <s v="Control &amp; Auxillary Cable"/>
    <s v="Consultant"/>
    <x v="12"/>
    <x v="0"/>
    <x v="256"/>
    <m/>
    <s v="Control &amp; Auxiliary Cable typical section details (Communication, EMS, RS 485)"/>
    <m/>
    <m/>
    <d v="2026-05-01T00:00:00"/>
    <m/>
    <m/>
    <x v="2"/>
  </r>
  <r>
    <s v="PSS09_Adani Green Energy 27 A Limited (AGE27AL)"/>
    <s v="Control &amp; Auxillary Cable"/>
    <s v="Consultant"/>
    <x v="12"/>
    <x v="0"/>
    <x v="257"/>
    <m/>
    <s v="Control &amp; Auxiliary Cable Schedule (Communication, EMS, Control, ACDB, MV SGR, RS 485, BCT, LCR, NIFPS, FDAS, )"/>
    <s v="Approval"/>
    <s v="Document"/>
    <m/>
    <m/>
    <m/>
    <x v="4"/>
  </r>
  <r>
    <s v="PSS09_Adani Green Energy 27 A Limited (AGE27AL)"/>
    <s v="Coupling Transformer "/>
    <s v="Consultant"/>
    <x v="12"/>
    <x v="0"/>
    <x v="258"/>
    <m/>
    <s v="Electrical Equipment Layout for CT, NIFPS, BOT etc."/>
    <m/>
    <m/>
    <m/>
    <m/>
    <m/>
    <x v="2"/>
  </r>
  <r>
    <s v="PSS09_Adani Green Energy 27 A Limited (AGE27AL)"/>
    <s v="MV SGR Platform"/>
    <s v="Consultant"/>
    <x v="12"/>
    <x v="0"/>
    <x v="259"/>
    <m/>
    <s v="Electrical Equipment Layout for MV SGR "/>
    <m/>
    <m/>
    <m/>
    <m/>
    <m/>
    <x v="7"/>
  </r>
  <r>
    <s v="PSS09_Adani Green Energy 27 A Limited (AGE27AL)"/>
    <s v="LCR Platform"/>
    <s v="Consultant"/>
    <x v="12"/>
    <x v="0"/>
    <x v="260"/>
    <m/>
    <s v="Electrical Equipment Layout for LCR"/>
    <m/>
    <m/>
    <m/>
    <m/>
    <m/>
    <x v="0"/>
  </r>
  <r>
    <s v="PSS09_Adani Green Energy 27 A Limited (AGE27AL)"/>
    <s v="CSS"/>
    <s v="Consultant"/>
    <x v="12"/>
    <x v="0"/>
    <x v="261"/>
    <m/>
    <s v="Electrical Equipment Layout for CSS"/>
    <m/>
    <m/>
    <m/>
    <m/>
    <m/>
    <x v="0"/>
  </r>
  <r>
    <s v="PSS09_Adani Green Energy 27 A Limited (AGE27AL)"/>
    <s v="Harmonic Filter"/>
    <s v="Consultant"/>
    <x v="12"/>
    <x v="0"/>
    <x v="262"/>
    <m/>
    <s v="Harmonic filter Equipmenr Layout-BESS"/>
    <s v="Approval"/>
    <s v="Document"/>
    <m/>
    <m/>
    <m/>
    <x v="0"/>
  </r>
  <r>
    <s v="PSS09_Adani Green Energy 27 A Limited (AGE27AL)"/>
    <s v="Harmonic Filter"/>
    <s v="Consultant"/>
    <x v="12"/>
    <x v="0"/>
    <x v="263"/>
    <m/>
    <s v="Harmonic Filter Cable schedule-BESS"/>
    <s v="Approval"/>
    <s v="Document"/>
    <m/>
    <m/>
    <m/>
    <x v="2"/>
  </r>
  <r>
    <s v="PSS09_Adani Green Energy 27 A Limited (AGE27AL)"/>
    <s v="Harmonic Filter"/>
    <s v="Consultant"/>
    <x v="12"/>
    <x v="0"/>
    <x v="264"/>
    <m/>
    <s v="Harmonic Filter Earthing Layout-BESS"/>
    <s v="Approval"/>
    <s v="Document"/>
    <m/>
    <m/>
    <m/>
    <x v="2"/>
  </r>
  <r>
    <s v="PSS09_Adani Green Energy 27 A Limited (AGE27AL)"/>
    <s v="Existing PSS Modification"/>
    <s v="Consultant"/>
    <x v="12"/>
    <x v="0"/>
    <x v="265"/>
    <m/>
    <s v="Equipment layout for EMS and other equipment in existing room modification"/>
    <m/>
    <m/>
    <m/>
    <m/>
    <m/>
    <x v="7"/>
  </r>
  <r>
    <s v="PSS09_Adani Green Energy 27 A Limited (AGE27AL)"/>
    <s v="Existing PSS Modification"/>
    <s v="Consultant"/>
    <x v="12"/>
    <x v="0"/>
    <x v="266"/>
    <m/>
    <s v="Cabling and routing details for EMS &amp; Battery room equipment at existing PSS (including cable schedule). "/>
    <m/>
    <m/>
    <m/>
    <m/>
    <m/>
    <x v="2"/>
  </r>
  <r>
    <s v="PSS09_Adani Green Energy 27 A Limited (AGE27AL)"/>
    <s v="Existing PSS Modification"/>
    <s v="Consultant"/>
    <x v="12"/>
    <x v="0"/>
    <x v="267"/>
    <m/>
    <s v="CT Modification, cable termination, electrical design detailing"/>
    <m/>
    <m/>
    <m/>
    <m/>
    <m/>
    <x v="2"/>
  </r>
  <r>
    <s v="PSS09_Adani Green Energy 27 A Limited (AGE27AL)"/>
    <s v="EMS"/>
    <s v="Consultant"/>
    <x v="12"/>
    <x v="2"/>
    <x v="268"/>
    <m/>
    <s v="Location Layout for Fire Detection and Alarm System"/>
    <s v="Approval"/>
    <m/>
    <m/>
    <m/>
    <m/>
    <x v="2"/>
  </r>
  <r>
    <s v="PSS09_Adani Green Energy 27 A Limited (AGE27AL)"/>
    <s v="EMS"/>
    <s v="Consultant"/>
    <x v="12"/>
    <x v="2"/>
    <x v="269"/>
    <m/>
    <s v="Cable Routing Layout for Fire Detection and Alarm System"/>
    <s v="Approval"/>
    <m/>
    <m/>
    <m/>
    <m/>
    <x v="2"/>
  </r>
  <r>
    <s v="PSS09_Adani Green Energy 27 A Limited (AGE27AL)"/>
    <s v="EMS"/>
    <s v="Consultant"/>
    <x v="12"/>
    <x v="2"/>
    <x v="270"/>
    <m/>
    <s v="Technical Specification including BoQ for Fire Detection and Alarm System"/>
    <s v="Approval"/>
    <m/>
    <m/>
    <m/>
    <m/>
    <x v="2"/>
  </r>
  <r>
    <s v="PSS09_Adani Green Energy 27 A Limited (AGE27AL)"/>
    <s v="EMS"/>
    <s v="Consultant"/>
    <x v="12"/>
    <x v="2"/>
    <x v="271"/>
    <m/>
    <s v="Interconnection Schedule for EMS"/>
    <s v="Approval"/>
    <m/>
    <m/>
    <m/>
    <m/>
    <x v="2"/>
  </r>
  <r>
    <s v="PSS09_Adani Green Energy 27 A Limited (AGE27AL)"/>
    <s v="EMS"/>
    <s v="Consultant"/>
    <x v="12"/>
    <x v="2"/>
    <x v="272"/>
    <m/>
    <s v="Cable Routing Layout for Master Control Room"/>
    <s v="Approval"/>
    <m/>
    <m/>
    <m/>
    <m/>
    <x v="2"/>
  </r>
  <r>
    <s v="PSS09_Adani Green Energy 27 A Limited (AGE27AL)"/>
    <s v="EMS"/>
    <s v="Consultant"/>
    <x v="12"/>
    <x v="2"/>
    <x v="273"/>
    <m/>
    <s v="IO LIST FOR EMS"/>
    <m/>
    <m/>
    <d v="2026-04-06T00:00:00"/>
    <m/>
    <m/>
    <x v="2"/>
  </r>
  <r>
    <s v="PSS09_Adani Green Energy 27 A Limited (AGE27AL)"/>
    <s v="EMS"/>
    <s v="Consultant"/>
    <x v="12"/>
    <x v="2"/>
    <x v="274"/>
    <m/>
    <s v="CONTROL CABLE SCHEDULE FOR EMS"/>
    <m/>
    <m/>
    <d v="2026-04-06T00:00:00"/>
    <m/>
    <m/>
    <x v="9"/>
  </r>
  <r>
    <s v="PSS09_Adani Green Energy 27 A Limited (AGE27AL)"/>
    <s v="EMS"/>
    <s v="Consultant"/>
    <x v="12"/>
    <x v="2"/>
    <x v="275"/>
    <m/>
    <s v="COMMUNICATION CABLE SCHEDULE FOR EMS"/>
    <m/>
    <m/>
    <d v="2026-04-06T00:00:00"/>
    <m/>
    <m/>
    <x v="9"/>
  </r>
  <r>
    <s v="PSS09_Adani Green Energy 27 A Limited (AGE27AL)"/>
    <s v="Fire Fighting"/>
    <s v="Consultant"/>
    <x v="12"/>
    <x v="1"/>
    <x v="276"/>
    <m/>
    <s v="FIRE FIGHTING SYSTEM LAYOUT FOR PSS 09 BESS PLANT"/>
    <s v="Approval"/>
    <m/>
    <m/>
    <m/>
    <m/>
    <x v="2"/>
  </r>
  <r>
    <s v="PSS09_Adani Green Energy 27 A Limited (AGE27AL)"/>
    <s v="ROAD"/>
    <s v="Consultant"/>
    <x v="12"/>
    <x v="3"/>
    <x v="277"/>
    <m/>
    <s v="Road layout for crane crawler movement"/>
    <s v="Approval"/>
    <m/>
    <d v="2026-04-16T00:00:00"/>
    <m/>
    <m/>
    <x v="0"/>
  </r>
  <r>
    <s v="PSS09_Adani Green Energy 27 A Limited (AGE27AL)"/>
    <s v="Fire Fighting"/>
    <s v="Vendor"/>
    <x v="13"/>
    <x v="0"/>
    <x v="278"/>
    <m/>
    <s v="Cable Schedule "/>
    <s v="Approval"/>
    <m/>
    <d v="2026-06-10T00:00:00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D8344-FA69-403E-BFA0-EB9D9974138B}" name="PivotTable3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2:Y32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59" name="[Range 4].[In-house/Vendor Name2].[All]" cap="All"/>
  </pageFields>
  <dataFields count="1">
    <dataField name="Count of New_Drawing / Document Number" fld="2" subtotal="count" baseField="0" baseItem="0"/>
  </dataFields>
  <formats count="12">
    <format dxfId="1096">
      <pivotArea type="all" dataOnly="0" outline="0" fieldPosition="0"/>
    </format>
    <format dxfId="1095">
      <pivotArea outline="0" collapsedLevelsAreSubtotals="1" fieldPosition="0"/>
    </format>
    <format dxfId="1094">
      <pivotArea type="origin" dataOnly="0" labelOnly="1" outline="0" fieldPosition="0"/>
    </format>
    <format dxfId="1093">
      <pivotArea field="1" type="button" dataOnly="0" labelOnly="1" outline="0" axis="axisCol" fieldPosition="0"/>
    </format>
    <format dxfId="1092">
      <pivotArea type="topRight" dataOnly="0" labelOnly="1" outline="0" fieldPosition="0"/>
    </format>
    <format dxfId="1091">
      <pivotArea field="3" type="button" dataOnly="0" labelOnly="1" outline="0" axis="axisRow" fieldPosition="0"/>
    </format>
    <format dxfId="1090">
      <pivotArea dataOnly="0" labelOnly="1" fieldPosition="0">
        <references count="1">
          <reference field="3" count="0"/>
        </references>
      </pivotArea>
    </format>
    <format dxfId="1089">
      <pivotArea dataOnly="0" labelOnly="1" grandRow="1" outline="0" fieldPosition="0"/>
    </format>
    <format dxfId="1088">
      <pivotArea dataOnly="0" labelOnly="1" fieldPosition="0">
        <references count="1">
          <reference field="1" count="0"/>
        </references>
      </pivotArea>
    </format>
    <format dxfId="1087">
      <pivotArea dataOnly="0" labelOnly="1" grandCol="1" outline="0" fieldPosition="0"/>
    </format>
    <format dxfId="1086">
      <pivotArea collapsedLevelsAreSubtotals="1" fieldPosition="0">
        <references count="1">
          <reference field="3" count="1">
            <x v="5"/>
          </reference>
        </references>
      </pivotArea>
    </format>
    <format dxfId="1085">
      <pivotArea dataOnly="0" labelOnly="1" fieldPosition="0">
        <references count="1">
          <reference field="3" count="1">
            <x v="5"/>
          </reference>
        </references>
      </pivotArea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9"/>
  </rowHierarchiesUsage>
  <colHierarchiesUsage count="1">
    <colHierarchyUsage hierarchyUsage="6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SS12!$B$2:$O$258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98967-32B2-4244-AA56-D37CCA24D680}" name="PivotTable3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5:Y16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Page"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45" name="[Range 3].[In-house/Vendor Name2].[All]" cap="All"/>
  </pageFields>
  <dataFields count="1">
    <dataField name="Count of New_Drawing / Document Number" fld="1" subtotal="count" baseField="0" baseItem="0"/>
  </dataFields>
  <formats count="12">
    <format dxfId="1108">
      <pivotArea type="all" dataOnly="0" outline="0" fieldPosition="0"/>
    </format>
    <format dxfId="1107">
      <pivotArea outline="0" collapsedLevelsAreSubtotals="1" fieldPosition="0"/>
    </format>
    <format dxfId="1106">
      <pivotArea type="origin" dataOnly="0" labelOnly="1" outline="0" fieldPosition="0"/>
    </format>
    <format dxfId="1105">
      <pivotArea field="2" type="button" dataOnly="0" labelOnly="1" outline="0" axis="axisCol" fieldPosition="0"/>
    </format>
    <format dxfId="1104">
      <pivotArea type="topRight" dataOnly="0" labelOnly="1" outline="0" fieldPosition="0"/>
    </format>
    <format dxfId="1103">
      <pivotArea field="0" type="button" dataOnly="0" labelOnly="1" outline="0" axis="axisRow" fieldPosition="0"/>
    </format>
    <format dxfId="1102">
      <pivotArea dataOnly="0" labelOnly="1" fieldPosition="0">
        <references count="1">
          <reference field="0" count="0"/>
        </references>
      </pivotArea>
    </format>
    <format dxfId="1101">
      <pivotArea dataOnly="0" labelOnly="1" grandRow="1" outline="0" fieldPosition="0"/>
    </format>
    <format dxfId="1100">
      <pivotArea dataOnly="0" labelOnly="1" fieldPosition="0">
        <references count="1">
          <reference field="2" count="0"/>
        </references>
      </pivotArea>
    </format>
    <format dxfId="1099">
      <pivotArea dataOnly="0" labelOnly="1" grandCol="1" outline="0" fieldPosition="0"/>
    </format>
    <format dxfId="1098">
      <pivotArea collapsedLevelsAreSubtotals="1" fieldPosition="0">
        <references count="1">
          <reference field="0" count="1">
            <x v="6"/>
          </reference>
        </references>
      </pivotArea>
    </format>
    <format dxfId="1097">
      <pivotArea dataOnly="0" labelOnly="1" fieldPosition="0">
        <references count="1">
          <reference field="0" count="1">
            <x v="6"/>
          </reference>
        </references>
      </pivotArea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4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SS11!$B$2:$O$243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371BF-FF78-49DB-88D6-B5F588126015}" name="PivotTable2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2:P34" firstHeaderRow="1" firstDataRow="2" firstDataCol="1" rowPageCount="1" colPageCount="1"/>
  <pivotFields count="4"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Page" allDrilled="1" subtotalTop="0" showAll="0" dataSourceSort="1" defaultSubtotal="0" defaultAttributeDrillState="1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31" name="[Range 2].[In-house/Vendor Name2].[All]" cap="All"/>
  </pageFields>
  <dataFields count="1">
    <dataField name="Count of New_Drawing / Document Number" fld="1" subtotal="count" baseField="0" baseItem="0"/>
  </dataFields>
  <formats count="14">
    <format dxfId="1122">
      <pivotArea type="all" dataOnly="0" outline="0" fieldPosition="0"/>
    </format>
    <format dxfId="1121">
      <pivotArea outline="0" collapsedLevelsAreSubtotals="1" fieldPosition="0"/>
    </format>
    <format dxfId="1120">
      <pivotArea type="origin" dataOnly="0" labelOnly="1" outline="0" fieldPosition="0"/>
    </format>
    <format dxfId="1119">
      <pivotArea field="0" type="button" dataOnly="0" labelOnly="1" outline="0" axis="axisCol" fieldPosition="0"/>
    </format>
    <format dxfId="1118">
      <pivotArea type="topRight" dataOnly="0" labelOnly="1" outline="0" fieldPosition="0"/>
    </format>
    <format dxfId="1117">
      <pivotArea field="2" type="button" dataOnly="0" labelOnly="1" outline="0" axis="axisRow" fieldPosition="0"/>
    </format>
    <format dxfId="1116">
      <pivotArea dataOnly="0" labelOnly="1" fieldPosition="0">
        <references count="1">
          <reference field="2" count="0"/>
        </references>
      </pivotArea>
    </format>
    <format dxfId="1115">
      <pivotArea dataOnly="0" labelOnly="1" grandRow="1" outline="0" fieldPosition="0"/>
    </format>
    <format dxfId="1114">
      <pivotArea dataOnly="0" labelOnly="1" fieldPosition="0">
        <references count="1">
          <reference field="0" count="0"/>
        </references>
      </pivotArea>
    </format>
    <format dxfId="1113">
      <pivotArea dataOnly="0" labelOnly="1" grandCol="1" outline="0" fieldPosition="0"/>
    </format>
    <format dxfId="1112">
      <pivotArea collapsedLevelsAreSubtotals="1" fieldPosition="0">
        <references count="1">
          <reference field="2" count="1">
            <x v="7"/>
          </reference>
        </references>
      </pivotArea>
    </format>
    <format dxfId="1111">
      <pivotArea dataOnly="0" labelOnly="1" fieldPosition="0">
        <references count="1">
          <reference field="2" count="1">
            <x v="7"/>
          </reference>
        </references>
      </pivotArea>
    </format>
    <format dxfId="1110">
      <pivotArea collapsedLevelsAreSubtotals="1" fieldPosition="0">
        <references count="1">
          <reference field="2" count="0"/>
        </references>
      </pivotArea>
    </format>
    <format dxfId="1109">
      <pivotArea dataOnly="0" labelOnly="1" fieldPosition="0">
        <references count="1">
          <reference field="2" count="0"/>
        </references>
      </pivotArea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colHierarchiesUsage count="1">
    <colHierarchyUsage hierarchyUsage="3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SS10B!$B$2:$O$259">
        <x15:activeTabTopLevelEntity name="[Range 2]"/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FA392-0A33-482E-9150-C992CB4F6284}" name="PivotTable2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P17" firstHeaderRow="1" firstDataRow="2" firstDataCol="1" rowPageCount="1" colPageCount="1"/>
  <pivotFields count="14">
    <pivotField showAll="0"/>
    <pivotField showAll="0"/>
    <pivotField showAll="0"/>
    <pivotField axis="axisPage" showAll="0">
      <items count="15">
        <item x="4"/>
        <item x="13"/>
        <item x="2"/>
        <item x="8"/>
        <item x="11"/>
        <item x="9"/>
        <item x="3"/>
        <item x="0"/>
        <item x="5"/>
        <item x="6"/>
        <item x="1"/>
        <item x="7"/>
        <item x="12"/>
        <item x="10"/>
        <item t="default"/>
      </items>
    </pivotField>
    <pivotField axis="axisCol" showAll="0">
      <items count="7">
        <item h="1" x="3"/>
        <item x="0"/>
        <item x="2"/>
        <item x="1"/>
        <item x="4"/>
        <item x="5"/>
        <item t="default"/>
      </items>
    </pivotField>
    <pivotField dataField="1" showAll="0">
      <items count="280">
        <item x="140"/>
        <item x="139"/>
        <item x="143"/>
        <item x="141"/>
        <item x="147"/>
        <item x="146"/>
        <item x="148"/>
        <item x="149"/>
        <item x="145"/>
        <item x="152"/>
        <item x="144"/>
        <item x="150"/>
        <item x="151"/>
        <item x="142"/>
        <item x="153"/>
        <item x="87"/>
        <item x="278"/>
        <item x="16"/>
        <item x="17"/>
        <item x="18"/>
        <item x="13"/>
        <item x="14"/>
        <item x="15"/>
        <item x="19"/>
        <item x="20"/>
        <item x="21"/>
        <item x="26"/>
        <item x="27"/>
        <item x="28"/>
        <item x="22"/>
        <item x="24"/>
        <item x="23"/>
        <item x="25"/>
        <item x="47"/>
        <item x="45"/>
        <item x="49"/>
        <item x="52"/>
        <item x="36"/>
        <item x="37"/>
        <item x="46"/>
        <item x="51"/>
        <item x="42"/>
        <item x="43"/>
        <item x="38"/>
        <item x="44"/>
        <item x="50"/>
        <item x="48"/>
        <item x="41"/>
        <item x="39"/>
        <item x="40"/>
        <item x="29"/>
        <item x="30"/>
        <item x="31"/>
        <item x="32"/>
        <item x="33"/>
        <item x="34"/>
        <item x="35"/>
        <item x="138"/>
        <item x="137"/>
        <item x="136"/>
        <item x="131"/>
        <item x="132"/>
        <item x="133"/>
        <item x="134"/>
        <item x="135"/>
        <item x="124"/>
        <item x="125"/>
        <item x="126"/>
        <item x="127"/>
        <item x="128"/>
        <item x="129"/>
        <item x="130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91"/>
        <item x="181"/>
        <item x="176"/>
        <item x="177"/>
        <item x="178"/>
        <item x="179"/>
        <item x="180"/>
        <item x="192"/>
        <item x="182"/>
        <item x="183"/>
        <item x="184"/>
        <item x="185"/>
        <item x="186"/>
        <item x="187"/>
        <item x="189"/>
        <item x="194"/>
        <item x="195"/>
        <item x="196"/>
        <item x="197"/>
        <item x="154"/>
        <item x="188"/>
        <item x="190"/>
        <item x="198"/>
        <item x="199"/>
        <item x="200"/>
        <item x="201"/>
        <item x="202"/>
        <item x="175"/>
        <item x="193"/>
        <item x="60"/>
        <item x="64"/>
        <item x="54"/>
        <item x="81"/>
        <item x="59"/>
        <item x="55"/>
        <item x="62"/>
        <item x="61"/>
        <item x="67"/>
        <item x="83"/>
        <item x="84"/>
        <item x="63"/>
        <item x="74"/>
        <item x="75"/>
        <item x="80"/>
        <item x="53"/>
        <item x="68"/>
        <item x="56"/>
        <item x="58"/>
        <item x="65"/>
        <item x="66"/>
        <item x="82"/>
        <item x="85"/>
        <item x="86"/>
        <item x="57"/>
        <item x="76"/>
        <item x="77"/>
        <item x="78"/>
        <item x="79"/>
        <item x="71"/>
        <item x="72"/>
        <item x="73"/>
        <item x="69"/>
        <item x="70"/>
        <item x="5"/>
        <item x="6"/>
        <item x="0"/>
        <item x="1"/>
        <item x="2"/>
        <item x="3"/>
        <item x="4"/>
        <item x="89"/>
        <item x="88"/>
        <item x="11"/>
        <item x="12"/>
        <item x="7"/>
        <item x="8"/>
        <item x="9"/>
        <item x="10"/>
        <item x="221"/>
        <item x="232"/>
        <item x="233"/>
        <item x="234"/>
        <item x="235"/>
        <item x="203"/>
        <item x="220"/>
        <item x="261"/>
        <item x="222"/>
        <item x="223"/>
        <item x="224"/>
        <item x="258"/>
        <item x="246"/>
        <item x="251"/>
        <item x="244"/>
        <item x="245"/>
        <item x="271"/>
        <item x="274"/>
        <item x="275"/>
        <item x="273"/>
        <item x="268"/>
        <item x="269"/>
        <item x="272"/>
        <item x="270"/>
        <item x="238"/>
        <item x="237"/>
        <item x="276"/>
        <item x="229"/>
        <item x="228"/>
        <item x="265"/>
        <item x="266"/>
        <item x="267"/>
        <item x="231"/>
        <item x="263"/>
        <item x="262"/>
        <item x="264"/>
        <item x="219"/>
        <item x="218"/>
        <item x="216"/>
        <item x="217"/>
        <item x="259"/>
        <item x="215"/>
        <item x="257"/>
        <item x="253"/>
        <item x="254"/>
        <item x="255"/>
        <item x="256"/>
        <item x="227"/>
        <item x="249"/>
        <item x="248"/>
        <item x="247"/>
        <item x="242"/>
        <item x="241"/>
        <item x="213"/>
        <item x="214"/>
        <item x="210"/>
        <item x="211"/>
        <item x="212"/>
        <item x="260"/>
        <item x="209"/>
        <item x="240"/>
        <item x="239"/>
        <item x="250"/>
        <item x="207"/>
        <item x="208"/>
        <item x="205"/>
        <item x="206"/>
        <item x="243"/>
        <item x="204"/>
        <item x="277"/>
        <item x="225"/>
        <item x="226"/>
        <item x="230"/>
        <item x="252"/>
        <item x="236"/>
        <item x="93"/>
        <item x="117"/>
        <item x="101"/>
        <item x="102"/>
        <item x="107"/>
        <item x="114"/>
        <item x="116"/>
        <item x="121"/>
        <item x="122"/>
        <item x="106"/>
        <item x="109"/>
        <item x="100"/>
        <item x="105"/>
        <item x="111"/>
        <item x="112"/>
        <item x="119"/>
        <item x="115"/>
        <item x="123"/>
        <item x="103"/>
        <item x="104"/>
        <item x="108"/>
        <item x="110"/>
        <item x="99"/>
        <item x="120"/>
        <item x="113"/>
        <item x="118"/>
        <item x="90"/>
        <item x="91"/>
        <item x="92"/>
        <item x="94"/>
        <item x="97"/>
        <item x="98"/>
        <item x="95"/>
        <item x="9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5"/>
        <item x="6"/>
        <item x="4"/>
        <item x="9"/>
        <item x="1"/>
        <item x="2"/>
        <item x="7"/>
        <item x="3"/>
        <item x="8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6">
    <i>
      <x v="1"/>
    </i>
    <i>
      <x v="2"/>
    </i>
    <i>
      <x v="3"/>
    </i>
    <i>
      <x v="4"/>
    </i>
    <i>
      <x v="5"/>
    </i>
    <i t="grand">
      <x/>
    </i>
  </colItems>
  <pageFields count="1">
    <pageField fld="3" hier="-1"/>
  </pageFields>
  <dataFields count="1">
    <dataField name="Count of New_Drawing / Document Number" fld="5" subtotal="count" baseField="0" baseItem="0"/>
  </dataFields>
  <formats count="12">
    <format dxfId="1134">
      <pivotArea type="all" dataOnly="0" outline="0" fieldPosition="0"/>
    </format>
    <format dxfId="1133">
      <pivotArea outline="0" collapsedLevelsAreSubtotals="1" fieldPosition="0"/>
    </format>
    <format dxfId="1132">
      <pivotArea type="origin" dataOnly="0" labelOnly="1" outline="0" fieldPosition="0"/>
    </format>
    <format dxfId="1131">
      <pivotArea field="4" type="button" dataOnly="0" labelOnly="1" outline="0" axis="axisCol" fieldPosition="0"/>
    </format>
    <format dxfId="1130">
      <pivotArea type="topRight" dataOnly="0" labelOnly="1" outline="0" fieldPosition="0"/>
    </format>
    <format dxfId="1129">
      <pivotArea field="13" type="button" dataOnly="0" labelOnly="1" outline="0" axis="axisRow" fieldPosition="0"/>
    </format>
    <format dxfId="1128">
      <pivotArea dataOnly="0" labelOnly="1" fieldPosition="0">
        <references count="1">
          <reference field="13" count="0"/>
        </references>
      </pivotArea>
    </format>
    <format dxfId="1127">
      <pivotArea dataOnly="0" labelOnly="1" grandRow="1" outline="0" fieldPosition="0"/>
    </format>
    <format dxfId="1126">
      <pivotArea dataOnly="0" labelOnly="1" fieldPosition="0">
        <references count="1">
          <reference field="4" count="0"/>
        </references>
      </pivotArea>
    </format>
    <format dxfId="1125">
      <pivotArea dataOnly="0" labelOnly="1" grandCol="1" outline="0" fieldPosition="0"/>
    </format>
    <format dxfId="1124">
      <pivotArea collapsedLevelsAreSubtotals="1" fieldPosition="0">
        <references count="1">
          <reference field="13" count="1">
            <x v="6"/>
          </reference>
        </references>
      </pivotArea>
    </format>
    <format dxfId="1123">
      <pivotArea dataOnly="0" labelOnly="1" fieldPosition="0">
        <references count="1">
          <reference field="13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577C9-8EF7-4154-BDA9-C64498235B27}" name="PivotTable22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2:G35" firstHeaderRow="1" firstDataRow="2" firstDataCol="1" rowPageCount="1" colPageCount="1"/>
  <pivotFields count="4"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Page" allDrilled="1" subtotalTop="0" showAll="0" dataSourceSort="1" defaultSubtotal="0" defaultAttributeDrillState="1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17" name="[Range 1].[In-house/Vendor Name2].[All]" cap="All"/>
  </pageFields>
  <dataFields count="1">
    <dataField name="Count of New_Drawing / Document Number" fld="1" subtotal="count" baseField="0" baseItem="0"/>
  </dataFields>
  <formats count="12">
    <format dxfId="1146">
      <pivotArea type="all" dataOnly="0" outline="0" fieldPosition="0"/>
    </format>
    <format dxfId="1145">
      <pivotArea outline="0" collapsedLevelsAreSubtotals="1" fieldPosition="0"/>
    </format>
    <format dxfId="1144">
      <pivotArea type="origin" dataOnly="0" labelOnly="1" outline="0" fieldPosition="0"/>
    </format>
    <format dxfId="1143">
      <pivotArea field="0" type="button" dataOnly="0" labelOnly="1" outline="0" axis="axisCol" fieldPosition="0"/>
    </format>
    <format dxfId="1142">
      <pivotArea type="topRight" dataOnly="0" labelOnly="1" outline="0" fieldPosition="0"/>
    </format>
    <format dxfId="1141">
      <pivotArea field="2" type="button" dataOnly="0" labelOnly="1" outline="0" axis="axisRow" fieldPosition="0"/>
    </format>
    <format dxfId="1140">
      <pivotArea dataOnly="0" labelOnly="1" fieldPosition="0">
        <references count="1">
          <reference field="2" count="0"/>
        </references>
      </pivotArea>
    </format>
    <format dxfId="1139">
      <pivotArea dataOnly="0" labelOnly="1" grandRow="1" outline="0" fieldPosition="0"/>
    </format>
    <format dxfId="1138">
      <pivotArea dataOnly="0" labelOnly="1" fieldPosition="0">
        <references count="1">
          <reference field="0" count="0"/>
        </references>
      </pivotArea>
    </format>
    <format dxfId="1137">
      <pivotArea dataOnly="0" labelOnly="1" grandCol="1" outline="0" fieldPosition="0"/>
    </format>
    <format dxfId="1136">
      <pivotArea collapsedLevelsAreSubtotals="1" fieldPosition="0">
        <references count="1">
          <reference field="2" count="1">
            <x v="8"/>
          </reference>
        </references>
      </pivotArea>
    </format>
    <format dxfId="1135">
      <pivotArea dataOnly="0" labelOnly="1" fieldPosition="0">
        <references count="1">
          <reference field="2" count="1">
            <x v="8"/>
          </reference>
        </references>
      </pivotArea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SS08B!$B$2:$O$256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BD314-6411-4B2D-BFC7-2F97F548A1E1}" name="PivotTable19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5:G16" firstHeaderRow="1" firstDataRow="2" firstDataCol="1" rowPageCount="1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hier="3" name="[Range].[In-house/Vendor Name2].[All]" cap="All"/>
  </pageFields>
  <dataFields count="1">
    <dataField name="Count of New_Drawing / Document Number" fld="0" subtotal="count" baseField="0" baseItem="0"/>
  </dataFields>
  <formats count="12">
    <format dxfId="1158">
      <pivotArea type="all" dataOnly="0" outline="0" fieldPosition="0"/>
    </format>
    <format dxfId="1157">
      <pivotArea outline="0" collapsedLevelsAreSubtotals="1" fieldPosition="0"/>
    </format>
    <format dxfId="1156">
      <pivotArea type="origin" dataOnly="0" labelOnly="1" outline="0" fieldPosition="0"/>
    </format>
    <format dxfId="1155">
      <pivotArea field="2" type="button" dataOnly="0" labelOnly="1" outline="0" axis="axisCol" fieldPosition="0"/>
    </format>
    <format dxfId="1154">
      <pivotArea type="topRight" dataOnly="0" labelOnly="1" outline="0" fieldPosition="0"/>
    </format>
    <format dxfId="1153">
      <pivotArea field="3" type="button" dataOnly="0" labelOnly="1" outline="0" axis="axisRow" fieldPosition="0"/>
    </format>
    <format dxfId="1152">
      <pivotArea dataOnly="0" labelOnly="1" fieldPosition="0">
        <references count="1">
          <reference field="3" count="0"/>
        </references>
      </pivotArea>
    </format>
    <format dxfId="1151">
      <pivotArea dataOnly="0" labelOnly="1" grandRow="1" outline="0" fieldPosition="0"/>
    </format>
    <format dxfId="1150">
      <pivotArea dataOnly="0" labelOnly="1" fieldPosition="0">
        <references count="1">
          <reference field="2" count="0"/>
        </references>
      </pivotArea>
    </format>
    <format dxfId="1149">
      <pivotArea dataOnly="0" labelOnly="1" grandCol="1" outline="0" fieldPosition="0"/>
    </format>
    <format dxfId="1148">
      <pivotArea collapsedLevelsAreSubtotals="1" fieldPosition="0">
        <references count="1">
          <reference field="3" count="1">
            <x v="6"/>
          </reference>
        </references>
      </pivotArea>
    </format>
    <format dxfId="1147">
      <pivotArea dataOnly="0" labelOnly="1" fieldPosition="0">
        <references count="1">
          <reference field="3" count="1">
            <x v="6"/>
          </reference>
        </references>
      </pivotArea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SS05B!$B$2:$O$25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155EE-0D9A-46EA-8B03-27936257EFA6}" name="KADAPA72" displayName="KADAPA72" ref="A2:BM163" totalsRowShown="0" headerRowDxfId="1084" dataDxfId="1083" tableBorderDxfId="1082" headerRowCellStyle="Normal 4" dataCellStyle="Normal 4">
  <autoFilter ref="A2:BM163" xr:uid="{13865019-1A4C-45CE-A6A2-68D516E72DAB}"/>
  <tableColumns count="65">
    <tableColumn id="1" xr3:uid="{87C8FB91-FC34-44D2-80EA-0DB62991A094}" name="Sr. No." dataDxfId="1081" dataCellStyle="Normal 4"/>
    <tableColumn id="5" xr3:uid="{72826356-B0A5-469A-966D-872FAFCD5BD3}" name="Project" dataDxfId="1080" dataCellStyle="Normal 4"/>
    <tableColumn id="83" xr3:uid="{2ED2FDF6-AC46-4150-8559-A18481E8E903}" name="Package" dataDxfId="1079" dataCellStyle="Normal 4"/>
    <tableColumn id="17" xr3:uid="{7BEB60B9-E9D5-47C2-96AC-7A2A2DCD4723}" name="In-house/Vendor " dataDxfId="1078"/>
    <tableColumn id="2" xr3:uid="{97CD9F1C-27B0-45E7-8B91-DFB9A3D74560}" name="In-house/Vendor Name2" dataDxfId="1077" dataCellStyle="Normal 4"/>
    <tableColumn id="3" xr3:uid="{052CB44B-1FBD-4E2F-A62B-6B058923C6D9}" name="Drawing / Document Number" dataDxfId="1076" dataCellStyle="Normal 4"/>
    <tableColumn id="4" xr3:uid="{E8DD9212-C580-464E-9436-FF8E5E249CF3}" name="Document Title" dataDxfId="1075" dataCellStyle="Normal 4"/>
    <tableColumn id="6" xr3:uid="{7081A33F-AAE7-4D7B-8701-23511307D116}" name="Document Category" dataDxfId="1074" dataCellStyle="Normal 4"/>
    <tableColumn id="8" xr3:uid="{491200A2-945E-4F2C-8A42-2A8AE80A88E9}" name="DOCUMENT TYPE" dataDxfId="1073" dataCellStyle="Normal 4"/>
    <tableColumn id="24" xr3:uid="{B9D6CD14-6579-4BCE-BF7E-49CD288BEA96}" name="SUBMISSION STATUS" dataDxfId="1072" dataCellStyle="Normal 4"/>
    <tableColumn id="12" xr3:uid="{02D89958-5A62-4E59-81F7-581F6BEC9FB3}" name="Schedule Date" dataDxfId="1071" dataCellStyle="Normal 2"/>
    <tableColumn id="10" xr3:uid="{9CCC9279-CEE9-4388-ACCB-73B7E8FB8CDC}" name="FORECAST DATE" dataDxfId="1070" dataCellStyle="Normal 4"/>
    <tableColumn id="7" xr3:uid="{0BBD3A68-665B-4B83-BBD3-2A48A6EC9432}" name="Weightage" dataDxfId="1069" dataCellStyle="Normal 2"/>
    <tableColumn id="9" xr3:uid="{91C80FDF-F40D-4527-AB7F-CE54DF47BE71}" name="Design Stage" dataDxfId="1068" dataCellStyle="Normal 2"/>
    <tableColumn id="11" xr3:uid="{5E55DE06-9A17-4926-B102-F9AA1A67CBDD}" name="Status" dataDxfId="1067" dataCellStyle="Normal 4">
      <calculatedColumnFormula array="1">_xlfn.IFNA(LOOKUP(2, 1/(MOD(COLUMN(P3:XFD3)-COLUMN(P3), 5)=2)/(P3:XFD3&lt;&gt;""), P3:XFD3),"Not Submitted")</calculatedColumnFormula>
    </tableColumn>
    <tableColumn id="13" xr3:uid="{A456993B-D67B-4E14-A33F-E944C9B0665B}" name="Recd Date_00" dataDxfId="1066" dataCellStyle="Normal 4"/>
    <tableColumn id="14" xr3:uid="{1BA65A8D-713A-46D7-8E9B-B17ED5901517}" name="Comment date_00" dataDxfId="1065" dataCellStyle="Normal 4"/>
    <tableColumn id="16" xr3:uid="{423852B1-3B24-4566-8036-8495F2EA14E0}" name="Status_00" dataDxfId="1064" dataCellStyle="Normal 4"/>
    <tableColumn id="15" xr3:uid="{6D88FC5A-67F8-48DF-A114-0F5C4346C231}" name="XMTL No._00" dataDxfId="1063" dataCellStyle="Normal 4"/>
    <tableColumn id="18" xr3:uid="{221DC0D1-373B-4DB4-9287-720C04558ACC}" name="Remarks_00" dataDxfId="1062" dataCellStyle="Normal 4"/>
    <tableColumn id="19" xr3:uid="{CD35EA2D-BF69-41DD-8DE8-3B3CDC9A3E78}" name="Recd Date_01" dataDxfId="1061" dataCellStyle="Normal 4"/>
    <tableColumn id="20" xr3:uid="{98C3D7EF-1607-49BC-B225-EE93FD15F456}" name="Comment date_01" dataDxfId="1060" dataCellStyle="Normal 4"/>
    <tableColumn id="22" xr3:uid="{1CB6EAB6-17D3-403B-A438-8025E51D3B65}" name="Status_01" dataDxfId="1059" dataCellStyle="Normal 4"/>
    <tableColumn id="21" xr3:uid="{ACFC7115-E5CB-4F8E-A914-7013CF22EF0A}" name="XMTL No._01" dataDxfId="1058" dataCellStyle="Normal 4"/>
    <tableColumn id="23" xr3:uid="{AC373AA7-4FC8-4A8F-9FFC-4BF020DFDC5A}" name="Remarks_01" dataDxfId="1057" dataCellStyle="Normal 4"/>
    <tableColumn id="26" xr3:uid="{E5723D51-257A-4B5E-9699-64A32EC9A1EC}" name="Recd Date_02" dataDxfId="1056" dataCellStyle="Normal 4"/>
    <tableColumn id="27" xr3:uid="{6CA11855-38FB-4767-85FE-C822E1002D4E}" name="Comment date_02" dataDxfId="1055" dataCellStyle="Normal 4"/>
    <tableColumn id="29" xr3:uid="{BDC6AF06-097E-4CDD-BC88-417A891C25FC}" name="Status_02" dataDxfId="1054" dataCellStyle="Normal 4"/>
    <tableColumn id="28" xr3:uid="{B2A78CF4-DEF6-4B9B-BFE4-8B7CE7AB4FB3}" name="XMTL No._02" dataDxfId="1053" dataCellStyle="Normal 4"/>
    <tableColumn id="30" xr3:uid="{2A21184B-05E4-40FF-AD9E-F29637B33FD4}" name="Remarks_02" dataDxfId="1052" dataCellStyle="Normal 4"/>
    <tableColumn id="33" xr3:uid="{E8F410F6-7553-4303-B0F9-E52DA01FD733}" name="Recd Date_03" dataDxfId="1051" dataCellStyle="Normal 4"/>
    <tableColumn id="34" xr3:uid="{C0342871-001F-4646-B362-F43193E073AE}" name="Comment date_03" dataDxfId="1050" dataCellStyle="Normal 4"/>
    <tableColumn id="36" xr3:uid="{5D40A554-366A-439E-81B9-050BC1942F96}" name="Status_03" dataDxfId="1049" dataCellStyle="Normal 4"/>
    <tableColumn id="35" xr3:uid="{496FF976-A733-4959-9786-30FD08B5EAD0}" name="XMTL No._03" dataDxfId="1048" dataCellStyle="Normal 4"/>
    <tableColumn id="37" xr3:uid="{8CCDA41F-15EA-4FF6-BBEE-F6EAB4DC1DDE}" name="Remarks_03" dataDxfId="1047" dataCellStyle="Normal 4"/>
    <tableColumn id="40" xr3:uid="{92AE980C-9B1F-4BE4-8DB9-A8C5F2161A0F}" name="Recd Date_04" dataDxfId="1046" dataCellStyle="Normal 4"/>
    <tableColumn id="41" xr3:uid="{12874625-4EE2-4970-8DFD-CBA739B2F322}" name="Comment date_04" dataDxfId="1045" dataCellStyle="Normal 4"/>
    <tableColumn id="43" xr3:uid="{621E8A10-135E-431F-95A2-D5210EDA471C}" name="Status_04" dataDxfId="1044" dataCellStyle="Normal 4"/>
    <tableColumn id="42" xr3:uid="{9A5825FB-A3C2-499C-84FE-7B5E0EDC8876}" name="XMTL No._04" dataDxfId="1043" dataCellStyle="Normal 4"/>
    <tableColumn id="44" xr3:uid="{449E5342-9A9A-4A40-B60F-3AF1040EE4CD}" name="Remarks_04" dataDxfId="1042" dataCellStyle="Normal 4"/>
    <tableColumn id="47" xr3:uid="{07749C02-2532-4549-A28E-53309F9FE1CA}" name="Recd Date_05" dataDxfId="1041" dataCellStyle="Normal 4"/>
    <tableColumn id="48" xr3:uid="{0231BC8A-8A2A-49A9-B2DB-F5E5E75F004E}" name="Comment date_05" dataDxfId="1040" dataCellStyle="Normal 4"/>
    <tableColumn id="50" xr3:uid="{592BF38E-5903-4163-B7BB-2086C73A9077}" name="Status_05" dataDxfId="1039" dataCellStyle="Normal 4"/>
    <tableColumn id="49" xr3:uid="{F3541783-D0DC-48A1-B003-6E124A002E7C}" name="XMTL No._05" dataDxfId="1038" dataCellStyle="Normal 4"/>
    <tableColumn id="51" xr3:uid="{8157E74F-7ECB-495F-B538-67E0F0CC5011}" name="Remarks_05" dataDxfId="1037" dataCellStyle="Normal 4"/>
    <tableColumn id="54" xr3:uid="{BE8F0F16-DDBC-4E34-8013-006B45829589}" name="Recd Date_06" dataDxfId="1036" dataCellStyle="Normal 4"/>
    <tableColumn id="55" xr3:uid="{F86E6417-B204-4C57-A89C-8AF8344E0127}" name="Comment date_06" dataDxfId="1035" dataCellStyle="Normal 4"/>
    <tableColumn id="57" xr3:uid="{5F1A7303-4361-4ABB-8BF7-DD829BC05592}" name="Status_06" dataDxfId="1034" dataCellStyle="Normal 4"/>
    <tableColumn id="56" xr3:uid="{45DAA4AD-98FE-4F3F-A701-EAEC012A4929}" name="XMTL No._06" dataDxfId="1033" dataCellStyle="Normal 4"/>
    <tableColumn id="58" xr3:uid="{7AFC34B7-BDB5-465D-B675-7A2D298F8869}" name="Remarks_06" dataDxfId="1032" dataCellStyle="Normal 4"/>
    <tableColumn id="61" xr3:uid="{E92D0345-7960-4FDE-A704-C9FA2E31E655}" name="Recd Date_07" dataDxfId="1031" dataCellStyle="Normal 4"/>
    <tableColumn id="62" xr3:uid="{B21C4C77-4FC7-4E64-A182-D836971C8019}" name="Comment date_07" dataDxfId="1030" dataCellStyle="Normal 4"/>
    <tableColumn id="64" xr3:uid="{D0B8506B-8953-43F3-BC2D-DD5B1230E426}" name="Status_07" dataDxfId="1029" dataCellStyle="Normal 4"/>
    <tableColumn id="63" xr3:uid="{903F72DE-193D-428F-88B4-0B48FD91E361}" name="XMTL No._07" dataDxfId="1028" dataCellStyle="Normal 4"/>
    <tableColumn id="65" xr3:uid="{C63F2100-5DDD-446F-AFCB-A610C27B546B}" name="Remarks_07" dataDxfId="1027" dataCellStyle="Normal 4"/>
    <tableColumn id="68" xr3:uid="{8F0FD817-B7B8-4200-BEDF-D5669671FB7D}" name="Recd Date_08" dataDxfId="1026" dataCellStyle="Normal 4"/>
    <tableColumn id="69" xr3:uid="{CF6E6C82-FBDA-4CEE-B507-6B4A0B7212AA}" name="Comment date_08" dataDxfId="1025" dataCellStyle="Normal 4"/>
    <tableColumn id="71" xr3:uid="{D8295CAF-05D6-40C7-800A-5508E5015009}" name="Status_08" dataDxfId="1024" dataCellStyle="Normal 4"/>
    <tableColumn id="70" xr3:uid="{DBCA8F33-83EA-4156-87F6-C459BD87A90A}" name="XMTL No._08" dataDxfId="1023" dataCellStyle="Normal 4"/>
    <tableColumn id="72" xr3:uid="{62BFA130-582F-4707-ABC5-7C79189F59A4}" name="Remarks_08" dataDxfId="1022" dataCellStyle="Normal 4"/>
    <tableColumn id="75" xr3:uid="{E1666F16-B1D0-43AC-8902-6C06C6BC4CB6}" name="Recd Date_09" dataDxfId="1021" dataCellStyle="Normal 4"/>
    <tableColumn id="76" xr3:uid="{C5166CC6-3603-4846-B739-CA7838BC178C}" name="Comment date_09" dataDxfId="1020" dataCellStyle="Normal 4"/>
    <tableColumn id="78" xr3:uid="{64091D1D-B778-40C7-AEC1-937A1BDB71F7}" name="Status_09" dataDxfId="1019" dataCellStyle="Normal 4"/>
    <tableColumn id="77" xr3:uid="{4B5A271C-57A9-44AF-A8BA-8CFA8A1E615F}" name="XMTL No._09" dataDxfId="1018" dataCellStyle="Normal 4"/>
    <tableColumn id="79" xr3:uid="{3C1A6F6C-D00F-4B83-923E-8768AD919CB3}" name="Remarks_09" dataDxfId="1017" dataCellStyle="Normal 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41279A-E99C-4DDC-A799-553C5C597DD9}">
  <we:reference id="wa200007447" version="1.0.0.0" store="en-GB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FB67-E027-4A29-8EBF-4CEE91F6F37A}">
  <sheetPr codeName="Sheet2"/>
  <dimension ref="A1:AI19"/>
  <sheetViews>
    <sheetView topLeftCell="C1" zoomScale="70" zoomScaleNormal="70" workbookViewId="0">
      <selection activeCell="AE16" sqref="AE16"/>
    </sheetView>
  </sheetViews>
  <sheetFormatPr defaultRowHeight="12.75"/>
  <cols>
    <col min="1" max="1" width="5.5703125" style="107" customWidth="1"/>
    <col min="2" max="2" width="27.5703125" style="107" customWidth="1"/>
    <col min="3" max="3" width="18.140625" style="107" customWidth="1"/>
    <col min="4" max="4" width="9.42578125" style="107" customWidth="1"/>
    <col min="5" max="5" width="12.28515625" style="107" customWidth="1"/>
    <col min="6" max="6" width="16.5703125" style="107" customWidth="1"/>
    <col min="7" max="7" width="5" style="107" hidden="1" customWidth="1"/>
    <col min="8" max="8" width="6.5703125" style="107" hidden="1" customWidth="1"/>
    <col min="9" max="9" width="28.85546875" style="107" hidden="1" customWidth="1"/>
    <col min="10" max="10" width="16.140625" style="107" hidden="1" customWidth="1"/>
    <col min="11" max="11" width="13.7109375" style="107" hidden="1" customWidth="1"/>
    <col min="12" max="12" width="12.5703125" style="107" hidden="1" customWidth="1"/>
    <col min="13" max="13" width="15.85546875" style="107" hidden="1" customWidth="1"/>
    <col min="14" max="14" width="0" style="107" hidden="1" customWidth="1"/>
    <col min="15" max="21" width="9.140625" style="107"/>
    <col min="22" max="22" width="19.5703125" style="107" customWidth="1"/>
    <col min="23" max="32" width="9" style="107" customWidth="1"/>
    <col min="33" max="33" width="13" style="107" bestFit="1" customWidth="1"/>
    <col min="34" max="34" width="11" style="107" bestFit="1" customWidth="1"/>
    <col min="35" max="35" width="9" style="107" customWidth="1"/>
    <col min="36" max="16384" width="9.140625" style="107"/>
  </cols>
  <sheetData>
    <row r="1" spans="1:35" ht="15">
      <c r="A1" s="779" t="s">
        <v>0</v>
      </c>
      <c r="B1" s="780"/>
      <c r="C1" s="105"/>
      <c r="D1" s="106"/>
      <c r="E1" s="106"/>
      <c r="F1" s="106"/>
      <c r="H1" s="779" t="s">
        <v>0</v>
      </c>
      <c r="I1" s="780"/>
      <c r="J1" s="105" t="s">
        <v>1</v>
      </c>
      <c r="K1" s="106"/>
      <c r="L1" s="106"/>
      <c r="M1" s="106"/>
    </row>
    <row r="2" spans="1:35" ht="16.5">
      <c r="A2" s="781" t="s">
        <v>2</v>
      </c>
      <c r="B2" s="781"/>
      <c r="C2" s="781"/>
      <c r="D2" s="781"/>
      <c r="E2" s="781"/>
      <c r="F2" s="782"/>
      <c r="H2" s="781" t="s">
        <v>3</v>
      </c>
      <c r="I2" s="781"/>
      <c r="J2" s="781"/>
      <c r="K2" s="781"/>
      <c r="L2" s="781"/>
      <c r="M2" s="782"/>
      <c r="O2" s="783" t="s">
        <v>4</v>
      </c>
      <c r="P2" s="783"/>
      <c r="Q2" s="783"/>
      <c r="R2" s="783"/>
      <c r="S2" s="783"/>
      <c r="T2" s="783"/>
    </row>
    <row r="3" spans="1:35" ht="16.5">
      <c r="A3" s="789">
        <v>1</v>
      </c>
      <c r="B3" s="790" t="s">
        <v>5</v>
      </c>
      <c r="C3" s="791"/>
      <c r="D3" s="791"/>
      <c r="E3" s="791"/>
      <c r="F3" s="109" t="s">
        <v>6</v>
      </c>
      <c r="H3" s="789">
        <v>1</v>
      </c>
      <c r="I3" s="790" t="s">
        <v>7</v>
      </c>
      <c r="J3" s="791"/>
      <c r="K3" s="791"/>
      <c r="L3" s="791"/>
      <c r="M3" s="109" t="s">
        <v>6</v>
      </c>
      <c r="O3" s="110" t="s">
        <v>8</v>
      </c>
      <c r="P3" s="110" t="s">
        <v>9</v>
      </c>
      <c r="Q3" s="110" t="s">
        <v>10</v>
      </c>
      <c r="R3" s="110" t="s">
        <v>11</v>
      </c>
      <c r="S3" s="110" t="s">
        <v>12</v>
      </c>
      <c r="T3" s="110" t="s">
        <v>13</v>
      </c>
      <c r="V3" s="795"/>
      <c r="W3" s="795"/>
      <c r="X3" s="122"/>
      <c r="Y3" s="123"/>
      <c r="Z3" s="123"/>
      <c r="AA3" s="123"/>
      <c r="AB3" s="123"/>
      <c r="AC3" s="123"/>
      <c r="AD3" s="123"/>
      <c r="AE3" s="123"/>
      <c r="AF3" s="124" t="s">
        <v>14</v>
      </c>
      <c r="AG3" s="125">
        <f ca="1">TODAY()</f>
        <v>46269</v>
      </c>
    </row>
    <row r="4" spans="1:35" ht="16.5">
      <c r="A4" s="789"/>
      <c r="B4" s="785" t="s">
        <v>15</v>
      </c>
      <c r="C4" s="111" t="s">
        <v>16</v>
      </c>
      <c r="D4" s="111" t="e">
        <f>#REF!</f>
        <v>#REF!</v>
      </c>
      <c r="E4" s="112" t="e">
        <f>D4/D6</f>
        <v>#REF!</v>
      </c>
      <c r="F4" s="784"/>
      <c r="H4" s="789"/>
      <c r="I4" s="785" t="s">
        <v>15</v>
      </c>
      <c r="J4" s="111" t="s">
        <v>16</v>
      </c>
      <c r="K4" s="111">
        <f>8+6</f>
        <v>14</v>
      </c>
      <c r="L4" s="112">
        <f>K4/K6</f>
        <v>0.56000000000000005</v>
      </c>
      <c r="M4" s="786" t="s">
        <v>17</v>
      </c>
      <c r="O4" s="108" t="e">
        <f>#REF!</f>
        <v>#REF!</v>
      </c>
      <c r="P4" s="108" t="e">
        <f>#REF!</f>
        <v>#REF!</v>
      </c>
      <c r="Q4" s="108" t="e">
        <f>#REF!</f>
        <v>#REF!</v>
      </c>
      <c r="R4" s="108" t="e">
        <f>#REF!</f>
        <v>#REF!</v>
      </c>
      <c r="S4" s="108" t="e">
        <f>#REF!</f>
        <v>#REF!</v>
      </c>
      <c r="T4" s="108" t="e">
        <f>#REF!</f>
        <v>#REF!</v>
      </c>
      <c r="V4" s="796" t="s">
        <v>2</v>
      </c>
      <c r="W4" s="797"/>
      <c r="X4" s="797"/>
      <c r="Y4" s="797"/>
      <c r="Z4" s="797"/>
      <c r="AA4" s="797"/>
      <c r="AB4" s="797"/>
      <c r="AC4" s="797"/>
      <c r="AD4" s="797"/>
      <c r="AE4" s="797"/>
      <c r="AF4" s="797"/>
      <c r="AG4" s="797"/>
      <c r="AH4" s="797"/>
      <c r="AI4" s="797"/>
    </row>
    <row r="5" spans="1:35" ht="16.5">
      <c r="A5" s="789"/>
      <c r="B5" s="785"/>
      <c r="C5" s="111" t="s">
        <v>18</v>
      </c>
      <c r="D5" s="111" t="e">
        <f>#REF!</f>
        <v>#REF!</v>
      </c>
      <c r="E5" s="112" t="e">
        <f>D5/D6</f>
        <v>#REF!</v>
      </c>
      <c r="F5" s="784"/>
      <c r="H5" s="789"/>
      <c r="I5" s="785"/>
      <c r="J5" s="111" t="s">
        <v>18</v>
      </c>
      <c r="K5" s="111">
        <v>11</v>
      </c>
      <c r="L5" s="112">
        <f>K5/K6</f>
        <v>0.44</v>
      </c>
      <c r="M5" s="787"/>
      <c r="O5" s="114"/>
      <c r="P5" s="114"/>
      <c r="Q5" s="114"/>
      <c r="R5" s="114"/>
      <c r="S5" s="114"/>
      <c r="T5" s="114"/>
      <c r="V5" s="798" t="s">
        <v>19</v>
      </c>
      <c r="W5" s="800" t="s">
        <v>20</v>
      </c>
      <c r="X5" s="801"/>
      <c r="Y5" s="802"/>
      <c r="Z5" s="803" t="s">
        <v>4</v>
      </c>
      <c r="AA5" s="804"/>
      <c r="AB5" s="804"/>
      <c r="AC5" s="804"/>
      <c r="AD5" s="804"/>
      <c r="AE5" s="804"/>
      <c r="AF5" s="805"/>
      <c r="AG5" s="800" t="s">
        <v>18</v>
      </c>
      <c r="AH5" s="801"/>
      <c r="AI5" s="802"/>
    </row>
    <row r="6" spans="1:35" ht="17.25" thickBot="1">
      <c r="A6" s="789"/>
      <c r="B6" s="785"/>
      <c r="C6" s="115" t="s">
        <v>21</v>
      </c>
      <c r="D6" s="115" t="e">
        <f>SUM(D4:D5)</f>
        <v>#REF!</v>
      </c>
      <c r="E6" s="116"/>
      <c r="F6" s="784"/>
      <c r="H6" s="789"/>
      <c r="I6" s="785"/>
      <c r="J6" s="115" t="s">
        <v>21</v>
      </c>
      <c r="K6" s="115">
        <f>SUM(K4:K5)</f>
        <v>25</v>
      </c>
      <c r="L6" s="116"/>
      <c r="M6" s="788"/>
      <c r="O6" s="114"/>
      <c r="P6" s="114"/>
      <c r="Q6" s="114"/>
      <c r="R6" s="114"/>
      <c r="S6" s="114"/>
      <c r="T6" s="114"/>
      <c r="V6" s="799"/>
      <c r="W6" s="126" t="s">
        <v>21</v>
      </c>
      <c r="X6" s="127" t="s">
        <v>22</v>
      </c>
      <c r="Y6" s="128" t="s">
        <v>23</v>
      </c>
      <c r="Z6" s="126" t="s">
        <v>21</v>
      </c>
      <c r="AA6" s="127" t="s">
        <v>8</v>
      </c>
      <c r="AB6" s="127" t="s">
        <v>9</v>
      </c>
      <c r="AC6" s="127" t="s">
        <v>10</v>
      </c>
      <c r="AD6" s="127" t="s">
        <v>11</v>
      </c>
      <c r="AE6" s="127" t="s">
        <v>12</v>
      </c>
      <c r="AF6" s="128" t="s">
        <v>13</v>
      </c>
      <c r="AG6" s="129" t="s">
        <v>21</v>
      </c>
      <c r="AH6" s="130" t="s">
        <v>22</v>
      </c>
      <c r="AI6" s="131" t="s">
        <v>23</v>
      </c>
    </row>
    <row r="7" spans="1:35" ht="16.5">
      <c r="A7" s="789">
        <v>2</v>
      </c>
      <c r="B7" s="790" t="s">
        <v>24</v>
      </c>
      <c r="C7" s="791"/>
      <c r="D7" s="791"/>
      <c r="E7" s="791"/>
      <c r="F7" s="117" t="s">
        <v>6</v>
      </c>
      <c r="H7" s="789">
        <v>2</v>
      </c>
      <c r="I7" s="790" t="s">
        <v>25</v>
      </c>
      <c r="J7" s="791"/>
      <c r="K7" s="791"/>
      <c r="L7" s="791"/>
      <c r="M7" s="117" t="s">
        <v>6</v>
      </c>
      <c r="O7" s="110" t="s">
        <v>8</v>
      </c>
      <c r="P7" s="110" t="s">
        <v>9</v>
      </c>
      <c r="Q7" s="110" t="s">
        <v>10</v>
      </c>
      <c r="R7" s="110" t="s">
        <v>11</v>
      </c>
      <c r="S7" s="110" t="s">
        <v>12</v>
      </c>
      <c r="T7" s="110" t="s">
        <v>13</v>
      </c>
      <c r="V7" s="132" t="s">
        <v>5</v>
      </c>
      <c r="W7" s="133" t="e">
        <f>SUM(X7,Y7)</f>
        <v>#REF!</v>
      </c>
      <c r="X7" s="134" t="e">
        <f>COUNTIF(#REF!,'MDL PSS Summery (2)'!X6)</f>
        <v>#REF!</v>
      </c>
      <c r="Y7" s="134" t="e">
        <f>COUNTIF(#REF!,'MDL PSS Summery (2)'!Y6)</f>
        <v>#REF!</v>
      </c>
      <c r="Z7" s="133" t="e">
        <f>SUM(AA7:AF7)</f>
        <v>#REF!</v>
      </c>
      <c r="AA7" s="134" t="e">
        <f t="shared" ref="AA7:AF7" si="0">O4</f>
        <v>#REF!</v>
      </c>
      <c r="AB7" s="134" t="e">
        <f t="shared" si="0"/>
        <v>#REF!</v>
      </c>
      <c r="AC7" s="134" t="e">
        <f t="shared" si="0"/>
        <v>#REF!</v>
      </c>
      <c r="AD7" s="134" t="e">
        <f t="shared" si="0"/>
        <v>#REF!</v>
      </c>
      <c r="AE7" s="134" t="e">
        <f t="shared" si="0"/>
        <v>#REF!</v>
      </c>
      <c r="AF7" s="135" t="e">
        <f t="shared" si="0"/>
        <v>#REF!</v>
      </c>
      <c r="AG7" s="133" t="e">
        <f>SUM(AH7,AI7)</f>
        <v>#REF!</v>
      </c>
      <c r="AH7" s="134" t="e">
        <f>COUNTIFS(#REF!,'MDL PSS Summery (2)'!AH6,#REF!,"Not Submitted")</f>
        <v>#REF!</v>
      </c>
      <c r="AI7" s="134" t="e">
        <f>COUNTIFS(#REF!,'MDL PSS Summery (2)'!AI6,#REF!,"Not Submitted")</f>
        <v>#REF!</v>
      </c>
    </row>
    <row r="8" spans="1:35" ht="16.5">
      <c r="A8" s="789"/>
      <c r="B8" s="785" t="s">
        <v>15</v>
      </c>
      <c r="C8" s="111" t="s">
        <v>16</v>
      </c>
      <c r="D8" s="111" t="e">
        <f>#REF!</f>
        <v>#REF!</v>
      </c>
      <c r="E8" s="112" t="e">
        <f>D8/D10</f>
        <v>#REF!</v>
      </c>
      <c r="F8" s="784"/>
      <c r="H8" s="789"/>
      <c r="I8" s="785" t="s">
        <v>15</v>
      </c>
      <c r="J8" s="111" t="s">
        <v>16</v>
      </c>
      <c r="K8" s="111">
        <v>9</v>
      </c>
      <c r="L8" s="112">
        <f>K8/K10</f>
        <v>0.47368421052631576</v>
      </c>
      <c r="M8" s="786" t="s">
        <v>26</v>
      </c>
      <c r="O8" s="108" t="e">
        <f>#REF!</f>
        <v>#REF!</v>
      </c>
      <c r="P8" s="108" t="e">
        <f>#REF!</f>
        <v>#REF!</v>
      </c>
      <c r="Q8" s="108" t="e">
        <f>#REF!</f>
        <v>#REF!</v>
      </c>
      <c r="R8" s="108" t="e">
        <f>#REF!</f>
        <v>#REF!</v>
      </c>
      <c r="S8" s="108" t="e">
        <f>#REF!</f>
        <v>#REF!</v>
      </c>
      <c r="T8" s="108" t="e">
        <f>#REF!</f>
        <v>#REF!</v>
      </c>
      <c r="V8" s="132" t="s">
        <v>24</v>
      </c>
      <c r="W8" s="133" t="e">
        <f t="shared" ref="W8:W9" si="1">SUM(X8,Y8)</f>
        <v>#REF!</v>
      </c>
      <c r="X8" s="136" t="e">
        <f>COUNTIF(#REF!,'MDL PSS Summery (2)'!X6)</f>
        <v>#REF!</v>
      </c>
      <c r="Y8" s="137" t="e">
        <f>COUNTIF(#REF!,'MDL PSS Summery (2)'!Y6)</f>
        <v>#REF!</v>
      </c>
      <c r="Z8" s="133" t="e">
        <f t="shared" ref="Z8:Z9" si="2">SUM(AA8:AF8)</f>
        <v>#REF!</v>
      </c>
      <c r="AA8" s="134" t="e">
        <f t="shared" ref="AA8:AF8" si="3">O8</f>
        <v>#REF!</v>
      </c>
      <c r="AB8" s="134" t="e">
        <f t="shared" si="3"/>
        <v>#REF!</v>
      </c>
      <c r="AC8" s="134" t="e">
        <f t="shared" si="3"/>
        <v>#REF!</v>
      </c>
      <c r="AD8" s="134" t="e">
        <f t="shared" si="3"/>
        <v>#REF!</v>
      </c>
      <c r="AE8" s="134" t="e">
        <f t="shared" si="3"/>
        <v>#REF!</v>
      </c>
      <c r="AF8" s="135" t="e">
        <f t="shared" si="3"/>
        <v>#REF!</v>
      </c>
      <c r="AG8" s="133" t="e">
        <f t="shared" ref="AG8:AG9" si="4">SUM(AH8,AI8)</f>
        <v>#REF!</v>
      </c>
      <c r="AH8" s="134" t="e">
        <f>COUNTIFS(#REF!,'MDL PSS Summery (2)'!AH6,#REF!,"Not Submitted")</f>
        <v>#REF!</v>
      </c>
      <c r="AI8" s="135" t="e">
        <f>COUNTIFS(#REF!,'MDL PSS Summery (2)'!AI6,#REF!,"Not Submitted")</f>
        <v>#REF!</v>
      </c>
    </row>
    <row r="9" spans="1:35" ht="16.5">
      <c r="A9" s="789"/>
      <c r="B9" s="785"/>
      <c r="C9" s="111" t="s">
        <v>18</v>
      </c>
      <c r="D9" s="111" t="e">
        <f>#REF!</f>
        <v>#REF!</v>
      </c>
      <c r="E9" s="112" t="e">
        <f>D9/D10</f>
        <v>#REF!</v>
      </c>
      <c r="F9" s="784"/>
      <c r="H9" s="789"/>
      <c r="I9" s="785"/>
      <c r="J9" s="111" t="s">
        <v>18</v>
      </c>
      <c r="K9" s="111">
        <v>10</v>
      </c>
      <c r="L9" s="112">
        <f>K9/K10</f>
        <v>0.52631578947368418</v>
      </c>
      <c r="M9" s="787"/>
      <c r="O9" s="114"/>
      <c r="P9" s="114"/>
      <c r="Q9" s="114"/>
      <c r="R9" s="114"/>
      <c r="S9" s="114"/>
      <c r="T9" s="114"/>
      <c r="V9" s="132" t="s">
        <v>27</v>
      </c>
      <c r="W9" s="133">
        <f t="shared" si="1"/>
        <v>102</v>
      </c>
      <c r="X9" s="136">
        <f>COUNTIF(PSS10B!$D$3:$D$104,'MDL PSS Summery (2)'!X6)</f>
        <v>0</v>
      </c>
      <c r="Y9" s="136">
        <f>COUNTIF(PSS10B!$D$3:$D$104,'MDL PSS Summery (2)'!Y6)</f>
        <v>102</v>
      </c>
      <c r="Z9" s="133" t="e">
        <f t="shared" si="2"/>
        <v>#REF!</v>
      </c>
      <c r="AA9" s="134" t="e">
        <f t="shared" ref="AA9:AF9" si="5">O12</f>
        <v>#REF!</v>
      </c>
      <c r="AB9" s="134" t="e">
        <f t="shared" si="5"/>
        <v>#REF!</v>
      </c>
      <c r="AC9" s="134" t="e">
        <f t="shared" si="5"/>
        <v>#REF!</v>
      </c>
      <c r="AD9" s="134" t="e">
        <f t="shared" si="5"/>
        <v>#REF!</v>
      </c>
      <c r="AE9" s="134" t="e">
        <f t="shared" si="5"/>
        <v>#REF!</v>
      </c>
      <c r="AF9" s="135" t="e">
        <f t="shared" si="5"/>
        <v>#REF!</v>
      </c>
      <c r="AG9" s="133">
        <f t="shared" si="4"/>
        <v>12</v>
      </c>
      <c r="AH9" s="134">
        <f>COUNTIFS(PSS10B!$D$3:$D$104,'MDL PSS Summery (2)'!AH6,PSS10B!$N$3:$N$104,"Not Submitted")</f>
        <v>0</v>
      </c>
      <c r="AI9" s="134">
        <f>COUNTIFS(PSS10B!$D$3:$D$104,'MDL PSS Summery (2)'!AI6,PSS10B!$N$3:$N$104,"Not Submitted")</f>
        <v>12</v>
      </c>
    </row>
    <row r="10" spans="1:35" ht="17.25" thickBot="1">
      <c r="A10" s="789"/>
      <c r="B10" s="785"/>
      <c r="C10" s="115" t="s">
        <v>21</v>
      </c>
      <c r="D10" s="115" t="e">
        <f>SUM(D8:D9)</f>
        <v>#REF!</v>
      </c>
      <c r="E10" s="116"/>
      <c r="F10" s="784"/>
      <c r="H10" s="789"/>
      <c r="I10" s="785"/>
      <c r="J10" s="115" t="s">
        <v>21</v>
      </c>
      <c r="K10" s="115">
        <f>SUM(K8:K9)</f>
        <v>19</v>
      </c>
      <c r="L10" s="116"/>
      <c r="M10" s="788"/>
      <c r="O10" s="114"/>
      <c r="P10" s="114"/>
      <c r="Q10" s="114"/>
      <c r="R10" s="114"/>
      <c r="S10" s="114"/>
      <c r="T10" s="114"/>
      <c r="V10" s="138" t="s">
        <v>21</v>
      </c>
      <c r="W10" s="139" t="e">
        <f>SUM(W7:W9)</f>
        <v>#REF!</v>
      </c>
      <c r="X10" s="140" t="e">
        <f>SUM(X7:X9)</f>
        <v>#REF!</v>
      </c>
      <c r="Y10" s="141" t="e">
        <f>SUM(Y7:Y9)</f>
        <v>#REF!</v>
      </c>
      <c r="Z10" s="142" t="e">
        <f>SUM(AA10:AF10)</f>
        <v>#REF!</v>
      </c>
      <c r="AA10" s="140" t="e">
        <f t="shared" ref="AA10:AI10" si="6">SUM(AA7:AA9)</f>
        <v>#REF!</v>
      </c>
      <c r="AB10" s="140" t="e">
        <f t="shared" si="6"/>
        <v>#REF!</v>
      </c>
      <c r="AC10" s="140" t="e">
        <f t="shared" si="6"/>
        <v>#REF!</v>
      </c>
      <c r="AD10" s="140" t="e">
        <f t="shared" si="6"/>
        <v>#REF!</v>
      </c>
      <c r="AE10" s="140" t="e">
        <f t="shared" si="6"/>
        <v>#REF!</v>
      </c>
      <c r="AF10" s="141" t="e">
        <f t="shared" si="6"/>
        <v>#REF!</v>
      </c>
      <c r="AG10" s="139" t="e">
        <f t="shared" si="6"/>
        <v>#REF!</v>
      </c>
      <c r="AH10" s="140" t="e">
        <f t="shared" si="6"/>
        <v>#REF!</v>
      </c>
      <c r="AI10" s="141" t="e">
        <f t="shared" si="6"/>
        <v>#REF!</v>
      </c>
    </row>
    <row r="11" spans="1:35" ht="16.5">
      <c r="A11" s="789">
        <v>3</v>
      </c>
      <c r="B11" s="790" t="s">
        <v>27</v>
      </c>
      <c r="C11" s="791"/>
      <c r="D11" s="791"/>
      <c r="E11" s="791"/>
      <c r="F11" s="117" t="s">
        <v>6</v>
      </c>
      <c r="H11" s="789">
        <v>3</v>
      </c>
      <c r="I11" s="790" t="s">
        <v>28</v>
      </c>
      <c r="J11" s="791"/>
      <c r="K11" s="791"/>
      <c r="L11" s="791"/>
      <c r="M11" s="117" t="s">
        <v>6</v>
      </c>
      <c r="O11" s="110" t="s">
        <v>8</v>
      </c>
      <c r="P11" s="110" t="s">
        <v>9</v>
      </c>
      <c r="Q11" s="110" t="s">
        <v>10</v>
      </c>
      <c r="R11" s="110" t="s">
        <v>11</v>
      </c>
      <c r="S11" s="110" t="s">
        <v>12</v>
      </c>
      <c r="T11" s="110" t="s">
        <v>13</v>
      </c>
    </row>
    <row r="12" spans="1:35" ht="13.5">
      <c r="A12" s="789"/>
      <c r="B12" s="785" t="s">
        <v>15</v>
      </c>
      <c r="C12" s="111" t="s">
        <v>16</v>
      </c>
      <c r="D12" s="111" t="e">
        <f>PSS10B!#REF!</f>
        <v>#REF!</v>
      </c>
      <c r="E12" s="112" t="e">
        <f>D12/D14</f>
        <v>#REF!</v>
      </c>
      <c r="F12" s="784"/>
      <c r="H12" s="789"/>
      <c r="I12" s="785" t="s">
        <v>15</v>
      </c>
      <c r="J12" s="111" t="s">
        <v>16</v>
      </c>
      <c r="K12" s="111">
        <v>8</v>
      </c>
      <c r="L12" s="112">
        <f>K12/K14</f>
        <v>0.42105263157894735</v>
      </c>
      <c r="M12" s="786" t="s">
        <v>26</v>
      </c>
      <c r="O12" s="108" t="e">
        <f>PSS10B!#REF!</f>
        <v>#REF!</v>
      </c>
      <c r="P12" s="108" t="e">
        <f>PSS10B!#REF!</f>
        <v>#REF!</v>
      </c>
      <c r="Q12" s="108" t="e">
        <f>PSS10B!#REF!</f>
        <v>#REF!</v>
      </c>
      <c r="R12" s="108" t="e">
        <f>PSS10B!#REF!</f>
        <v>#REF!</v>
      </c>
      <c r="S12" s="108" t="e">
        <f>PSS10B!#REF!</f>
        <v>#REF!</v>
      </c>
      <c r="T12" s="108" t="e">
        <f>PSS10B!#REF!</f>
        <v>#REF!</v>
      </c>
    </row>
    <row r="13" spans="1:35" ht="13.5">
      <c r="A13" s="789"/>
      <c r="B13" s="785"/>
      <c r="C13" s="111" t="s">
        <v>18</v>
      </c>
      <c r="D13" s="111" t="e">
        <f>PSS10B!#REF!</f>
        <v>#REF!</v>
      </c>
      <c r="E13" s="112" t="e">
        <f>D13/D14</f>
        <v>#REF!</v>
      </c>
      <c r="F13" s="784"/>
      <c r="H13" s="789"/>
      <c r="I13" s="785"/>
      <c r="J13" s="111" t="s">
        <v>18</v>
      </c>
      <c r="K13" s="111">
        <v>11</v>
      </c>
      <c r="L13" s="112">
        <f>K13/K14</f>
        <v>0.57894736842105265</v>
      </c>
      <c r="M13" s="787"/>
      <c r="O13" s="114"/>
      <c r="P13" s="114"/>
      <c r="Q13" s="114"/>
      <c r="R13" s="114"/>
      <c r="S13" s="114"/>
      <c r="T13" s="114"/>
    </row>
    <row r="14" spans="1:35" ht="15.75" thickBot="1">
      <c r="A14" s="789"/>
      <c r="B14" s="785"/>
      <c r="C14" s="115" t="s">
        <v>21</v>
      </c>
      <c r="D14" s="115" t="e">
        <f>SUM(D12:D13)</f>
        <v>#REF!</v>
      </c>
      <c r="E14" s="116"/>
      <c r="F14" s="784"/>
      <c r="H14" s="789"/>
      <c r="I14" s="785"/>
      <c r="J14" s="115" t="s">
        <v>21</v>
      </c>
      <c r="K14" s="115">
        <f>SUM(K12:K13)</f>
        <v>19</v>
      </c>
      <c r="L14" s="116"/>
      <c r="M14" s="788"/>
      <c r="O14" s="114"/>
      <c r="P14" s="114"/>
      <c r="Q14" s="114"/>
      <c r="R14" s="114"/>
      <c r="S14" s="114"/>
      <c r="T14" s="114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</row>
    <row r="15" spans="1:35" ht="13.5" thickBot="1"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</row>
    <row r="16" spans="1:35" s="120" customFormat="1" ht="16.5">
      <c r="A16" s="792"/>
      <c r="B16" s="793" t="s">
        <v>29</v>
      </c>
      <c r="C16" s="794"/>
      <c r="D16" s="794"/>
      <c r="E16" s="794"/>
      <c r="F16" s="117" t="s">
        <v>6</v>
      </c>
      <c r="H16" s="792"/>
      <c r="I16" s="118" t="s">
        <v>29</v>
      </c>
      <c r="J16" s="119"/>
      <c r="K16" s="119"/>
      <c r="L16" s="119"/>
      <c r="M16" s="117" t="s">
        <v>6</v>
      </c>
    </row>
    <row r="17" spans="1:35" s="120" customFormat="1" ht="13.5">
      <c r="A17" s="792"/>
      <c r="B17" s="785" t="s">
        <v>15</v>
      </c>
      <c r="C17" s="111" t="s">
        <v>16</v>
      </c>
      <c r="D17" s="111" t="e">
        <f>SUM(D4,D8,D12)</f>
        <v>#REF!</v>
      </c>
      <c r="E17" s="112" t="e">
        <f>D17/D19</f>
        <v>#REF!</v>
      </c>
      <c r="F17" s="784"/>
      <c r="H17" s="792"/>
      <c r="I17" s="785" t="s">
        <v>15</v>
      </c>
      <c r="J17" s="111" t="s">
        <v>16</v>
      </c>
      <c r="K17" s="111" t="e">
        <f>SUM(K4,K8,K12,#REF!,#REF!)</f>
        <v>#REF!</v>
      </c>
      <c r="L17" s="112" t="e">
        <f>K17/K19</f>
        <v>#REF!</v>
      </c>
      <c r="M17" s="113"/>
    </row>
    <row r="18" spans="1:35" s="120" customFormat="1" ht="13.5">
      <c r="A18" s="792"/>
      <c r="B18" s="785"/>
      <c r="C18" s="111" t="s">
        <v>18</v>
      </c>
      <c r="D18" s="111" t="e">
        <f>SUM(D5,D9,D13)</f>
        <v>#REF!</v>
      </c>
      <c r="E18" s="112" t="e">
        <f>D18/D19</f>
        <v>#REF!</v>
      </c>
      <c r="F18" s="784"/>
      <c r="H18" s="792"/>
      <c r="I18" s="785"/>
      <c r="J18" s="111" t="s">
        <v>18</v>
      </c>
      <c r="K18" s="111" t="e">
        <f>SUM(K5,K9,K13,#REF!,#REF!)</f>
        <v>#REF!</v>
      </c>
      <c r="L18" s="112" t="e">
        <f>K18/K19</f>
        <v>#REF!</v>
      </c>
      <c r="M18" s="113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</row>
    <row r="19" spans="1:35" s="120" customFormat="1" ht="15">
      <c r="A19" s="792"/>
      <c r="B19" s="785"/>
      <c r="C19" s="115" t="s">
        <v>21</v>
      </c>
      <c r="D19" s="115" t="e">
        <f>SUM(D17:D18)</f>
        <v>#REF!</v>
      </c>
      <c r="E19" s="121"/>
      <c r="F19" s="784"/>
      <c r="H19" s="792"/>
      <c r="I19" s="785"/>
      <c r="J19" s="115" t="s">
        <v>21</v>
      </c>
      <c r="K19" s="115" t="e">
        <f>SUM(K17:K18)</f>
        <v>#REF!</v>
      </c>
      <c r="L19" s="121"/>
      <c r="M19" s="113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</row>
  </sheetData>
  <mergeCells count="41">
    <mergeCell ref="V3:W3"/>
    <mergeCell ref="V4:AI4"/>
    <mergeCell ref="V5:V6"/>
    <mergeCell ref="W5:Y5"/>
    <mergeCell ref="Z5:AF5"/>
    <mergeCell ref="AG5:AI5"/>
    <mergeCell ref="I17:I19"/>
    <mergeCell ref="M8:M10"/>
    <mergeCell ref="A11:A14"/>
    <mergeCell ref="B11:E11"/>
    <mergeCell ref="H11:H14"/>
    <mergeCell ref="I11:L11"/>
    <mergeCell ref="B12:B14"/>
    <mergeCell ref="F12:F14"/>
    <mergeCell ref="I12:I14"/>
    <mergeCell ref="M12:M14"/>
    <mergeCell ref="A16:A19"/>
    <mergeCell ref="B16:E16"/>
    <mergeCell ref="H16:H19"/>
    <mergeCell ref="B17:B19"/>
    <mergeCell ref="F17:F19"/>
    <mergeCell ref="F4:F6"/>
    <mergeCell ref="I4:I6"/>
    <mergeCell ref="M4:M6"/>
    <mergeCell ref="A7:A10"/>
    <mergeCell ref="B7:E7"/>
    <mergeCell ref="H7:H10"/>
    <mergeCell ref="I7:L7"/>
    <mergeCell ref="B8:B10"/>
    <mergeCell ref="F8:F10"/>
    <mergeCell ref="I8:I10"/>
    <mergeCell ref="A3:A6"/>
    <mergeCell ref="B3:E3"/>
    <mergeCell ref="H3:H6"/>
    <mergeCell ref="I3:L3"/>
    <mergeCell ref="B4:B6"/>
    <mergeCell ref="A1:B1"/>
    <mergeCell ref="H1:I1"/>
    <mergeCell ref="A2:F2"/>
    <mergeCell ref="H2:M2"/>
    <mergeCell ref="O2:T2"/>
  </mergeCells>
  <pageMargins left="0.7" right="0.7" top="0.75" bottom="0.75" header="0.3" footer="0.3"/>
  <pageSetup paperSize="9" scale="70" orientation="landscape" horizontalDpi="1200" verticalDpi="1200" r:id="rId1"/>
  <headerFooter>
    <oddHeader>&amp;CKHAVDA PSS MDL SUMMARY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AC68-E64D-418E-B267-3C5E41C2B30B}">
  <sheetPr codeName="Sheet5" filterMode="1">
    <tabColor indexed="12"/>
  </sheetPr>
  <dimension ref="A1:BW304"/>
  <sheetViews>
    <sheetView topLeftCell="H1" zoomScale="90" zoomScaleNormal="90" zoomScaleSheetLayoutView="70" workbookViewId="0">
      <selection activeCell="N3" sqref="N3:N289"/>
    </sheetView>
  </sheetViews>
  <sheetFormatPr defaultColWidth="9.140625" defaultRowHeight="12.75"/>
  <cols>
    <col min="1" max="1" width="15.42578125" style="12" customWidth="1"/>
    <col min="2" max="2" width="51" style="10" bestFit="1" customWidth="1"/>
    <col min="3" max="3" width="28.140625" style="12" bestFit="1" customWidth="1"/>
    <col min="4" max="4" width="22.5703125" style="2" bestFit="1" customWidth="1"/>
    <col min="5" max="5" width="26.7109375" style="265" bestFit="1" customWidth="1"/>
    <col min="6" max="6" width="58" style="265" customWidth="1"/>
    <col min="7" max="7" width="38.7109375" style="259" hidden="1" customWidth="1"/>
    <col min="8" max="8" width="70.42578125" style="259" customWidth="1"/>
    <col min="9" max="11" width="21" style="259" customWidth="1"/>
    <col min="12" max="12" width="26.7109375" style="262" customWidth="1"/>
    <col min="13" max="13" width="21" style="12" customWidth="1"/>
    <col min="14" max="14" width="27.140625" style="263" customWidth="1"/>
    <col min="15" max="16" width="15.140625" style="262" customWidth="1"/>
    <col min="17" max="17" width="15.7109375" style="12" customWidth="1"/>
    <col min="18" max="18" width="31.5703125" style="12" bestFit="1" customWidth="1"/>
    <col min="19" max="19" width="29.7109375" style="263" customWidth="1"/>
    <col min="20" max="20" width="22.5703125" style="12" customWidth="1"/>
    <col min="21" max="21" width="14.5703125" style="12" customWidth="1"/>
    <col min="22" max="22" width="14" style="12" customWidth="1"/>
    <col min="23" max="23" width="25.5703125" style="12" bestFit="1" customWidth="1"/>
    <col min="24" max="24" width="22.140625" style="263" customWidth="1"/>
    <col min="25" max="25" width="21.42578125" style="12" customWidth="1"/>
    <col min="26" max="26" width="15.42578125" style="12" customWidth="1"/>
    <col min="27" max="27" width="14.85546875" style="12" customWidth="1"/>
    <col min="28" max="28" width="25.28515625" style="12" bestFit="1" customWidth="1"/>
    <col min="29" max="29" width="9.140625" style="264"/>
    <col min="30" max="30" width="14" style="12" customWidth="1"/>
    <col min="31" max="31" width="14.5703125" style="12" customWidth="1"/>
    <col min="32" max="32" width="10.7109375" style="12" customWidth="1"/>
    <col min="33" max="33" width="15.42578125" style="12" customWidth="1"/>
    <col min="34" max="34" width="9.140625" style="263"/>
    <col min="35" max="35" width="14.85546875" style="12" customWidth="1"/>
    <col min="36" max="36" width="14" style="12" customWidth="1"/>
    <col min="37" max="37" width="15.42578125" style="12" customWidth="1"/>
    <col min="38" max="38" width="21.42578125" style="12" customWidth="1"/>
    <col min="39" max="39" width="9.140625" style="263"/>
    <col min="40" max="40" width="13.5703125" style="12" bestFit="1" customWidth="1"/>
    <col min="41" max="41" width="14.85546875" style="12" customWidth="1"/>
    <col min="42" max="42" width="21.42578125" style="12" customWidth="1"/>
    <col min="43" max="43" width="14" style="12" customWidth="1"/>
    <col min="44" max="44" width="9.140625" style="263"/>
    <col min="45" max="45" width="15.42578125" style="12" customWidth="1"/>
    <col min="46" max="46" width="15.7109375" style="12" bestFit="1" customWidth="1"/>
    <col min="47" max="47" width="14" style="12" customWidth="1"/>
    <col min="48" max="48" width="14.85546875" style="12" customWidth="1"/>
    <col min="49" max="49" width="9.140625" style="263"/>
    <col min="50" max="50" width="21.42578125" style="12" customWidth="1"/>
    <col min="51" max="51" width="15.42578125" style="12" customWidth="1"/>
    <col min="52" max="52" width="14.85546875" style="12" customWidth="1"/>
    <col min="53" max="53" width="10.7109375" style="12" customWidth="1"/>
    <col min="54" max="54" width="9.140625" style="263"/>
    <col min="55" max="55" width="14" style="12" customWidth="1"/>
    <col min="56" max="56" width="21.42578125" style="12" customWidth="1"/>
    <col min="57" max="57" width="10.7109375" style="12" customWidth="1"/>
    <col min="58" max="58" width="15.42578125" style="12" customWidth="1"/>
    <col min="59" max="59" width="9.140625" style="263"/>
    <col min="60" max="60" width="14.85546875" style="12" customWidth="1"/>
    <col min="61" max="61" width="14" style="12" customWidth="1"/>
    <col min="62" max="62" width="15.42578125" style="12" customWidth="1"/>
    <col min="63" max="63" width="21.42578125" style="12" customWidth="1"/>
    <col min="64" max="64" width="9.140625" style="263"/>
    <col min="65" max="65" width="10.7109375" style="12" customWidth="1"/>
    <col min="66" max="66" width="14.85546875" style="12" customWidth="1"/>
    <col min="67" max="67" width="14" style="12" customWidth="1"/>
    <col min="68" max="68" width="21.42578125" style="12" customWidth="1"/>
    <col min="69" max="69" width="15.42578125" style="12" customWidth="1"/>
    <col min="70" max="70" width="10.7109375" style="12" customWidth="1"/>
    <col min="71" max="71" width="14.85546875" style="12" customWidth="1"/>
    <col min="72" max="72" width="14" style="12" customWidth="1"/>
    <col min="73" max="73" width="21.42578125" style="12" customWidth="1"/>
    <col min="74" max="74" width="15.42578125" style="12" customWidth="1"/>
    <col min="75" max="75" width="10.7109375" style="12" customWidth="1"/>
    <col min="76" max="76" width="17.28515625" style="259" customWidth="1"/>
    <col min="77" max="77" width="15" style="259" customWidth="1"/>
    <col min="78" max="78" width="9.140625" style="259" customWidth="1"/>
    <col min="79" max="16384" width="9.140625" style="259"/>
  </cols>
  <sheetData>
    <row r="1" spans="1:75" ht="21.75" thickTop="1" thickBot="1">
      <c r="A1" s="764" t="s">
        <v>1223</v>
      </c>
      <c r="B1" s="765"/>
      <c r="C1" s="765"/>
      <c r="D1" s="765"/>
      <c r="E1" s="765"/>
      <c r="F1" s="765"/>
      <c r="G1" s="766"/>
      <c r="H1" s="765"/>
      <c r="I1" s="766"/>
      <c r="J1" s="1"/>
      <c r="K1" s="1"/>
      <c r="L1" s="1"/>
      <c r="M1" s="1"/>
      <c r="N1" s="1"/>
      <c r="O1" s="767" t="s">
        <v>63</v>
      </c>
      <c r="P1" s="768"/>
      <c r="Q1" s="768"/>
      <c r="R1" s="768"/>
      <c r="S1" s="769"/>
      <c r="T1" s="770" t="s">
        <v>64</v>
      </c>
      <c r="U1" s="771"/>
      <c r="V1" s="771"/>
      <c r="W1" s="771"/>
      <c r="X1" s="772"/>
      <c r="Y1" s="773" t="s">
        <v>65</v>
      </c>
      <c r="Z1" s="774"/>
      <c r="AA1" s="774"/>
      <c r="AB1" s="774"/>
      <c r="AC1" s="775"/>
      <c r="AD1" s="776" t="s">
        <v>66</v>
      </c>
      <c r="AE1" s="777"/>
      <c r="AF1" s="777"/>
      <c r="AG1" s="777"/>
      <c r="AH1" s="778"/>
      <c r="AI1" s="761" t="s">
        <v>67</v>
      </c>
      <c r="AJ1" s="762"/>
      <c r="AK1" s="762"/>
      <c r="AL1" s="762"/>
      <c r="AM1" s="763"/>
      <c r="AN1" s="746" t="s">
        <v>68</v>
      </c>
      <c r="AO1" s="747"/>
      <c r="AP1" s="747"/>
      <c r="AQ1" s="747"/>
      <c r="AR1" s="748"/>
      <c r="AS1" s="749" t="s">
        <v>69</v>
      </c>
      <c r="AT1" s="750"/>
      <c r="AU1" s="750"/>
      <c r="AV1" s="750"/>
      <c r="AW1" s="751"/>
      <c r="AX1" s="752" t="s">
        <v>70</v>
      </c>
      <c r="AY1" s="753"/>
      <c r="AZ1" s="753"/>
      <c r="BA1" s="753"/>
      <c r="BB1" s="754"/>
      <c r="BC1" s="755" t="s">
        <v>71</v>
      </c>
      <c r="BD1" s="756"/>
      <c r="BE1" s="756"/>
      <c r="BF1" s="756"/>
      <c r="BG1" s="757"/>
      <c r="BH1" s="758" t="s">
        <v>72</v>
      </c>
      <c r="BI1" s="759"/>
      <c r="BJ1" s="759"/>
      <c r="BK1" s="759"/>
      <c r="BL1" s="760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</row>
    <row r="2" spans="1:75" ht="27" thickTop="1" thickBot="1">
      <c r="A2" s="143" t="s">
        <v>73</v>
      </c>
      <c r="B2" s="276" t="s">
        <v>19</v>
      </c>
      <c r="C2" s="274" t="s">
        <v>74</v>
      </c>
      <c r="D2" s="275" t="s">
        <v>75</v>
      </c>
      <c r="E2" s="276" t="s">
        <v>46</v>
      </c>
      <c r="F2" s="276" t="s">
        <v>76</v>
      </c>
      <c r="G2" s="294" t="s">
        <v>77</v>
      </c>
      <c r="H2" s="274" t="s">
        <v>78</v>
      </c>
      <c r="I2" s="294" t="s">
        <v>79</v>
      </c>
      <c r="J2" s="144" t="s">
        <v>80</v>
      </c>
      <c r="K2" s="144" t="s">
        <v>81</v>
      </c>
      <c r="L2" s="144" t="s">
        <v>82</v>
      </c>
      <c r="M2" s="144" t="s">
        <v>83</v>
      </c>
      <c r="N2" s="143" t="s">
        <v>84</v>
      </c>
      <c r="O2" s="145" t="s">
        <v>85</v>
      </c>
      <c r="P2" s="146" t="s">
        <v>86</v>
      </c>
      <c r="Q2" s="146" t="s">
        <v>87</v>
      </c>
      <c r="R2" s="146" t="s">
        <v>88</v>
      </c>
      <c r="S2" s="146" t="s">
        <v>89</v>
      </c>
      <c r="T2" s="147" t="s">
        <v>90</v>
      </c>
      <c r="U2" s="148" t="s">
        <v>91</v>
      </c>
      <c r="V2" s="148" t="s">
        <v>92</v>
      </c>
      <c r="W2" s="148" t="s">
        <v>93</v>
      </c>
      <c r="X2" s="148" t="s">
        <v>94</v>
      </c>
      <c r="Y2" s="149" t="s">
        <v>95</v>
      </c>
      <c r="Z2" s="149" t="s">
        <v>96</v>
      </c>
      <c r="AA2" s="149" t="s">
        <v>97</v>
      </c>
      <c r="AB2" s="149" t="s">
        <v>98</v>
      </c>
      <c r="AC2" s="149" t="s">
        <v>99</v>
      </c>
      <c r="AD2" s="150" t="s">
        <v>100</v>
      </c>
      <c r="AE2" s="150" t="s">
        <v>101</v>
      </c>
      <c r="AF2" s="150" t="s">
        <v>102</v>
      </c>
      <c r="AG2" s="150" t="s">
        <v>103</v>
      </c>
      <c r="AH2" s="150" t="s">
        <v>104</v>
      </c>
      <c r="AI2" s="151" t="s">
        <v>105</v>
      </c>
      <c r="AJ2" s="151" t="s">
        <v>106</v>
      </c>
      <c r="AK2" s="151" t="s">
        <v>107</v>
      </c>
      <c r="AL2" s="151" t="s">
        <v>108</v>
      </c>
      <c r="AM2" s="151" t="s">
        <v>109</v>
      </c>
      <c r="AN2" s="152" t="s">
        <v>110</v>
      </c>
      <c r="AO2" s="152" t="s">
        <v>111</v>
      </c>
      <c r="AP2" s="152" t="s">
        <v>112</v>
      </c>
      <c r="AQ2" s="152" t="s">
        <v>113</v>
      </c>
      <c r="AR2" s="152" t="s">
        <v>114</v>
      </c>
      <c r="AS2" s="153" t="s">
        <v>115</v>
      </c>
      <c r="AT2" s="153" t="s">
        <v>116</v>
      </c>
      <c r="AU2" s="153" t="s">
        <v>117</v>
      </c>
      <c r="AV2" s="153" t="s">
        <v>118</v>
      </c>
      <c r="AW2" s="153" t="s">
        <v>119</v>
      </c>
      <c r="AX2" s="154" t="s">
        <v>120</v>
      </c>
      <c r="AY2" s="154" t="s">
        <v>121</v>
      </c>
      <c r="AZ2" s="154" t="s">
        <v>122</v>
      </c>
      <c r="BA2" s="154" t="s">
        <v>123</v>
      </c>
      <c r="BB2" s="154" t="s">
        <v>124</v>
      </c>
      <c r="BC2" s="155" t="s">
        <v>125</v>
      </c>
      <c r="BD2" s="155" t="s">
        <v>126</v>
      </c>
      <c r="BE2" s="155" t="s">
        <v>127</v>
      </c>
      <c r="BF2" s="155" t="s">
        <v>128</v>
      </c>
      <c r="BG2" s="155" t="s">
        <v>129</v>
      </c>
      <c r="BH2" s="156" t="s">
        <v>130</v>
      </c>
      <c r="BI2" s="156" t="s">
        <v>131</v>
      </c>
      <c r="BJ2" s="156" t="s">
        <v>132</v>
      </c>
      <c r="BK2" s="156" t="s">
        <v>133</v>
      </c>
      <c r="BL2" s="189" t="s">
        <v>134</v>
      </c>
      <c r="BM2" s="157" t="s">
        <v>135</v>
      </c>
      <c r="BN2" s="259"/>
      <c r="BO2" s="259"/>
      <c r="BP2" s="259"/>
      <c r="BQ2" s="259"/>
      <c r="BR2" s="259"/>
      <c r="BS2" s="259"/>
      <c r="BT2" s="259"/>
      <c r="BU2" s="259"/>
      <c r="BV2" s="259"/>
      <c r="BW2" s="259"/>
    </row>
    <row r="3" spans="1:75" s="7" customFormat="1" ht="15" hidden="1" thickTop="1" thickBot="1">
      <c r="A3" s="158">
        <v>1</v>
      </c>
      <c r="B3" s="520" t="str">
        <f>$A$1</f>
        <v>PSS09_Adani Green Energy 27 A Limited (AGE27AL)</v>
      </c>
      <c r="C3" s="454" t="s">
        <v>136</v>
      </c>
      <c r="D3" s="455" t="s">
        <v>23</v>
      </c>
      <c r="E3" s="456" t="s">
        <v>137</v>
      </c>
      <c r="F3" s="525" t="s">
        <v>1224</v>
      </c>
      <c r="G3" s="295" t="s">
        <v>139</v>
      </c>
      <c r="H3" s="458" t="s">
        <v>140</v>
      </c>
      <c r="I3" s="296" t="s">
        <v>141</v>
      </c>
      <c r="J3" s="160" t="s">
        <v>142</v>
      </c>
      <c r="K3" s="164"/>
      <c r="L3" s="165"/>
      <c r="M3" s="166"/>
      <c r="N3" s="168" t="str" cm="1">
        <f t="array" ref="N3">_xlfn.IFNA(LOOKUP(2, 1/(MOD(COLUMN(O3:XFD3)-COLUMN(O3), 5)=2)/(O3:XFD3&lt;&gt;""), O3:XFD3),"Not Submitted")</f>
        <v>Cat. -I</v>
      </c>
      <c r="O3" s="228">
        <v>46063</v>
      </c>
      <c r="P3" s="219">
        <v>46079</v>
      </c>
      <c r="Q3" s="177" t="s">
        <v>33</v>
      </c>
      <c r="R3" s="603" t="s">
        <v>143</v>
      </c>
      <c r="S3" s="170"/>
      <c r="T3" s="213"/>
      <c r="U3" s="214"/>
      <c r="V3" s="171"/>
      <c r="W3" s="170"/>
      <c r="X3" s="170"/>
      <c r="Y3" s="244"/>
      <c r="Z3" s="245"/>
      <c r="AA3" s="241"/>
      <c r="AB3" s="171"/>
      <c r="AC3" s="171"/>
      <c r="AD3" s="231"/>
      <c r="AE3" s="232"/>
      <c r="AF3" s="208"/>
      <c r="AG3" s="172"/>
      <c r="AH3" s="172"/>
      <c r="AI3" s="235"/>
      <c r="AJ3" s="251"/>
      <c r="AK3" s="170"/>
      <c r="AL3" s="170"/>
      <c r="AM3" s="170"/>
      <c r="AN3" s="173"/>
      <c r="AO3" s="170"/>
      <c r="AP3" s="170"/>
      <c r="AQ3" s="170"/>
      <c r="AR3" s="170"/>
      <c r="AS3" s="173"/>
      <c r="AT3" s="170"/>
      <c r="AU3" s="170"/>
      <c r="AV3" s="170"/>
      <c r="AW3" s="170"/>
      <c r="AX3" s="173"/>
      <c r="AY3" s="170"/>
      <c r="AZ3" s="170"/>
      <c r="BA3" s="170"/>
      <c r="BB3" s="170"/>
      <c r="BC3" s="173"/>
      <c r="BD3" s="170"/>
      <c r="BE3" s="170"/>
      <c r="BF3" s="170"/>
      <c r="BG3" s="170"/>
      <c r="BH3" s="173"/>
      <c r="BI3" s="170"/>
      <c r="BJ3" s="170"/>
      <c r="BK3" s="170"/>
      <c r="BL3" s="190"/>
      <c r="BM3" s="7" t="str">
        <f t="shared" ref="BM3:BM72" si="0">MID(F3,20,1)</f>
        <v>E</v>
      </c>
    </row>
    <row r="4" spans="1:75" s="7" customFormat="1" ht="27.75" hidden="1" thickBot="1">
      <c r="A4" s="158">
        <v>2</v>
      </c>
      <c r="B4" s="521" t="str">
        <f t="shared" ref="B4:B55" si="1">$A$1</f>
        <v>PSS09_Adani Green Energy 27 A Limited (AGE27AL)</v>
      </c>
      <c r="C4" s="278" t="s">
        <v>136</v>
      </c>
      <c r="D4" s="279" t="s">
        <v>23</v>
      </c>
      <c r="E4" s="28" t="s">
        <v>137</v>
      </c>
      <c r="F4" s="448" t="s">
        <v>1225</v>
      </c>
      <c r="G4" s="295" t="s">
        <v>145</v>
      </c>
      <c r="H4" s="211" t="s">
        <v>146</v>
      </c>
      <c r="I4" s="296" t="s">
        <v>141</v>
      </c>
      <c r="J4" s="160" t="s">
        <v>142</v>
      </c>
      <c r="K4" s="164"/>
      <c r="L4" s="165"/>
      <c r="M4" s="166"/>
      <c r="N4" s="168" t="str" cm="1">
        <f t="array" ref="N4">_xlfn.IFNA(LOOKUP(2, 1/(MOD(COLUMN(O4:XFD4)-COLUMN(O4), 5)=2)/(O4:XFD4&lt;&gt;""), O4:XFD4),"Not Submitted")</f>
        <v>Cat. -I</v>
      </c>
      <c r="O4" s="228">
        <v>46063</v>
      </c>
      <c r="P4" s="219">
        <v>46079</v>
      </c>
      <c r="Q4" s="177" t="s">
        <v>33</v>
      </c>
      <c r="R4" s="34" t="s">
        <v>143</v>
      </c>
      <c r="S4" s="172"/>
      <c r="T4" s="188"/>
      <c r="U4" s="185"/>
      <c r="V4" s="168"/>
      <c r="W4" s="172"/>
      <c r="X4" s="172"/>
      <c r="Y4" s="227"/>
      <c r="Z4" s="232"/>
      <c r="AA4" s="208"/>
      <c r="AB4" s="168"/>
      <c r="AC4" s="168"/>
      <c r="AD4" s="231"/>
      <c r="AE4" s="232"/>
      <c r="AF4" s="208"/>
      <c r="AG4" s="172"/>
      <c r="AH4" s="172"/>
      <c r="AI4" s="236"/>
      <c r="AJ4" s="205"/>
      <c r="AK4" s="172"/>
      <c r="AL4" s="172"/>
      <c r="AM4" s="172"/>
      <c r="AN4" s="180"/>
      <c r="AO4" s="172"/>
      <c r="AP4" s="172"/>
      <c r="AQ4" s="172"/>
      <c r="AR4" s="172"/>
      <c r="AS4" s="180"/>
      <c r="AT4" s="172"/>
      <c r="AU4" s="172"/>
      <c r="AV4" s="172"/>
      <c r="AW4" s="172"/>
      <c r="AX4" s="180"/>
      <c r="AY4" s="172"/>
      <c r="AZ4" s="172"/>
      <c r="BA4" s="172"/>
      <c r="BB4" s="172"/>
      <c r="BC4" s="180"/>
      <c r="BD4" s="172"/>
      <c r="BE4" s="172"/>
      <c r="BF4" s="172"/>
      <c r="BG4" s="172"/>
      <c r="BH4" s="180"/>
      <c r="BI4" s="172"/>
      <c r="BJ4" s="172"/>
      <c r="BK4" s="172"/>
      <c r="BL4" s="191"/>
      <c r="BM4" s="7" t="str">
        <f t="shared" si="0"/>
        <v>E</v>
      </c>
    </row>
    <row r="5" spans="1:75" s="7" customFormat="1" ht="14.25" hidden="1" thickBot="1">
      <c r="A5" s="158">
        <v>3</v>
      </c>
      <c r="B5" s="521" t="str">
        <f t="shared" si="1"/>
        <v>PSS09_Adani Green Energy 27 A Limited (AGE27AL)</v>
      </c>
      <c r="C5" s="278" t="s">
        <v>136</v>
      </c>
      <c r="D5" s="279" t="s">
        <v>23</v>
      </c>
      <c r="E5" s="28" t="s">
        <v>137</v>
      </c>
      <c r="F5" s="448" t="s">
        <v>1226</v>
      </c>
      <c r="G5" s="295" t="s">
        <v>148</v>
      </c>
      <c r="H5" s="211" t="s">
        <v>149</v>
      </c>
      <c r="I5" s="296" t="s">
        <v>141</v>
      </c>
      <c r="J5" s="160" t="s">
        <v>142</v>
      </c>
      <c r="K5" s="164"/>
      <c r="L5" s="165"/>
      <c r="M5" s="166"/>
      <c r="N5" s="168" t="str" cm="1">
        <f t="array" ref="N5">_xlfn.IFNA(LOOKUP(2, 1/(MOD(COLUMN(O5:XFD5)-COLUMN(O5), 5)=2)/(O5:XFD5&lt;&gt;""), O5:XFD5),"Not Submitted")</f>
        <v>Delete</v>
      </c>
      <c r="O5" s="228"/>
      <c r="P5" s="219"/>
      <c r="Q5" s="177" t="s">
        <v>56</v>
      </c>
      <c r="R5" s="34"/>
      <c r="S5" s="172"/>
      <c r="T5" s="188"/>
      <c r="U5" s="185"/>
      <c r="V5" s="168"/>
      <c r="W5" s="172"/>
      <c r="X5" s="172"/>
      <c r="Y5" s="227"/>
      <c r="Z5" s="232"/>
      <c r="AA5" s="208"/>
      <c r="AB5" s="168"/>
      <c r="AC5" s="168"/>
      <c r="AD5" s="231"/>
      <c r="AE5" s="232"/>
      <c r="AF5" s="208"/>
      <c r="AG5" s="172"/>
      <c r="AH5" s="172"/>
      <c r="AI5" s="236"/>
      <c r="AJ5" s="205"/>
      <c r="AK5" s="172"/>
      <c r="AL5" s="172"/>
      <c r="AM5" s="172"/>
      <c r="AN5" s="180"/>
      <c r="AO5" s="172"/>
      <c r="AP5" s="172"/>
      <c r="AQ5" s="172"/>
      <c r="AR5" s="172"/>
      <c r="AS5" s="180"/>
      <c r="AT5" s="172"/>
      <c r="AU5" s="172"/>
      <c r="AV5" s="172"/>
      <c r="AW5" s="172"/>
      <c r="AX5" s="180"/>
      <c r="AY5" s="172"/>
      <c r="AZ5" s="172"/>
      <c r="BA5" s="172"/>
      <c r="BB5" s="172"/>
      <c r="BC5" s="180"/>
      <c r="BD5" s="172"/>
      <c r="BE5" s="172"/>
      <c r="BF5" s="172"/>
      <c r="BG5" s="172"/>
      <c r="BH5" s="180"/>
      <c r="BI5" s="172"/>
      <c r="BJ5" s="172"/>
      <c r="BK5" s="172"/>
      <c r="BL5" s="191"/>
      <c r="BM5" s="7" t="str">
        <f t="shared" si="0"/>
        <v>E</v>
      </c>
    </row>
    <row r="6" spans="1:75" s="7" customFormat="1" ht="27.75" hidden="1" thickBot="1">
      <c r="A6" s="158">
        <v>4</v>
      </c>
      <c r="B6" s="521" t="str">
        <f t="shared" si="1"/>
        <v>PSS09_Adani Green Energy 27 A Limited (AGE27AL)</v>
      </c>
      <c r="C6" s="278" t="s">
        <v>136</v>
      </c>
      <c r="D6" s="279" t="s">
        <v>23</v>
      </c>
      <c r="E6" s="28" t="s">
        <v>137</v>
      </c>
      <c r="F6" s="448" t="s">
        <v>1227</v>
      </c>
      <c r="G6" s="295" t="s">
        <v>151</v>
      </c>
      <c r="H6" s="211" t="s">
        <v>152</v>
      </c>
      <c r="I6" s="296" t="s">
        <v>141</v>
      </c>
      <c r="J6" s="160" t="s">
        <v>142</v>
      </c>
      <c r="K6" s="164"/>
      <c r="L6" s="165"/>
      <c r="M6" s="166"/>
      <c r="N6" s="168" t="str" cm="1">
        <f t="array" ref="N6">_xlfn.IFNA(LOOKUP(2, 1/(MOD(COLUMN(O6:XFD6)-COLUMN(O6), 5)=2)/(O6:XFD6&lt;&gt;""), O6:XFD6),"Not Submitted")</f>
        <v>Not Submitted</v>
      </c>
      <c r="O6" s="228"/>
      <c r="P6" s="229"/>
      <c r="Q6" s="177"/>
      <c r="R6" s="34"/>
      <c r="S6" s="172"/>
      <c r="T6" s="188"/>
      <c r="U6" s="185"/>
      <c r="V6" s="168"/>
      <c r="W6" s="172"/>
      <c r="X6" s="172"/>
      <c r="Y6" s="227"/>
      <c r="Z6" s="232"/>
      <c r="AA6" s="208"/>
      <c r="AB6" s="168"/>
      <c r="AC6" s="168"/>
      <c r="AD6" s="231"/>
      <c r="AE6" s="232"/>
      <c r="AF6" s="208"/>
      <c r="AG6" s="172"/>
      <c r="AH6" s="172"/>
      <c r="AI6" s="236"/>
      <c r="AJ6" s="205"/>
      <c r="AK6" s="172"/>
      <c r="AL6" s="172"/>
      <c r="AM6" s="172"/>
      <c r="AN6" s="180"/>
      <c r="AO6" s="172"/>
      <c r="AP6" s="172"/>
      <c r="AQ6" s="172"/>
      <c r="AR6" s="172"/>
      <c r="AS6" s="180"/>
      <c r="AT6" s="172"/>
      <c r="AU6" s="172"/>
      <c r="AV6" s="172"/>
      <c r="AW6" s="172"/>
      <c r="AX6" s="180"/>
      <c r="AY6" s="172"/>
      <c r="AZ6" s="172"/>
      <c r="BA6" s="172"/>
      <c r="BB6" s="172"/>
      <c r="BC6" s="180"/>
      <c r="BD6" s="172"/>
      <c r="BE6" s="172"/>
      <c r="BF6" s="172"/>
      <c r="BG6" s="172"/>
      <c r="BH6" s="180"/>
      <c r="BI6" s="172"/>
      <c r="BJ6" s="172"/>
      <c r="BK6" s="172"/>
      <c r="BL6" s="191"/>
      <c r="BM6" s="7" t="str">
        <f t="shared" si="0"/>
        <v>E</v>
      </c>
    </row>
    <row r="7" spans="1:75" s="7" customFormat="1" ht="14.25" hidden="1" thickBot="1">
      <c r="A7" s="158">
        <v>5</v>
      </c>
      <c r="B7" s="521" t="str">
        <f t="shared" si="1"/>
        <v>PSS09_Adani Green Energy 27 A Limited (AGE27AL)</v>
      </c>
      <c r="C7" s="278" t="s">
        <v>136</v>
      </c>
      <c r="D7" s="279" t="s">
        <v>23</v>
      </c>
      <c r="E7" s="28" t="s">
        <v>137</v>
      </c>
      <c r="F7" s="448" t="s">
        <v>1228</v>
      </c>
      <c r="G7" s="295" t="s">
        <v>154</v>
      </c>
      <c r="H7" s="211" t="s">
        <v>155</v>
      </c>
      <c r="I7" s="296" t="s">
        <v>141</v>
      </c>
      <c r="J7" s="160" t="s">
        <v>142</v>
      </c>
      <c r="K7" s="164"/>
      <c r="L7" s="165"/>
      <c r="M7" s="166"/>
      <c r="N7" s="168" t="str" cm="1">
        <f t="array" ref="N7">_xlfn.IFNA(LOOKUP(2, 1/(MOD(COLUMN(O7:XFD7)-COLUMN(O7), 5)=2)/(O7:XFD7&lt;&gt;""), O7:XFD7),"Not Submitted")</f>
        <v>Cat. -I</v>
      </c>
      <c r="O7" s="228">
        <v>46063</v>
      </c>
      <c r="P7" s="219">
        <v>46079</v>
      </c>
      <c r="Q7" s="177" t="s">
        <v>33</v>
      </c>
      <c r="R7" s="34" t="s">
        <v>143</v>
      </c>
      <c r="S7" s="172"/>
      <c r="T7" s="188"/>
      <c r="U7" s="185"/>
      <c r="V7" s="168"/>
      <c r="W7" s="172"/>
      <c r="X7" s="172"/>
      <c r="Y7" s="227"/>
      <c r="Z7" s="232"/>
      <c r="AA7" s="208"/>
      <c r="AB7" s="168"/>
      <c r="AC7" s="168"/>
      <c r="AD7" s="231"/>
      <c r="AE7" s="232"/>
      <c r="AF7" s="208"/>
      <c r="AG7" s="172"/>
      <c r="AH7" s="172"/>
      <c r="AI7" s="236"/>
      <c r="AJ7" s="205"/>
      <c r="AK7" s="172"/>
      <c r="AL7" s="172"/>
      <c r="AM7" s="172"/>
      <c r="AN7" s="180"/>
      <c r="AO7" s="172"/>
      <c r="AP7" s="172"/>
      <c r="AQ7" s="172"/>
      <c r="AR7" s="172"/>
      <c r="AS7" s="180"/>
      <c r="AT7" s="172"/>
      <c r="AU7" s="172"/>
      <c r="AV7" s="172"/>
      <c r="AW7" s="172"/>
      <c r="AX7" s="180"/>
      <c r="AY7" s="172"/>
      <c r="AZ7" s="172"/>
      <c r="BA7" s="172"/>
      <c r="BB7" s="172"/>
      <c r="BC7" s="180"/>
      <c r="BD7" s="172"/>
      <c r="BE7" s="172"/>
      <c r="BF7" s="172"/>
      <c r="BG7" s="172"/>
      <c r="BH7" s="180"/>
      <c r="BI7" s="172"/>
      <c r="BJ7" s="172"/>
      <c r="BK7" s="172"/>
      <c r="BL7" s="191"/>
      <c r="BM7" s="7" t="str">
        <f t="shared" si="0"/>
        <v>E</v>
      </c>
    </row>
    <row r="8" spans="1:75" s="7" customFormat="1" ht="14.25" hidden="1" thickBot="1">
      <c r="A8" s="158">
        <v>6</v>
      </c>
      <c r="B8" s="521" t="str">
        <f t="shared" si="1"/>
        <v>PSS09_Adani Green Energy 27 A Limited (AGE27AL)</v>
      </c>
      <c r="C8" s="278" t="s">
        <v>136</v>
      </c>
      <c r="D8" s="279" t="s">
        <v>23</v>
      </c>
      <c r="E8" s="28" t="s">
        <v>137</v>
      </c>
      <c r="F8" s="448" t="s">
        <v>1229</v>
      </c>
      <c r="G8" s="295" t="s">
        <v>161</v>
      </c>
      <c r="H8" s="211" t="s">
        <v>162</v>
      </c>
      <c r="I8" s="296" t="s">
        <v>141</v>
      </c>
      <c r="J8" s="160" t="s">
        <v>159</v>
      </c>
      <c r="K8" s="164"/>
      <c r="L8" s="165"/>
      <c r="M8" s="166"/>
      <c r="N8" s="168" t="str" cm="1">
        <f t="array" ref="N8">_xlfn.IFNA(LOOKUP(2, 1/(MOD(COLUMN(O8:XFD8)-COLUMN(O8), 5)=2)/(O8:XFD8&lt;&gt;""), O8:XFD8),"Not Submitted")</f>
        <v>Cat. -I</v>
      </c>
      <c r="O8" s="228">
        <v>46063</v>
      </c>
      <c r="P8" s="228">
        <v>46079</v>
      </c>
      <c r="Q8" s="177" t="s">
        <v>33</v>
      </c>
      <c r="R8" s="34" t="s">
        <v>143</v>
      </c>
      <c r="S8" s="172"/>
      <c r="T8" s="188"/>
      <c r="U8" s="185"/>
      <c r="V8" s="168"/>
      <c r="W8" s="172"/>
      <c r="X8" s="172"/>
      <c r="Y8" s="227"/>
      <c r="Z8" s="232"/>
      <c r="AA8" s="208"/>
      <c r="AB8" s="168"/>
      <c r="AC8" s="168"/>
      <c r="AD8" s="231"/>
      <c r="AE8" s="232"/>
      <c r="AF8" s="208"/>
      <c r="AG8" s="172"/>
      <c r="AH8" s="172"/>
      <c r="AI8" s="236"/>
      <c r="AJ8" s="205"/>
      <c r="AK8" s="172"/>
      <c r="AL8" s="172"/>
      <c r="AM8" s="172"/>
      <c r="AN8" s="180"/>
      <c r="AO8" s="172"/>
      <c r="AP8" s="172"/>
      <c r="AQ8" s="172"/>
      <c r="AR8" s="172"/>
      <c r="AS8" s="180"/>
      <c r="AT8" s="172"/>
      <c r="AU8" s="172"/>
      <c r="AV8" s="172"/>
      <c r="AW8" s="172"/>
      <c r="AX8" s="180"/>
      <c r="AY8" s="172"/>
      <c r="AZ8" s="172"/>
      <c r="BA8" s="172"/>
      <c r="BB8" s="172"/>
      <c r="BC8" s="180"/>
      <c r="BD8" s="172"/>
      <c r="BE8" s="172"/>
      <c r="BF8" s="172"/>
      <c r="BG8" s="172"/>
      <c r="BH8" s="180"/>
      <c r="BI8" s="172"/>
      <c r="BJ8" s="172"/>
      <c r="BK8" s="172"/>
      <c r="BL8" s="191"/>
      <c r="BM8" s="7" t="str">
        <f t="shared" si="0"/>
        <v>E</v>
      </c>
    </row>
    <row r="9" spans="1:75" s="7" customFormat="1" ht="14.25" hidden="1" thickBot="1">
      <c r="A9" s="158">
        <v>7</v>
      </c>
      <c r="B9" s="521" t="str">
        <f t="shared" si="1"/>
        <v>PSS09_Adani Green Energy 27 A Limited (AGE27AL)</v>
      </c>
      <c r="C9" s="278" t="s">
        <v>136</v>
      </c>
      <c r="D9" s="279" t="s">
        <v>23</v>
      </c>
      <c r="E9" s="28" t="s">
        <v>137</v>
      </c>
      <c r="F9" s="448" t="s">
        <v>1230</v>
      </c>
      <c r="G9" s="295" t="s">
        <v>157</v>
      </c>
      <c r="H9" s="211" t="s">
        <v>158</v>
      </c>
      <c r="I9" s="296" t="s">
        <v>141</v>
      </c>
      <c r="J9" s="160" t="s">
        <v>159</v>
      </c>
      <c r="K9" s="164"/>
      <c r="L9" s="165"/>
      <c r="M9" s="166"/>
      <c r="N9" s="168" t="str" cm="1">
        <f t="array" ref="N9">_xlfn.IFNA(LOOKUP(2, 1/(MOD(COLUMN(O9:XFD9)-COLUMN(O9), 5)=2)/(O9:XFD9&lt;&gt;""), O9:XFD9),"Not Submitted")</f>
        <v>Not Submitted</v>
      </c>
      <c r="O9" s="228"/>
      <c r="P9" s="219"/>
      <c r="Q9" s="177"/>
      <c r="R9" s="34"/>
      <c r="S9" s="205"/>
      <c r="T9" s="239"/>
      <c r="U9" s="240"/>
      <c r="V9" s="204"/>
      <c r="W9" s="205"/>
      <c r="X9" s="205"/>
      <c r="Y9" s="249"/>
      <c r="Z9" s="219"/>
      <c r="AA9" s="243"/>
      <c r="AB9" s="204"/>
      <c r="AC9" s="204"/>
      <c r="AD9" s="250"/>
      <c r="AE9" s="219"/>
      <c r="AF9" s="243"/>
      <c r="AG9" s="205"/>
      <c r="AH9" s="205"/>
      <c r="AI9" s="236"/>
      <c r="AJ9" s="205"/>
      <c r="AK9" s="205"/>
      <c r="AL9" s="205"/>
      <c r="AM9" s="205"/>
      <c r="AN9" s="206"/>
      <c r="AO9" s="205"/>
      <c r="AP9" s="205"/>
      <c r="AQ9" s="205"/>
      <c r="AR9" s="205"/>
      <c r="AS9" s="206"/>
      <c r="AT9" s="205"/>
      <c r="AU9" s="205"/>
      <c r="AV9" s="205"/>
      <c r="AW9" s="205"/>
      <c r="AX9" s="206"/>
      <c r="AY9" s="205"/>
      <c r="AZ9" s="205"/>
      <c r="BA9" s="205"/>
      <c r="BB9" s="205"/>
      <c r="BC9" s="206"/>
      <c r="BD9" s="205"/>
      <c r="BE9" s="205"/>
      <c r="BF9" s="205"/>
      <c r="BG9" s="205"/>
      <c r="BH9" s="206"/>
      <c r="BI9" s="205"/>
      <c r="BJ9" s="205"/>
      <c r="BK9" s="205"/>
      <c r="BL9" s="207"/>
      <c r="BM9" s="7" t="str">
        <f t="shared" si="0"/>
        <v>E</v>
      </c>
    </row>
    <row r="10" spans="1:75" s="7" customFormat="1" ht="14.25" hidden="1" thickBot="1">
      <c r="A10" s="158">
        <v>8</v>
      </c>
      <c r="B10" s="602" t="str">
        <f>$A$1</f>
        <v>PSS09_Adani Green Energy 27 A Limited (AGE27AL)</v>
      </c>
      <c r="C10" s="278" t="s">
        <v>136</v>
      </c>
      <c r="D10" s="279" t="s">
        <v>23</v>
      </c>
      <c r="E10" s="28" t="s">
        <v>906</v>
      </c>
      <c r="F10" s="448" t="s">
        <v>1231</v>
      </c>
      <c r="G10" s="611" t="s">
        <v>139</v>
      </c>
      <c r="H10" s="211" t="s">
        <v>140</v>
      </c>
      <c r="I10" s="296" t="s">
        <v>141</v>
      </c>
      <c r="J10" s="160" t="s">
        <v>142</v>
      </c>
      <c r="K10" s="164">
        <v>46185</v>
      </c>
      <c r="L10" s="165"/>
      <c r="M10" s="166"/>
      <c r="N10" s="168" t="str" cm="1">
        <f t="array" ref="N10">_xlfn.IFNA(LOOKUP(2, 1/(MOD(COLUMN(O10:XFD10)-COLUMN(O10), 5)=2)/(O10:XFD10&lt;&gt;""), O10:XFD10),"Not Submitted")</f>
        <v>Not Submitted</v>
      </c>
      <c r="O10" s="228"/>
      <c r="P10" s="219"/>
      <c r="Q10" s="177"/>
      <c r="R10" s="724"/>
      <c r="S10" s="726"/>
      <c r="T10" s="727"/>
      <c r="U10" s="728"/>
      <c r="V10" s="729"/>
      <c r="W10" s="726"/>
      <c r="X10" s="726"/>
      <c r="Y10" s="730"/>
      <c r="Z10" s="731"/>
      <c r="AA10" s="436"/>
      <c r="AB10" s="729"/>
      <c r="AC10" s="729"/>
      <c r="AD10" s="732"/>
      <c r="AE10" s="731"/>
      <c r="AF10" s="436"/>
      <c r="AG10" s="726"/>
      <c r="AH10" s="726"/>
      <c r="AI10" s="564"/>
      <c r="AJ10" s="556"/>
      <c r="AK10" s="726"/>
      <c r="AL10" s="726"/>
      <c r="AM10" s="726"/>
      <c r="AN10" s="733"/>
      <c r="AO10" s="726"/>
      <c r="AP10" s="726"/>
      <c r="AQ10" s="726"/>
      <c r="AR10" s="726"/>
      <c r="AS10" s="733"/>
      <c r="AT10" s="726"/>
      <c r="AU10" s="726"/>
      <c r="AV10" s="726"/>
      <c r="AW10" s="726"/>
      <c r="AX10" s="733"/>
      <c r="AY10" s="726"/>
      <c r="AZ10" s="726"/>
      <c r="BA10" s="726"/>
      <c r="BB10" s="726"/>
      <c r="BC10" s="733"/>
      <c r="BD10" s="726"/>
      <c r="BE10" s="726"/>
      <c r="BF10" s="726"/>
      <c r="BG10" s="726"/>
      <c r="BH10" s="733"/>
      <c r="BI10" s="726"/>
      <c r="BJ10" s="726"/>
      <c r="BK10" s="726"/>
      <c r="BL10" s="734"/>
      <c r="BM10" s="7" t="str">
        <f>MID(F10,20,1)</f>
        <v>E</v>
      </c>
    </row>
    <row r="11" spans="1:75" s="7" customFormat="1" ht="27.75" hidden="1" thickBot="1">
      <c r="A11" s="158">
        <v>9</v>
      </c>
      <c r="B11" s="277" t="str">
        <f t="shared" ref="B11:B15" si="2">$A$1</f>
        <v>PSS09_Adani Green Energy 27 A Limited (AGE27AL)</v>
      </c>
      <c r="C11" s="278" t="s">
        <v>136</v>
      </c>
      <c r="D11" s="279" t="s">
        <v>23</v>
      </c>
      <c r="E11" s="28" t="s">
        <v>906</v>
      </c>
      <c r="F11" s="448" t="s">
        <v>1232</v>
      </c>
      <c r="G11" s="611" t="s">
        <v>145</v>
      </c>
      <c r="H11" s="211" t="s">
        <v>146</v>
      </c>
      <c r="I11" s="296" t="s">
        <v>141</v>
      </c>
      <c r="J11" s="160" t="s">
        <v>142</v>
      </c>
      <c r="K11" s="164">
        <v>46185</v>
      </c>
      <c r="L11" s="165"/>
      <c r="M11" s="166"/>
      <c r="N11" s="168" t="str" cm="1">
        <f t="array" ref="N11">_xlfn.IFNA(LOOKUP(2, 1/(MOD(COLUMN(O11:XFD11)-COLUMN(O11), 5)=2)/(O11:XFD11&lt;&gt;""), O11:XFD11),"Not Submitted")</f>
        <v>Not Submitted</v>
      </c>
      <c r="O11" s="228"/>
      <c r="P11" s="219"/>
      <c r="Q11" s="177"/>
      <c r="R11" s="178"/>
      <c r="S11" s="172"/>
      <c r="T11" s="188"/>
      <c r="U11" s="185"/>
      <c r="V11" s="168"/>
      <c r="W11" s="172"/>
      <c r="X11" s="172"/>
      <c r="Y11" s="227"/>
      <c r="Z11" s="232"/>
      <c r="AA11" s="208"/>
      <c r="AB11" s="168"/>
      <c r="AC11" s="168"/>
      <c r="AD11" s="231"/>
      <c r="AE11" s="232"/>
      <c r="AF11" s="208"/>
      <c r="AG11" s="172"/>
      <c r="AH11" s="172"/>
      <c r="AI11" s="236"/>
      <c r="AJ11" s="205"/>
      <c r="AK11" s="172"/>
      <c r="AL11" s="172"/>
      <c r="AM11" s="172"/>
      <c r="AN11" s="180"/>
      <c r="AO11" s="172"/>
      <c r="AP11" s="172"/>
      <c r="AQ11" s="172"/>
      <c r="AR11" s="172"/>
      <c r="AS11" s="180"/>
      <c r="AT11" s="172"/>
      <c r="AU11" s="172"/>
      <c r="AV11" s="172"/>
      <c r="AW11" s="172"/>
      <c r="AX11" s="180"/>
      <c r="AY11" s="172"/>
      <c r="AZ11" s="172"/>
      <c r="BA11" s="172"/>
      <c r="BB11" s="172"/>
      <c r="BC11" s="180"/>
      <c r="BD11" s="172"/>
      <c r="BE11" s="172"/>
      <c r="BF11" s="172"/>
      <c r="BG11" s="172"/>
      <c r="BH11" s="180"/>
      <c r="BI11" s="172"/>
      <c r="BJ11" s="172"/>
      <c r="BK11" s="172"/>
      <c r="BL11" s="191"/>
      <c r="BM11" s="7" t="str">
        <f t="shared" ref="BM11:BM15" si="3">MID(F11,20,1)</f>
        <v>E</v>
      </c>
    </row>
    <row r="12" spans="1:75" s="7" customFormat="1" ht="14.25" hidden="1" thickBot="1">
      <c r="A12" s="158">
        <v>10</v>
      </c>
      <c r="B12" s="277" t="str">
        <f t="shared" si="2"/>
        <v>PSS09_Adani Green Energy 27 A Limited (AGE27AL)</v>
      </c>
      <c r="C12" s="278" t="s">
        <v>136</v>
      </c>
      <c r="D12" s="279" t="s">
        <v>23</v>
      </c>
      <c r="E12" s="28" t="s">
        <v>906</v>
      </c>
      <c r="F12" s="448" t="s">
        <v>1233</v>
      </c>
      <c r="G12" s="611" t="s">
        <v>148</v>
      </c>
      <c r="H12" s="211" t="s">
        <v>149</v>
      </c>
      <c r="I12" s="296" t="s">
        <v>141</v>
      </c>
      <c r="J12" s="160" t="s">
        <v>142</v>
      </c>
      <c r="K12" s="164">
        <v>46185</v>
      </c>
      <c r="L12" s="165"/>
      <c r="M12" s="166"/>
      <c r="N12" s="168" t="str" cm="1">
        <f t="array" ref="N12">_xlfn.IFNA(LOOKUP(2, 1/(MOD(COLUMN(O12:XFD12)-COLUMN(O12), 5)=2)/(O12:XFD12&lt;&gt;""), O12:XFD12),"Not Submitted")</f>
        <v>Not Submitted</v>
      </c>
      <c r="O12" s="228"/>
      <c r="P12" s="219"/>
      <c r="Q12" s="177"/>
      <c r="R12" s="178"/>
      <c r="S12" s="172"/>
      <c r="T12" s="188"/>
      <c r="U12" s="185"/>
      <c r="V12" s="168"/>
      <c r="W12" s="172"/>
      <c r="X12" s="172"/>
      <c r="Y12" s="227"/>
      <c r="Z12" s="232"/>
      <c r="AA12" s="208"/>
      <c r="AB12" s="168"/>
      <c r="AC12" s="168"/>
      <c r="AD12" s="231"/>
      <c r="AE12" s="232"/>
      <c r="AF12" s="208"/>
      <c r="AG12" s="172"/>
      <c r="AH12" s="172"/>
      <c r="AI12" s="236"/>
      <c r="AJ12" s="205"/>
      <c r="AK12" s="172"/>
      <c r="AL12" s="172"/>
      <c r="AM12" s="172"/>
      <c r="AN12" s="180"/>
      <c r="AO12" s="172"/>
      <c r="AP12" s="172"/>
      <c r="AQ12" s="172"/>
      <c r="AR12" s="172"/>
      <c r="AS12" s="180"/>
      <c r="AT12" s="172"/>
      <c r="AU12" s="172"/>
      <c r="AV12" s="172"/>
      <c r="AW12" s="172"/>
      <c r="AX12" s="180"/>
      <c r="AY12" s="172"/>
      <c r="AZ12" s="172"/>
      <c r="BA12" s="172"/>
      <c r="BB12" s="172"/>
      <c r="BC12" s="180"/>
      <c r="BD12" s="172"/>
      <c r="BE12" s="172"/>
      <c r="BF12" s="172"/>
      <c r="BG12" s="172"/>
      <c r="BH12" s="180"/>
      <c r="BI12" s="172"/>
      <c r="BJ12" s="172"/>
      <c r="BK12" s="172"/>
      <c r="BL12" s="191"/>
      <c r="BM12" s="7" t="str">
        <f t="shared" si="3"/>
        <v>E</v>
      </c>
    </row>
    <row r="13" spans="1:75" s="7" customFormat="1" ht="27.75" hidden="1" thickBot="1">
      <c r="A13" s="158">
        <v>11</v>
      </c>
      <c r="B13" s="277" t="str">
        <f t="shared" si="2"/>
        <v>PSS09_Adani Green Energy 27 A Limited (AGE27AL)</v>
      </c>
      <c r="C13" s="278" t="s">
        <v>136</v>
      </c>
      <c r="D13" s="279" t="s">
        <v>23</v>
      </c>
      <c r="E13" s="28" t="s">
        <v>906</v>
      </c>
      <c r="F13" s="448" t="s">
        <v>1234</v>
      </c>
      <c r="G13" s="611" t="s">
        <v>151</v>
      </c>
      <c r="H13" s="211" t="s">
        <v>152</v>
      </c>
      <c r="I13" s="296" t="s">
        <v>141</v>
      </c>
      <c r="J13" s="160" t="s">
        <v>142</v>
      </c>
      <c r="K13" s="164">
        <v>46185</v>
      </c>
      <c r="L13" s="165"/>
      <c r="M13" s="166"/>
      <c r="N13" s="168" t="str" cm="1">
        <f t="array" ref="N13">_xlfn.IFNA(LOOKUP(2, 1/(MOD(COLUMN(O13:XFD13)-COLUMN(O13), 5)=2)/(O13:XFD13&lt;&gt;""), O13:XFD13),"Not Submitted")</f>
        <v>Not Submitted</v>
      </c>
      <c r="O13" s="228"/>
      <c r="P13" s="219"/>
      <c r="Q13" s="177"/>
      <c r="R13" s="178"/>
      <c r="S13" s="172"/>
      <c r="T13" s="188"/>
      <c r="U13" s="185"/>
      <c r="V13" s="168"/>
      <c r="W13" s="172"/>
      <c r="X13" s="172"/>
      <c r="Y13" s="227"/>
      <c r="Z13" s="232"/>
      <c r="AA13" s="208"/>
      <c r="AB13" s="168"/>
      <c r="AC13" s="168"/>
      <c r="AD13" s="231"/>
      <c r="AE13" s="232"/>
      <c r="AF13" s="208"/>
      <c r="AG13" s="172"/>
      <c r="AH13" s="172"/>
      <c r="AI13" s="236"/>
      <c r="AJ13" s="205"/>
      <c r="AK13" s="172"/>
      <c r="AL13" s="172"/>
      <c r="AM13" s="172"/>
      <c r="AN13" s="180"/>
      <c r="AO13" s="172"/>
      <c r="AP13" s="172"/>
      <c r="AQ13" s="172"/>
      <c r="AR13" s="172"/>
      <c r="AS13" s="180"/>
      <c r="AT13" s="172"/>
      <c r="AU13" s="172"/>
      <c r="AV13" s="172"/>
      <c r="AW13" s="172"/>
      <c r="AX13" s="180"/>
      <c r="AY13" s="172"/>
      <c r="AZ13" s="172"/>
      <c r="BA13" s="172"/>
      <c r="BB13" s="172"/>
      <c r="BC13" s="180"/>
      <c r="BD13" s="172"/>
      <c r="BE13" s="172"/>
      <c r="BF13" s="172"/>
      <c r="BG13" s="172"/>
      <c r="BH13" s="180"/>
      <c r="BI13" s="172"/>
      <c r="BJ13" s="172"/>
      <c r="BK13" s="172"/>
      <c r="BL13" s="191"/>
      <c r="BM13" s="7" t="str">
        <f t="shared" si="3"/>
        <v>E</v>
      </c>
    </row>
    <row r="14" spans="1:75" s="7" customFormat="1" ht="14.25" hidden="1" thickBot="1">
      <c r="A14" s="158">
        <v>12</v>
      </c>
      <c r="B14" s="277" t="str">
        <f t="shared" si="2"/>
        <v>PSS09_Adani Green Energy 27 A Limited (AGE27AL)</v>
      </c>
      <c r="C14" s="278" t="s">
        <v>136</v>
      </c>
      <c r="D14" s="279" t="s">
        <v>23</v>
      </c>
      <c r="E14" s="28" t="s">
        <v>906</v>
      </c>
      <c r="F14" s="448" t="s">
        <v>1235</v>
      </c>
      <c r="G14" s="611" t="s">
        <v>161</v>
      </c>
      <c r="H14" s="211" t="s">
        <v>162</v>
      </c>
      <c r="I14" s="296" t="s">
        <v>141</v>
      </c>
      <c r="J14" s="160" t="s">
        <v>159</v>
      </c>
      <c r="K14" s="164">
        <v>46185</v>
      </c>
      <c r="L14" s="165"/>
      <c r="M14" s="166"/>
      <c r="N14" s="168" t="str" cm="1">
        <f t="array" ref="N14">_xlfn.IFNA(LOOKUP(2, 1/(MOD(COLUMN(O14:XFD14)-COLUMN(O14), 5)=2)/(O14:XFD14&lt;&gt;""), O14:XFD14),"Not Submitted")</f>
        <v>Not Submitted</v>
      </c>
      <c r="O14" s="228"/>
      <c r="P14" s="219"/>
      <c r="Q14" s="177"/>
      <c r="R14" s="178"/>
      <c r="S14" s="172"/>
      <c r="T14" s="188"/>
      <c r="U14" s="185"/>
      <c r="V14" s="168"/>
      <c r="W14" s="172"/>
      <c r="X14" s="172"/>
      <c r="Y14" s="227"/>
      <c r="Z14" s="232"/>
      <c r="AA14" s="208"/>
      <c r="AB14" s="168"/>
      <c r="AC14" s="168"/>
      <c r="AD14" s="231"/>
      <c r="AE14" s="232"/>
      <c r="AF14" s="208"/>
      <c r="AG14" s="172"/>
      <c r="AH14" s="172"/>
      <c r="AI14" s="236"/>
      <c r="AJ14" s="205"/>
      <c r="AK14" s="172"/>
      <c r="AL14" s="172"/>
      <c r="AM14" s="172"/>
      <c r="AN14" s="180"/>
      <c r="AO14" s="172"/>
      <c r="AP14" s="172"/>
      <c r="AQ14" s="172"/>
      <c r="AR14" s="172"/>
      <c r="AS14" s="180"/>
      <c r="AT14" s="172"/>
      <c r="AU14" s="172"/>
      <c r="AV14" s="172"/>
      <c r="AW14" s="172"/>
      <c r="AX14" s="180"/>
      <c r="AY14" s="172"/>
      <c r="AZ14" s="172"/>
      <c r="BA14" s="172"/>
      <c r="BB14" s="172"/>
      <c r="BC14" s="180"/>
      <c r="BD14" s="172"/>
      <c r="BE14" s="172"/>
      <c r="BF14" s="172"/>
      <c r="BG14" s="172"/>
      <c r="BH14" s="180"/>
      <c r="BI14" s="172"/>
      <c r="BJ14" s="172"/>
      <c r="BK14" s="172"/>
      <c r="BL14" s="191"/>
      <c r="BM14" s="7" t="str">
        <f t="shared" si="3"/>
        <v>E</v>
      </c>
    </row>
    <row r="15" spans="1:75" s="7" customFormat="1" ht="14.25" hidden="1" thickBot="1">
      <c r="A15" s="158">
        <v>13</v>
      </c>
      <c r="B15" s="277" t="str">
        <f t="shared" si="2"/>
        <v>PSS09_Adani Green Energy 27 A Limited (AGE27AL)</v>
      </c>
      <c r="C15" s="278" t="s">
        <v>136</v>
      </c>
      <c r="D15" s="279" t="s">
        <v>23</v>
      </c>
      <c r="E15" s="28" t="s">
        <v>906</v>
      </c>
      <c r="F15" s="448" t="s">
        <v>1236</v>
      </c>
      <c r="G15" s="433" t="s">
        <v>157</v>
      </c>
      <c r="H15" s="211" t="s">
        <v>158</v>
      </c>
      <c r="I15" s="296" t="s">
        <v>141</v>
      </c>
      <c r="J15" s="160" t="s">
        <v>159</v>
      </c>
      <c r="K15" s="164">
        <v>46185</v>
      </c>
      <c r="L15" s="165"/>
      <c r="M15" s="166"/>
      <c r="N15" s="168" t="str" cm="1">
        <f t="array" ref="N15">_xlfn.IFNA(LOOKUP(2, 1/(MOD(COLUMN(O15:XFD15)-COLUMN(O15), 5)=2)/(O15:XFD15&lt;&gt;""), O15:XFD15),"Not Submitted")</f>
        <v>Not Submitted</v>
      </c>
      <c r="O15" s="228"/>
      <c r="P15" s="219"/>
      <c r="Q15" s="177"/>
      <c r="R15" s="178"/>
      <c r="S15" s="172"/>
      <c r="T15" s="188"/>
      <c r="U15" s="185"/>
      <c r="V15" s="168"/>
      <c r="W15" s="172"/>
      <c r="X15" s="172"/>
      <c r="Y15" s="227"/>
      <c r="Z15" s="232"/>
      <c r="AA15" s="208"/>
      <c r="AB15" s="168"/>
      <c r="AC15" s="168"/>
      <c r="AD15" s="231"/>
      <c r="AE15" s="232"/>
      <c r="AF15" s="208"/>
      <c r="AG15" s="172"/>
      <c r="AH15" s="172"/>
      <c r="AI15" s="236"/>
      <c r="AJ15" s="205"/>
      <c r="AK15" s="172"/>
      <c r="AL15" s="172"/>
      <c r="AM15" s="172"/>
      <c r="AN15" s="180"/>
      <c r="AO15" s="172"/>
      <c r="AP15" s="172"/>
      <c r="AQ15" s="172"/>
      <c r="AR15" s="172"/>
      <c r="AS15" s="180"/>
      <c r="AT15" s="172"/>
      <c r="AU15" s="172"/>
      <c r="AV15" s="172"/>
      <c r="AW15" s="172"/>
      <c r="AX15" s="180"/>
      <c r="AY15" s="172"/>
      <c r="AZ15" s="172"/>
      <c r="BA15" s="172"/>
      <c r="BB15" s="172"/>
      <c r="BC15" s="180"/>
      <c r="BD15" s="172"/>
      <c r="BE15" s="172"/>
      <c r="BF15" s="172"/>
      <c r="BG15" s="172"/>
      <c r="BH15" s="180"/>
      <c r="BI15" s="172"/>
      <c r="BJ15" s="172"/>
      <c r="BK15" s="172"/>
      <c r="BL15" s="191"/>
      <c r="BM15" s="7" t="str">
        <f t="shared" si="3"/>
        <v>E</v>
      </c>
    </row>
    <row r="16" spans="1:75" s="7" customFormat="1" ht="26.25" hidden="1" thickBot="1">
      <c r="A16" s="158">
        <v>14</v>
      </c>
      <c r="B16" s="522" t="str">
        <f t="shared" si="1"/>
        <v>PSS09_Adani Green Energy 27 A Limited (AGE27AL)</v>
      </c>
      <c r="C16" s="298" t="s">
        <v>290</v>
      </c>
      <c r="D16" s="298" t="s">
        <v>23</v>
      </c>
      <c r="E16" s="445" t="s">
        <v>291</v>
      </c>
      <c r="F16" s="446" t="s">
        <v>1237</v>
      </c>
      <c r="G16" s="182" t="s">
        <v>404</v>
      </c>
      <c r="H16" s="306" t="s">
        <v>405</v>
      </c>
      <c r="I16" s="301" t="s">
        <v>190</v>
      </c>
      <c r="J16" s="160" t="s">
        <v>159</v>
      </c>
      <c r="K16" s="164">
        <v>46052</v>
      </c>
      <c r="L16" s="165"/>
      <c r="M16" s="166"/>
      <c r="N16" s="168" t="str" cm="1">
        <f t="array" ref="N16">_xlfn.IFNA(LOOKUP(2, 1/(MOD(COLUMN(O16:XFD16)-COLUMN(O16), 5)=2)/(O16:XFD16&lt;&gt;""), O16:XFD16),"Not Submitted")</f>
        <v>Cat. -I</v>
      </c>
      <c r="O16" s="228"/>
      <c r="P16" s="228"/>
      <c r="Q16" s="177" t="s">
        <v>33</v>
      </c>
      <c r="R16" s="178"/>
      <c r="S16" s="172" t="s">
        <v>185</v>
      </c>
      <c r="T16" s="188"/>
      <c r="U16" s="185"/>
      <c r="V16" s="168"/>
      <c r="W16" s="172"/>
      <c r="X16" s="172"/>
      <c r="Y16" s="227"/>
      <c r="Z16" s="232"/>
      <c r="AA16" s="208"/>
      <c r="AB16" s="168"/>
      <c r="AC16" s="168"/>
      <c r="AD16" s="231"/>
      <c r="AE16" s="232"/>
      <c r="AF16" s="208"/>
      <c r="AG16" s="172"/>
      <c r="AH16" s="172"/>
      <c r="AI16" s="236"/>
      <c r="AJ16" s="205"/>
      <c r="AK16" s="172"/>
      <c r="AL16" s="172"/>
      <c r="AM16" s="172"/>
      <c r="AN16" s="180"/>
      <c r="AO16" s="172"/>
      <c r="AP16" s="172"/>
      <c r="AQ16" s="172"/>
      <c r="AR16" s="172"/>
      <c r="AS16" s="180"/>
      <c r="AT16" s="172"/>
      <c r="AU16" s="172"/>
      <c r="AV16" s="172"/>
      <c r="AW16" s="172"/>
      <c r="AX16" s="180"/>
      <c r="AY16" s="172"/>
      <c r="AZ16" s="172"/>
      <c r="BA16" s="172"/>
      <c r="BB16" s="172"/>
      <c r="BC16" s="180"/>
      <c r="BD16" s="172"/>
      <c r="BE16" s="172"/>
      <c r="BF16" s="172"/>
      <c r="BG16" s="172"/>
      <c r="BH16" s="180"/>
      <c r="BI16" s="172"/>
      <c r="BJ16" s="172"/>
      <c r="BK16" s="172"/>
      <c r="BL16" s="191"/>
      <c r="BM16" s="7" t="str">
        <f t="shared" si="0"/>
        <v>E</v>
      </c>
    </row>
    <row r="17" spans="1:65" s="7" customFormat="1" ht="39.75" hidden="1" thickTop="1" thickBot="1">
      <c r="A17" s="158">
        <v>15</v>
      </c>
      <c r="B17" s="523" t="str">
        <f t="shared" si="1"/>
        <v>PSS09_Adani Green Energy 27 A Limited (AGE27AL)</v>
      </c>
      <c r="C17" s="175" t="s">
        <v>290</v>
      </c>
      <c r="D17" s="176" t="s">
        <v>23</v>
      </c>
      <c r="E17" s="160" t="s">
        <v>291</v>
      </c>
      <c r="F17" s="291" t="s">
        <v>1238</v>
      </c>
      <c r="G17" s="183" t="s">
        <v>401</v>
      </c>
      <c r="H17" s="306" t="s">
        <v>402</v>
      </c>
      <c r="I17" s="301" t="s">
        <v>190</v>
      </c>
      <c r="J17" s="160" t="s">
        <v>159</v>
      </c>
      <c r="K17" s="164">
        <v>46052</v>
      </c>
      <c r="L17" s="165"/>
      <c r="M17" s="166"/>
      <c r="N17" s="168" t="str" cm="1">
        <f t="array" ref="N17">_xlfn.IFNA(LOOKUP(2, 1/(MOD(COLUMN(O17:XFD17)-COLUMN(O17), 5)=2)/(O17:XFD17&lt;&gt;""), O17:XFD17),"Not Submitted")</f>
        <v>Delete</v>
      </c>
      <c r="O17" s="228"/>
      <c r="P17" s="228"/>
      <c r="Q17" s="177" t="s">
        <v>56</v>
      </c>
      <c r="R17" s="178"/>
      <c r="S17" s="172" t="s">
        <v>316</v>
      </c>
      <c r="T17" s="188"/>
      <c r="U17" s="185"/>
      <c r="V17" s="168"/>
      <c r="W17" s="172"/>
      <c r="X17" s="172"/>
      <c r="Y17" s="227"/>
      <c r="Z17" s="232"/>
      <c r="AA17" s="208"/>
      <c r="AB17" s="168"/>
      <c r="AC17" s="168"/>
      <c r="AD17" s="231"/>
      <c r="AE17" s="232"/>
      <c r="AF17" s="208"/>
      <c r="AG17" s="172"/>
      <c r="AH17" s="172"/>
      <c r="AI17" s="236"/>
      <c r="AJ17" s="205"/>
      <c r="AK17" s="172"/>
      <c r="AL17" s="172"/>
      <c r="AM17" s="172"/>
      <c r="AN17" s="180"/>
      <c r="AO17" s="172"/>
      <c r="AP17" s="172"/>
      <c r="AQ17" s="172"/>
      <c r="AR17" s="172"/>
      <c r="AS17" s="180"/>
      <c r="AT17" s="172"/>
      <c r="AU17" s="172"/>
      <c r="AV17" s="172"/>
      <c r="AW17" s="172"/>
      <c r="AX17" s="180"/>
      <c r="AY17" s="172"/>
      <c r="AZ17" s="172"/>
      <c r="BA17" s="172"/>
      <c r="BB17" s="172"/>
      <c r="BC17" s="180"/>
      <c r="BD17" s="172"/>
      <c r="BE17" s="172"/>
      <c r="BF17" s="172"/>
      <c r="BG17" s="172"/>
      <c r="BH17" s="180"/>
      <c r="BI17" s="172"/>
      <c r="BJ17" s="172"/>
      <c r="BK17" s="172"/>
      <c r="BL17" s="191"/>
      <c r="BM17" s="7" t="str">
        <f t="shared" si="0"/>
        <v>E</v>
      </c>
    </row>
    <row r="18" spans="1:65" s="7" customFormat="1" ht="28.5" hidden="1" thickTop="1" thickBot="1">
      <c r="A18" s="158">
        <v>16</v>
      </c>
      <c r="B18" s="523" t="str">
        <f t="shared" si="1"/>
        <v>PSS09_Adani Green Energy 27 A Limited (AGE27AL)</v>
      </c>
      <c r="C18" s="175" t="s">
        <v>290</v>
      </c>
      <c r="D18" s="176" t="s">
        <v>23</v>
      </c>
      <c r="E18" s="160" t="s">
        <v>291</v>
      </c>
      <c r="F18" s="291" t="s">
        <v>1239</v>
      </c>
      <c r="G18" s="183" t="s">
        <v>398</v>
      </c>
      <c r="H18" s="307" t="s">
        <v>399</v>
      </c>
      <c r="I18" s="301" t="s">
        <v>190</v>
      </c>
      <c r="J18" s="160" t="s">
        <v>142</v>
      </c>
      <c r="K18" s="164">
        <v>46052</v>
      </c>
      <c r="L18" s="165">
        <v>46295</v>
      </c>
      <c r="M18" s="166"/>
      <c r="N18" s="168" t="str" cm="1">
        <f t="array" ref="N18">_xlfn.IFNA(LOOKUP(2, 1/(MOD(COLUMN(O18:XFD18)-COLUMN(O18), 5)=2)/(O18:XFD18&lt;&gt;""), O18:XFD18),"Not Submitted")</f>
        <v>Not Submitted</v>
      </c>
      <c r="O18" s="228"/>
      <c r="P18" s="228"/>
      <c r="Q18" s="177"/>
      <c r="R18" s="178"/>
      <c r="S18" s="172"/>
      <c r="T18" s="188"/>
      <c r="U18" s="185"/>
      <c r="V18" s="168"/>
      <c r="W18" s="172"/>
      <c r="X18" s="172"/>
      <c r="Y18" s="227"/>
      <c r="Z18" s="232"/>
      <c r="AA18" s="208"/>
      <c r="AB18" s="168"/>
      <c r="AC18" s="168"/>
      <c r="AD18" s="231"/>
      <c r="AE18" s="232"/>
      <c r="AF18" s="208"/>
      <c r="AG18" s="172"/>
      <c r="AH18" s="172"/>
      <c r="AI18" s="236"/>
      <c r="AJ18" s="205"/>
      <c r="AK18" s="172"/>
      <c r="AL18" s="172"/>
      <c r="AM18" s="172"/>
      <c r="AN18" s="180"/>
      <c r="AO18" s="172"/>
      <c r="AP18" s="172"/>
      <c r="AQ18" s="172"/>
      <c r="AR18" s="172"/>
      <c r="AS18" s="180"/>
      <c r="AT18" s="172"/>
      <c r="AU18" s="172"/>
      <c r="AV18" s="172"/>
      <c r="AW18" s="172"/>
      <c r="AX18" s="180"/>
      <c r="AY18" s="172"/>
      <c r="AZ18" s="172"/>
      <c r="BA18" s="172"/>
      <c r="BB18" s="172"/>
      <c r="BC18" s="180"/>
      <c r="BD18" s="172"/>
      <c r="BE18" s="172"/>
      <c r="BF18" s="172"/>
      <c r="BG18" s="172"/>
      <c r="BH18" s="180"/>
      <c r="BI18" s="172"/>
      <c r="BJ18" s="172"/>
      <c r="BK18" s="172"/>
      <c r="BL18" s="191"/>
      <c r="BM18" s="7" t="str">
        <f t="shared" si="0"/>
        <v>E</v>
      </c>
    </row>
    <row r="19" spans="1:65" s="7" customFormat="1" ht="27" hidden="1" thickTop="1" thickBot="1">
      <c r="A19" s="158">
        <v>17</v>
      </c>
      <c r="B19" s="523" t="str">
        <f t="shared" si="1"/>
        <v>PSS09_Adani Green Energy 27 A Limited (AGE27AL)</v>
      </c>
      <c r="C19" s="175" t="s">
        <v>290</v>
      </c>
      <c r="D19" s="176" t="s">
        <v>23</v>
      </c>
      <c r="E19" s="160" t="s">
        <v>291</v>
      </c>
      <c r="F19" s="291" t="s">
        <v>1240</v>
      </c>
      <c r="G19" s="182" t="s">
        <v>413</v>
      </c>
      <c r="H19" s="306" t="s">
        <v>414</v>
      </c>
      <c r="I19" s="301" t="s">
        <v>141</v>
      </c>
      <c r="J19" s="160" t="s">
        <v>159</v>
      </c>
      <c r="K19" s="164">
        <v>46052</v>
      </c>
      <c r="L19" s="165"/>
      <c r="M19" s="166"/>
      <c r="N19" s="168" t="str" cm="1">
        <f t="array" ref="N19">_xlfn.IFNA(LOOKUP(2, 1/(MOD(COLUMN(O19:XFD19)-COLUMN(O19), 5)=2)/(O19:XFD19&lt;&gt;""), O19:XFD19),"Not Submitted")</f>
        <v>Cat. -I</v>
      </c>
      <c r="O19" s="228"/>
      <c r="P19" s="228"/>
      <c r="Q19" s="177" t="s">
        <v>33</v>
      </c>
      <c r="R19" s="178"/>
      <c r="S19" s="172" t="s">
        <v>185</v>
      </c>
      <c r="T19" s="188"/>
      <c r="U19" s="185"/>
      <c r="V19" s="168"/>
      <c r="W19" s="172"/>
      <c r="X19" s="172"/>
      <c r="Y19" s="227"/>
      <c r="Z19" s="232"/>
      <c r="AA19" s="208"/>
      <c r="AB19" s="168"/>
      <c r="AC19" s="168"/>
      <c r="AD19" s="231"/>
      <c r="AE19" s="232"/>
      <c r="AF19" s="208"/>
      <c r="AG19" s="172"/>
      <c r="AH19" s="172"/>
      <c r="AI19" s="236"/>
      <c r="AJ19" s="205"/>
      <c r="AK19" s="172"/>
      <c r="AL19" s="172"/>
      <c r="AM19" s="172"/>
      <c r="AN19" s="180"/>
      <c r="AO19" s="172"/>
      <c r="AP19" s="172"/>
      <c r="AQ19" s="172"/>
      <c r="AR19" s="172"/>
      <c r="AS19" s="180"/>
      <c r="AT19" s="172"/>
      <c r="AU19" s="172"/>
      <c r="AV19" s="172"/>
      <c r="AW19" s="172"/>
      <c r="AX19" s="180"/>
      <c r="AY19" s="172"/>
      <c r="AZ19" s="172"/>
      <c r="BA19" s="172"/>
      <c r="BB19" s="172"/>
      <c r="BC19" s="180"/>
      <c r="BD19" s="172"/>
      <c r="BE19" s="172"/>
      <c r="BF19" s="172"/>
      <c r="BG19" s="172"/>
      <c r="BH19" s="180"/>
      <c r="BI19" s="172"/>
      <c r="BJ19" s="172"/>
      <c r="BK19" s="172"/>
      <c r="BL19" s="191"/>
      <c r="BM19" s="7" t="str">
        <f t="shared" si="0"/>
        <v>E</v>
      </c>
    </row>
    <row r="20" spans="1:65" s="7" customFormat="1" ht="55.5" hidden="1" thickTop="1" thickBot="1">
      <c r="A20" s="158">
        <v>18</v>
      </c>
      <c r="B20" s="523" t="str">
        <f t="shared" si="1"/>
        <v>PSS09_Adani Green Energy 27 A Limited (AGE27AL)</v>
      </c>
      <c r="C20" s="175" t="s">
        <v>290</v>
      </c>
      <c r="D20" s="176" t="s">
        <v>23</v>
      </c>
      <c r="E20" s="160" t="s">
        <v>291</v>
      </c>
      <c r="F20" s="291" t="s">
        <v>1241</v>
      </c>
      <c r="G20" s="183" t="s">
        <v>410</v>
      </c>
      <c r="H20" s="306" t="s">
        <v>411</v>
      </c>
      <c r="I20" s="301" t="s">
        <v>141</v>
      </c>
      <c r="J20" s="160" t="s">
        <v>159</v>
      </c>
      <c r="K20" s="164">
        <v>46052</v>
      </c>
      <c r="L20" s="165"/>
      <c r="M20" s="166"/>
      <c r="N20" s="168" t="str" cm="1">
        <f t="array" ref="N20">_xlfn.IFNA(LOOKUP(2, 1/(MOD(COLUMN(O20:XFD20)-COLUMN(O20), 5)=2)/(O20:XFD20&lt;&gt;""), O20:XFD20),"Not Submitted")</f>
        <v>Delete</v>
      </c>
      <c r="O20" s="228"/>
      <c r="P20" s="228"/>
      <c r="Q20" s="177" t="s">
        <v>56</v>
      </c>
      <c r="R20" s="178"/>
      <c r="S20" s="172" t="s">
        <v>316</v>
      </c>
      <c r="T20" s="188"/>
      <c r="U20" s="185"/>
      <c r="V20" s="168"/>
      <c r="W20" s="172"/>
      <c r="X20" s="172"/>
      <c r="Y20" s="227"/>
      <c r="Z20" s="232"/>
      <c r="AA20" s="208"/>
      <c r="AB20" s="168"/>
      <c r="AC20" s="168"/>
      <c r="AD20" s="231"/>
      <c r="AE20" s="232"/>
      <c r="AF20" s="208"/>
      <c r="AG20" s="172"/>
      <c r="AH20" s="172"/>
      <c r="AI20" s="236"/>
      <c r="AJ20" s="205"/>
      <c r="AK20" s="172"/>
      <c r="AL20" s="172"/>
      <c r="AM20" s="172"/>
      <c r="AN20" s="180"/>
      <c r="AO20" s="172"/>
      <c r="AP20" s="172"/>
      <c r="AQ20" s="172"/>
      <c r="AR20" s="172"/>
      <c r="AS20" s="180"/>
      <c r="AT20" s="172"/>
      <c r="AU20" s="172"/>
      <c r="AV20" s="172"/>
      <c r="AW20" s="172"/>
      <c r="AX20" s="180"/>
      <c r="AY20" s="172"/>
      <c r="AZ20" s="172"/>
      <c r="BA20" s="172"/>
      <c r="BB20" s="172"/>
      <c r="BC20" s="180"/>
      <c r="BD20" s="172"/>
      <c r="BE20" s="172"/>
      <c r="BF20" s="172"/>
      <c r="BG20" s="172"/>
      <c r="BH20" s="180"/>
      <c r="BI20" s="172"/>
      <c r="BJ20" s="172"/>
      <c r="BK20" s="172"/>
      <c r="BL20" s="191"/>
      <c r="BM20" s="7" t="str">
        <f t="shared" si="0"/>
        <v>E</v>
      </c>
    </row>
    <row r="21" spans="1:65" s="7" customFormat="1" ht="28.5" hidden="1" thickTop="1" thickBot="1">
      <c r="A21" s="158">
        <v>19</v>
      </c>
      <c r="B21" s="523" t="str">
        <f t="shared" si="1"/>
        <v>PSS09_Adani Green Energy 27 A Limited (AGE27AL)</v>
      </c>
      <c r="C21" s="175" t="s">
        <v>290</v>
      </c>
      <c r="D21" s="176" t="s">
        <v>23</v>
      </c>
      <c r="E21" s="160" t="s">
        <v>291</v>
      </c>
      <c r="F21" s="291" t="s">
        <v>1242</v>
      </c>
      <c r="G21" s="183" t="s">
        <v>407</v>
      </c>
      <c r="H21" s="306" t="s">
        <v>408</v>
      </c>
      <c r="I21" s="301" t="s">
        <v>190</v>
      </c>
      <c r="J21" s="160" t="s">
        <v>142</v>
      </c>
      <c r="K21" s="164">
        <v>46052</v>
      </c>
      <c r="L21" s="165"/>
      <c r="M21" s="166"/>
      <c r="N21" s="168" t="str" cm="1">
        <f t="array" ref="N21">_xlfn.IFNA(LOOKUP(2, 1/(MOD(COLUMN(O21:XFD21)-COLUMN(O21), 5)=2)/(O21:XFD21&lt;&gt;""), O21:XFD21),"Not Submitted")</f>
        <v>Cat. -IV</v>
      </c>
      <c r="O21" s="228"/>
      <c r="P21" s="228"/>
      <c r="Q21" s="64" t="s">
        <v>37</v>
      </c>
      <c r="R21" s="34"/>
      <c r="S21" s="172" t="s">
        <v>3045</v>
      </c>
      <c r="T21" s="188"/>
      <c r="U21" s="185"/>
      <c r="V21" s="168"/>
      <c r="W21" s="172"/>
      <c r="X21" s="172"/>
      <c r="Y21" s="227"/>
      <c r="Z21" s="232"/>
      <c r="AA21" s="208"/>
      <c r="AB21" s="168"/>
      <c r="AC21" s="168"/>
      <c r="AD21" s="231"/>
      <c r="AE21" s="232"/>
      <c r="AF21" s="208"/>
      <c r="AG21" s="172"/>
      <c r="AH21" s="172"/>
      <c r="AI21" s="236"/>
      <c r="AJ21" s="205"/>
      <c r="AK21" s="172"/>
      <c r="AL21" s="172"/>
      <c r="AM21" s="172"/>
      <c r="AN21" s="180"/>
      <c r="AO21" s="172"/>
      <c r="AP21" s="172"/>
      <c r="AQ21" s="172"/>
      <c r="AR21" s="172"/>
      <c r="AS21" s="180"/>
      <c r="AT21" s="172"/>
      <c r="AU21" s="172"/>
      <c r="AV21" s="172"/>
      <c r="AW21" s="172"/>
      <c r="AX21" s="180"/>
      <c r="AY21" s="172"/>
      <c r="AZ21" s="172"/>
      <c r="BA21" s="172"/>
      <c r="BB21" s="172"/>
      <c r="BC21" s="180"/>
      <c r="BD21" s="172"/>
      <c r="BE21" s="172"/>
      <c r="BF21" s="172"/>
      <c r="BG21" s="172"/>
      <c r="BH21" s="180"/>
      <c r="BI21" s="172"/>
      <c r="BJ21" s="172"/>
      <c r="BK21" s="172"/>
      <c r="BL21" s="191"/>
      <c r="BM21" s="7" t="str">
        <f t="shared" si="0"/>
        <v>E</v>
      </c>
    </row>
    <row r="22" spans="1:65" s="7" customFormat="1" ht="27" hidden="1" thickTop="1" thickBot="1">
      <c r="A22" s="158">
        <v>20</v>
      </c>
      <c r="B22" s="523" t="str">
        <f t="shared" si="1"/>
        <v>PSS09_Adani Green Energy 27 A Limited (AGE27AL)</v>
      </c>
      <c r="C22" s="175" t="s">
        <v>290</v>
      </c>
      <c r="D22" s="176" t="s">
        <v>23</v>
      </c>
      <c r="E22" s="160" t="s">
        <v>291</v>
      </c>
      <c r="F22" s="291" t="s">
        <v>1243</v>
      </c>
      <c r="G22" s="182" t="s">
        <v>395</v>
      </c>
      <c r="H22" s="306" t="s">
        <v>396</v>
      </c>
      <c r="I22" s="301" t="s">
        <v>141</v>
      </c>
      <c r="J22" s="160" t="s">
        <v>159</v>
      </c>
      <c r="K22" s="164">
        <v>46052</v>
      </c>
      <c r="L22" s="165"/>
      <c r="M22" s="166"/>
      <c r="N22" s="168" t="str" cm="1">
        <f t="array" ref="N22">_xlfn.IFNA(LOOKUP(2, 1/(MOD(COLUMN(O22:XFD22)-COLUMN(O22), 5)=2)/(O22:XFD22&lt;&gt;""), O22:XFD22),"Not Submitted")</f>
        <v>Cat. -I</v>
      </c>
      <c r="O22" s="228"/>
      <c r="P22" s="228"/>
      <c r="Q22" s="177" t="s">
        <v>33</v>
      </c>
      <c r="R22" s="178"/>
      <c r="S22" s="172" t="s">
        <v>185</v>
      </c>
      <c r="T22" s="188"/>
      <c r="U22" s="185"/>
      <c r="V22" s="168"/>
      <c r="W22" s="172"/>
      <c r="X22" s="172"/>
      <c r="Y22" s="227"/>
      <c r="Z22" s="232"/>
      <c r="AA22" s="208"/>
      <c r="AB22" s="168"/>
      <c r="AC22" s="168"/>
      <c r="AD22" s="231"/>
      <c r="AE22" s="232"/>
      <c r="AF22" s="208"/>
      <c r="AG22" s="172"/>
      <c r="AH22" s="172"/>
      <c r="AI22" s="236"/>
      <c r="AJ22" s="205"/>
      <c r="AK22" s="172"/>
      <c r="AL22" s="172"/>
      <c r="AM22" s="172"/>
      <c r="AN22" s="180"/>
      <c r="AO22" s="172"/>
      <c r="AP22" s="172"/>
      <c r="AQ22" s="172"/>
      <c r="AR22" s="172"/>
      <c r="AS22" s="180"/>
      <c r="AT22" s="172"/>
      <c r="AU22" s="172"/>
      <c r="AV22" s="172"/>
      <c r="AW22" s="172"/>
      <c r="AX22" s="180"/>
      <c r="AY22" s="172"/>
      <c r="AZ22" s="172"/>
      <c r="BA22" s="172"/>
      <c r="BB22" s="172"/>
      <c r="BC22" s="180"/>
      <c r="BD22" s="172"/>
      <c r="BE22" s="172"/>
      <c r="BF22" s="172"/>
      <c r="BG22" s="172"/>
      <c r="BH22" s="180"/>
      <c r="BI22" s="172"/>
      <c r="BJ22" s="172"/>
      <c r="BK22" s="172"/>
      <c r="BL22" s="191"/>
      <c r="BM22" s="7" t="str">
        <f t="shared" si="0"/>
        <v>E</v>
      </c>
    </row>
    <row r="23" spans="1:65" s="7" customFormat="1" ht="28.5" hidden="1" thickTop="1" thickBot="1">
      <c r="A23" s="158">
        <v>21</v>
      </c>
      <c r="B23" s="523" t="str">
        <f t="shared" si="1"/>
        <v>PSS09_Adani Green Energy 27 A Limited (AGE27AL)</v>
      </c>
      <c r="C23" s="175" t="s">
        <v>290</v>
      </c>
      <c r="D23" s="176" t="s">
        <v>23</v>
      </c>
      <c r="E23" s="160" t="s">
        <v>291</v>
      </c>
      <c r="F23" s="291" t="s">
        <v>1244</v>
      </c>
      <c r="G23" s="183" t="s">
        <v>392</v>
      </c>
      <c r="H23" s="306" t="s">
        <v>393</v>
      </c>
      <c r="I23" s="301" t="s">
        <v>141</v>
      </c>
      <c r="J23" s="160" t="s">
        <v>159</v>
      </c>
      <c r="K23" s="164">
        <v>46052</v>
      </c>
      <c r="L23" s="165"/>
      <c r="M23" s="166"/>
      <c r="N23" s="168" t="str" cm="1">
        <f t="array" ref="N23">_xlfn.IFNA(LOOKUP(2, 1/(MOD(COLUMN(O23:XFD23)-COLUMN(O23), 5)=2)/(O23:XFD23&lt;&gt;""), O23:XFD23),"Not Submitted")</f>
        <v>Cat. -I</v>
      </c>
      <c r="O23" s="228"/>
      <c r="P23" s="228"/>
      <c r="Q23" s="177" t="s">
        <v>33</v>
      </c>
      <c r="R23" s="178"/>
      <c r="S23" s="172" t="s">
        <v>181</v>
      </c>
      <c r="T23" s="188"/>
      <c r="U23" s="185"/>
      <c r="V23" s="168"/>
      <c r="W23" s="172"/>
      <c r="X23" s="172"/>
      <c r="Y23" s="227"/>
      <c r="Z23" s="232"/>
      <c r="AA23" s="208"/>
      <c r="AB23" s="168"/>
      <c r="AC23" s="168"/>
      <c r="AD23" s="231"/>
      <c r="AE23" s="232"/>
      <c r="AF23" s="208"/>
      <c r="AG23" s="172"/>
      <c r="AH23" s="172"/>
      <c r="AI23" s="236"/>
      <c r="AJ23" s="205"/>
      <c r="AK23" s="172"/>
      <c r="AL23" s="172"/>
      <c r="AM23" s="172"/>
      <c r="AN23" s="180"/>
      <c r="AO23" s="172"/>
      <c r="AP23" s="172"/>
      <c r="AQ23" s="172"/>
      <c r="AR23" s="172"/>
      <c r="AS23" s="180"/>
      <c r="AT23" s="172"/>
      <c r="AU23" s="172"/>
      <c r="AV23" s="172"/>
      <c r="AW23" s="172"/>
      <c r="AX23" s="180"/>
      <c r="AY23" s="172"/>
      <c r="AZ23" s="172"/>
      <c r="BA23" s="172"/>
      <c r="BB23" s="172"/>
      <c r="BC23" s="180"/>
      <c r="BD23" s="172"/>
      <c r="BE23" s="172"/>
      <c r="BF23" s="172"/>
      <c r="BG23" s="172"/>
      <c r="BH23" s="180"/>
      <c r="BI23" s="172"/>
      <c r="BJ23" s="172"/>
      <c r="BK23" s="172"/>
      <c r="BL23" s="191"/>
      <c r="BM23" s="7" t="str">
        <f t="shared" si="0"/>
        <v>E</v>
      </c>
    </row>
    <row r="24" spans="1:65" s="7" customFormat="1" ht="28.5" hidden="1" thickTop="1" thickBot="1">
      <c r="A24" s="158">
        <v>22</v>
      </c>
      <c r="B24" s="523" t="str">
        <f t="shared" si="1"/>
        <v>PSS09_Adani Green Energy 27 A Limited (AGE27AL)</v>
      </c>
      <c r="C24" s="175" t="s">
        <v>290</v>
      </c>
      <c r="D24" s="176" t="s">
        <v>23</v>
      </c>
      <c r="E24" s="160" t="s">
        <v>291</v>
      </c>
      <c r="F24" s="291" t="s">
        <v>1245</v>
      </c>
      <c r="G24" s="183" t="s">
        <v>389</v>
      </c>
      <c r="H24" s="306" t="s">
        <v>390</v>
      </c>
      <c r="I24" s="301" t="s">
        <v>190</v>
      </c>
      <c r="J24" s="160" t="s">
        <v>142</v>
      </c>
      <c r="K24" s="164">
        <v>46052</v>
      </c>
      <c r="L24" s="165"/>
      <c r="M24" s="166"/>
      <c r="N24" s="168" t="str" cm="1">
        <f t="array" ref="N24">_xlfn.IFNA(LOOKUP(2, 1/(MOD(COLUMN(O24:XFD24)-COLUMN(O24), 5)=2)/(O24:XFD24&lt;&gt;""), O24:XFD24),"Not Submitted")</f>
        <v>Cat. -IV</v>
      </c>
      <c r="O24" s="228"/>
      <c r="P24" s="228"/>
      <c r="Q24" s="177" t="s">
        <v>37</v>
      </c>
      <c r="R24" s="178"/>
      <c r="S24" s="207" t="s">
        <v>3007</v>
      </c>
      <c r="T24" s="188"/>
      <c r="U24" s="185"/>
      <c r="V24" s="168"/>
      <c r="W24" s="172"/>
      <c r="X24" s="172"/>
      <c r="Y24" s="227"/>
      <c r="Z24" s="232"/>
      <c r="AA24" s="208"/>
      <c r="AB24" s="168"/>
      <c r="AC24" s="168"/>
      <c r="AD24" s="231"/>
      <c r="AE24" s="232"/>
      <c r="AF24" s="208"/>
      <c r="AG24" s="172"/>
      <c r="AH24" s="172"/>
      <c r="AI24" s="236"/>
      <c r="AJ24" s="205"/>
      <c r="AK24" s="172"/>
      <c r="AL24" s="172"/>
      <c r="AM24" s="172"/>
      <c r="AN24" s="180"/>
      <c r="AO24" s="172"/>
      <c r="AP24" s="172"/>
      <c r="AQ24" s="172"/>
      <c r="AR24" s="172"/>
      <c r="AS24" s="180"/>
      <c r="AT24" s="172"/>
      <c r="AU24" s="172"/>
      <c r="AV24" s="172"/>
      <c r="AW24" s="172"/>
      <c r="AX24" s="180"/>
      <c r="AY24" s="172"/>
      <c r="AZ24" s="172"/>
      <c r="BA24" s="172"/>
      <c r="BB24" s="172"/>
      <c r="BC24" s="180"/>
      <c r="BD24" s="172"/>
      <c r="BE24" s="172"/>
      <c r="BF24" s="172"/>
      <c r="BG24" s="172"/>
      <c r="BH24" s="180"/>
      <c r="BI24" s="172"/>
      <c r="BJ24" s="172"/>
      <c r="BK24" s="172"/>
      <c r="BL24" s="191"/>
      <c r="BM24" s="7" t="str">
        <f t="shared" si="0"/>
        <v>E</v>
      </c>
    </row>
    <row r="25" spans="1:65" s="7" customFormat="1" ht="27" hidden="1" thickTop="1" thickBot="1">
      <c r="A25" s="158">
        <v>23</v>
      </c>
      <c r="B25" s="523" t="str">
        <f t="shared" si="1"/>
        <v>PSS09_Adani Green Energy 27 A Limited (AGE27AL)</v>
      </c>
      <c r="C25" s="175" t="s">
        <v>290</v>
      </c>
      <c r="D25" s="176" t="s">
        <v>23</v>
      </c>
      <c r="E25" s="160" t="s">
        <v>291</v>
      </c>
      <c r="F25" s="291" t="s">
        <v>1246</v>
      </c>
      <c r="G25" s="182" t="s">
        <v>377</v>
      </c>
      <c r="H25" s="306" t="s">
        <v>378</v>
      </c>
      <c r="I25" s="301" t="s">
        <v>141</v>
      </c>
      <c r="J25" s="160" t="s">
        <v>159</v>
      </c>
      <c r="K25" s="164">
        <v>46052</v>
      </c>
      <c r="L25" s="165"/>
      <c r="M25" s="166"/>
      <c r="N25" s="168" t="str" cm="1">
        <f t="array" ref="N25">_xlfn.IFNA(LOOKUP(2, 1/(MOD(COLUMN(O25:XFD25)-COLUMN(O25), 5)=2)/(O25:XFD25&lt;&gt;""), O25:XFD25),"Not Submitted")</f>
        <v>Cat. -I</v>
      </c>
      <c r="O25" s="228"/>
      <c r="P25" s="228"/>
      <c r="Q25" s="177" t="s">
        <v>33</v>
      </c>
      <c r="R25" s="178"/>
      <c r="S25" s="172" t="s">
        <v>181</v>
      </c>
      <c r="T25" s="188"/>
      <c r="U25" s="185"/>
      <c r="V25" s="168"/>
      <c r="W25" s="172"/>
      <c r="X25" s="172"/>
      <c r="Y25" s="227"/>
      <c r="Z25" s="232"/>
      <c r="AA25" s="208"/>
      <c r="AB25" s="168"/>
      <c r="AC25" s="168"/>
      <c r="AD25" s="231"/>
      <c r="AE25" s="232"/>
      <c r="AF25" s="208"/>
      <c r="AG25" s="172"/>
      <c r="AH25" s="172"/>
      <c r="AI25" s="236"/>
      <c r="AJ25" s="205"/>
      <c r="AK25" s="172"/>
      <c r="AL25" s="172"/>
      <c r="AM25" s="172"/>
      <c r="AN25" s="180"/>
      <c r="AO25" s="172"/>
      <c r="AP25" s="172"/>
      <c r="AQ25" s="172"/>
      <c r="AR25" s="172"/>
      <c r="AS25" s="180"/>
      <c r="AT25" s="172"/>
      <c r="AU25" s="172"/>
      <c r="AV25" s="172"/>
      <c r="AW25" s="172"/>
      <c r="AX25" s="180"/>
      <c r="AY25" s="172"/>
      <c r="AZ25" s="172"/>
      <c r="BA25" s="172"/>
      <c r="BB25" s="172"/>
      <c r="BC25" s="180"/>
      <c r="BD25" s="172"/>
      <c r="BE25" s="172"/>
      <c r="BF25" s="172"/>
      <c r="BG25" s="172"/>
      <c r="BH25" s="180"/>
      <c r="BI25" s="172"/>
      <c r="BJ25" s="172"/>
      <c r="BK25" s="172"/>
      <c r="BL25" s="191"/>
      <c r="BM25" s="7" t="str">
        <f t="shared" si="0"/>
        <v>E</v>
      </c>
    </row>
    <row r="26" spans="1:65" s="7" customFormat="1" ht="39.75" hidden="1" thickTop="1" thickBot="1">
      <c r="A26" s="158">
        <v>24</v>
      </c>
      <c r="B26" s="523" t="str">
        <f t="shared" si="1"/>
        <v>PSS09_Adani Green Energy 27 A Limited (AGE27AL)</v>
      </c>
      <c r="C26" s="175" t="s">
        <v>290</v>
      </c>
      <c r="D26" s="176" t="s">
        <v>23</v>
      </c>
      <c r="E26" s="160" t="s">
        <v>291</v>
      </c>
      <c r="F26" s="291" t="s">
        <v>1247</v>
      </c>
      <c r="G26" s="183" t="s">
        <v>371</v>
      </c>
      <c r="H26" s="306" t="s">
        <v>372</v>
      </c>
      <c r="I26" s="301" t="s">
        <v>141</v>
      </c>
      <c r="J26" s="160" t="s">
        <v>159</v>
      </c>
      <c r="K26" s="164">
        <v>46052</v>
      </c>
      <c r="L26" s="165"/>
      <c r="M26" s="166"/>
      <c r="N26" s="168" t="str" cm="1">
        <f t="array" ref="N26">_xlfn.IFNA(LOOKUP(2, 1/(MOD(COLUMN(O26:XFD26)-COLUMN(O26), 5)=2)/(O26:XFD26&lt;&gt;""), O26:XFD26),"Not Submitted")</f>
        <v>Delete</v>
      </c>
      <c r="O26" s="228"/>
      <c r="P26" s="228"/>
      <c r="Q26" s="177" t="s">
        <v>56</v>
      </c>
      <c r="R26" s="178"/>
      <c r="S26" s="172" t="s">
        <v>316</v>
      </c>
      <c r="T26" s="188"/>
      <c r="U26" s="185"/>
      <c r="V26" s="168"/>
      <c r="W26" s="172"/>
      <c r="X26" s="172"/>
      <c r="Y26" s="227"/>
      <c r="Z26" s="232"/>
      <c r="AA26" s="208"/>
      <c r="AB26" s="168"/>
      <c r="AC26" s="168"/>
      <c r="AD26" s="231"/>
      <c r="AE26" s="232"/>
      <c r="AF26" s="208"/>
      <c r="AG26" s="172"/>
      <c r="AH26" s="172"/>
      <c r="AI26" s="236"/>
      <c r="AJ26" s="205"/>
      <c r="AK26" s="172"/>
      <c r="AL26" s="172"/>
      <c r="AM26" s="172"/>
      <c r="AN26" s="180"/>
      <c r="AO26" s="172"/>
      <c r="AP26" s="172"/>
      <c r="AQ26" s="172"/>
      <c r="AR26" s="172"/>
      <c r="AS26" s="180"/>
      <c r="AT26" s="172"/>
      <c r="AU26" s="172"/>
      <c r="AV26" s="172"/>
      <c r="AW26" s="172"/>
      <c r="AX26" s="180"/>
      <c r="AY26" s="172"/>
      <c r="AZ26" s="172"/>
      <c r="BA26" s="172"/>
      <c r="BB26" s="172"/>
      <c r="BC26" s="180"/>
      <c r="BD26" s="172"/>
      <c r="BE26" s="172"/>
      <c r="BF26" s="172"/>
      <c r="BG26" s="172"/>
      <c r="BH26" s="180"/>
      <c r="BI26" s="172"/>
      <c r="BJ26" s="172"/>
      <c r="BK26" s="172"/>
      <c r="BL26" s="191"/>
      <c r="BM26" s="7" t="str">
        <f t="shared" si="0"/>
        <v>E</v>
      </c>
    </row>
    <row r="27" spans="1:65" s="7" customFormat="1" ht="27" hidden="1" thickTop="1" thickBot="1">
      <c r="A27" s="158">
        <v>25</v>
      </c>
      <c r="B27" s="523" t="str">
        <f t="shared" si="1"/>
        <v>PSS09_Adani Green Energy 27 A Limited (AGE27AL)</v>
      </c>
      <c r="C27" s="175" t="s">
        <v>290</v>
      </c>
      <c r="D27" s="176" t="s">
        <v>23</v>
      </c>
      <c r="E27" s="160" t="s">
        <v>291</v>
      </c>
      <c r="F27" s="291" t="s">
        <v>1248</v>
      </c>
      <c r="G27" s="183" t="s">
        <v>374</v>
      </c>
      <c r="H27" s="308" t="s">
        <v>375</v>
      </c>
      <c r="I27" s="301" t="s">
        <v>190</v>
      </c>
      <c r="J27" s="160" t="s">
        <v>142</v>
      </c>
      <c r="K27" s="164">
        <v>46052</v>
      </c>
      <c r="L27" s="165"/>
      <c r="M27" s="166"/>
      <c r="N27" s="168" t="str" cm="1">
        <f t="array" ref="N27">_xlfn.IFNA(LOOKUP(2, 1/(MOD(COLUMN(O27:XFD27)-COLUMN(O27), 5)=2)/(O27:XFD27&lt;&gt;""), O27:XFD27),"Not Submitted")</f>
        <v>Cat. -IV</v>
      </c>
      <c r="O27" s="228"/>
      <c r="P27" s="228"/>
      <c r="Q27" s="177" t="s">
        <v>37</v>
      </c>
      <c r="R27" s="178"/>
      <c r="S27" s="172" t="s">
        <v>181</v>
      </c>
      <c r="T27" s="188"/>
      <c r="U27" s="185"/>
      <c r="V27" s="168"/>
      <c r="W27" s="172"/>
      <c r="X27" s="172"/>
      <c r="Y27" s="227"/>
      <c r="Z27" s="232"/>
      <c r="AA27" s="208"/>
      <c r="AB27" s="168"/>
      <c r="AC27" s="168"/>
      <c r="AD27" s="231"/>
      <c r="AE27" s="232"/>
      <c r="AF27" s="208"/>
      <c r="AG27" s="172"/>
      <c r="AH27" s="172"/>
      <c r="AI27" s="236"/>
      <c r="AJ27" s="205"/>
      <c r="AK27" s="172"/>
      <c r="AL27" s="172"/>
      <c r="AM27" s="172"/>
      <c r="AN27" s="180"/>
      <c r="AO27" s="172"/>
      <c r="AP27" s="172"/>
      <c r="AQ27" s="172"/>
      <c r="AR27" s="172"/>
      <c r="AS27" s="180"/>
      <c r="AT27" s="172"/>
      <c r="AU27" s="172"/>
      <c r="AV27" s="172"/>
      <c r="AW27" s="172"/>
      <c r="AX27" s="180"/>
      <c r="AY27" s="172"/>
      <c r="AZ27" s="172"/>
      <c r="BA27" s="172"/>
      <c r="BB27" s="172"/>
      <c r="BC27" s="180"/>
      <c r="BD27" s="172"/>
      <c r="BE27" s="172"/>
      <c r="BF27" s="172"/>
      <c r="BG27" s="172"/>
      <c r="BH27" s="180"/>
      <c r="BI27" s="172"/>
      <c r="BJ27" s="172"/>
      <c r="BK27" s="172"/>
      <c r="BL27" s="191"/>
      <c r="BM27" s="7" t="str">
        <f t="shared" si="0"/>
        <v>E</v>
      </c>
    </row>
    <row r="28" spans="1:65" s="7" customFormat="1" ht="42" hidden="1" thickTop="1" thickBot="1">
      <c r="A28" s="158">
        <v>26</v>
      </c>
      <c r="B28" s="523" t="str">
        <f t="shared" si="1"/>
        <v>PSS09_Adani Green Energy 27 A Limited (AGE27AL)</v>
      </c>
      <c r="C28" s="175" t="s">
        <v>290</v>
      </c>
      <c r="D28" s="176" t="s">
        <v>23</v>
      </c>
      <c r="E28" s="160" t="s">
        <v>291</v>
      </c>
      <c r="F28" s="291" t="s">
        <v>1249</v>
      </c>
      <c r="G28" s="182" t="s">
        <v>368</v>
      </c>
      <c r="H28" s="306" t="s">
        <v>369</v>
      </c>
      <c r="I28" s="301" t="s">
        <v>190</v>
      </c>
      <c r="J28" s="160" t="s">
        <v>159</v>
      </c>
      <c r="K28" s="164">
        <v>46052</v>
      </c>
      <c r="L28" s="165"/>
      <c r="M28" s="166"/>
      <c r="N28" s="168" t="str" cm="1">
        <f t="array" ref="N28">_xlfn.IFNA(LOOKUP(2, 1/(MOD(COLUMN(O28:XFD28)-COLUMN(O28), 5)=2)/(O28:XFD28&lt;&gt;""), O28:XFD28),"Not Submitted")</f>
        <v>Cat. -IV</v>
      </c>
      <c r="O28" s="228"/>
      <c r="P28" s="228"/>
      <c r="Q28" s="177" t="s">
        <v>37</v>
      </c>
      <c r="R28" s="178"/>
      <c r="S28" s="207" t="s">
        <v>3094</v>
      </c>
      <c r="T28" s="188"/>
      <c r="U28" s="185"/>
      <c r="V28" s="168"/>
      <c r="W28" s="172"/>
      <c r="X28" s="172"/>
      <c r="Y28" s="227"/>
      <c r="Z28" s="232"/>
      <c r="AA28" s="208"/>
      <c r="AB28" s="168"/>
      <c r="AC28" s="168"/>
      <c r="AD28" s="231"/>
      <c r="AE28" s="232"/>
      <c r="AF28" s="208"/>
      <c r="AG28" s="172"/>
      <c r="AH28" s="172"/>
      <c r="AI28" s="236"/>
      <c r="AJ28" s="205"/>
      <c r="AK28" s="172"/>
      <c r="AL28" s="172"/>
      <c r="AM28" s="172"/>
      <c r="AN28" s="180"/>
      <c r="AO28" s="172"/>
      <c r="AP28" s="172"/>
      <c r="AQ28" s="172"/>
      <c r="AR28" s="172"/>
      <c r="AS28" s="180"/>
      <c r="AT28" s="172"/>
      <c r="AU28" s="172"/>
      <c r="AV28" s="172"/>
      <c r="AW28" s="172"/>
      <c r="AX28" s="180"/>
      <c r="AY28" s="172"/>
      <c r="AZ28" s="172"/>
      <c r="BA28" s="172"/>
      <c r="BB28" s="172"/>
      <c r="BC28" s="180"/>
      <c r="BD28" s="172"/>
      <c r="BE28" s="172"/>
      <c r="BF28" s="172"/>
      <c r="BG28" s="172"/>
      <c r="BH28" s="180"/>
      <c r="BI28" s="172"/>
      <c r="BJ28" s="172"/>
      <c r="BK28" s="172"/>
      <c r="BL28" s="191"/>
      <c r="BM28" s="7" t="str">
        <f t="shared" si="0"/>
        <v>E</v>
      </c>
    </row>
    <row r="29" spans="1:65" s="7" customFormat="1" ht="27" hidden="1" thickTop="1" thickBot="1">
      <c r="A29" s="158">
        <v>27</v>
      </c>
      <c r="B29" s="523" t="str">
        <f t="shared" si="1"/>
        <v>PSS09_Adani Green Energy 27 A Limited (AGE27AL)</v>
      </c>
      <c r="C29" s="175" t="s">
        <v>290</v>
      </c>
      <c r="D29" s="176" t="s">
        <v>23</v>
      </c>
      <c r="E29" s="160" t="s">
        <v>291</v>
      </c>
      <c r="F29" s="291" t="s">
        <v>1250</v>
      </c>
      <c r="G29" s="183" t="s">
        <v>386</v>
      </c>
      <c r="H29" s="306" t="s">
        <v>387</v>
      </c>
      <c r="I29" s="301" t="s">
        <v>141</v>
      </c>
      <c r="J29" s="160" t="s">
        <v>159</v>
      </c>
      <c r="K29" s="164">
        <v>46052</v>
      </c>
      <c r="L29" s="165"/>
      <c r="M29" s="166"/>
      <c r="N29" s="168" t="str" cm="1">
        <f t="array" ref="N29">_xlfn.IFNA(LOOKUP(2, 1/(MOD(COLUMN(O29:XFD29)-COLUMN(O29), 5)=2)/(O29:XFD29&lt;&gt;""), O29:XFD29),"Not Submitted")</f>
        <v>Cat. -I</v>
      </c>
      <c r="O29" s="228"/>
      <c r="P29" s="228"/>
      <c r="Q29" s="177" t="s">
        <v>33</v>
      </c>
      <c r="R29" s="178"/>
      <c r="S29" s="172" t="s">
        <v>185</v>
      </c>
      <c r="T29" s="188"/>
      <c r="U29" s="185"/>
      <c r="V29" s="168"/>
      <c r="W29" s="172"/>
      <c r="X29" s="172"/>
      <c r="Y29" s="227"/>
      <c r="Z29" s="232"/>
      <c r="AA29" s="208"/>
      <c r="AB29" s="168"/>
      <c r="AC29" s="168"/>
      <c r="AD29" s="231"/>
      <c r="AE29" s="232"/>
      <c r="AF29" s="208"/>
      <c r="AG29" s="172"/>
      <c r="AH29" s="172"/>
      <c r="AI29" s="236"/>
      <c r="AJ29" s="205"/>
      <c r="AK29" s="172"/>
      <c r="AL29" s="172"/>
      <c r="AM29" s="172"/>
      <c r="AN29" s="180"/>
      <c r="AO29" s="172"/>
      <c r="AP29" s="172"/>
      <c r="AQ29" s="172"/>
      <c r="AR29" s="172"/>
      <c r="AS29" s="180"/>
      <c r="AT29" s="172"/>
      <c r="AU29" s="172"/>
      <c r="AV29" s="172"/>
      <c r="AW29" s="172"/>
      <c r="AX29" s="180"/>
      <c r="AY29" s="172"/>
      <c r="AZ29" s="172"/>
      <c r="BA29" s="172"/>
      <c r="BB29" s="172"/>
      <c r="BC29" s="180"/>
      <c r="BD29" s="172"/>
      <c r="BE29" s="172"/>
      <c r="BF29" s="172"/>
      <c r="BG29" s="172"/>
      <c r="BH29" s="180"/>
      <c r="BI29" s="172"/>
      <c r="BJ29" s="172"/>
      <c r="BK29" s="172"/>
      <c r="BL29" s="191"/>
      <c r="BM29" s="7" t="str">
        <f t="shared" si="0"/>
        <v>E</v>
      </c>
    </row>
    <row r="30" spans="1:65" s="7" customFormat="1" ht="69" hidden="1" thickTop="1" thickBot="1">
      <c r="A30" s="158">
        <v>28</v>
      </c>
      <c r="B30" s="523" t="str">
        <f t="shared" si="1"/>
        <v>PSS09_Adani Green Energy 27 A Limited (AGE27AL)</v>
      </c>
      <c r="C30" s="175" t="s">
        <v>290</v>
      </c>
      <c r="D30" s="176" t="s">
        <v>23</v>
      </c>
      <c r="E30" s="160" t="s">
        <v>291</v>
      </c>
      <c r="F30" s="291" t="s">
        <v>1251</v>
      </c>
      <c r="G30" s="183" t="s">
        <v>383</v>
      </c>
      <c r="H30" s="306" t="s">
        <v>384</v>
      </c>
      <c r="I30" s="301" t="s">
        <v>141</v>
      </c>
      <c r="J30" s="160" t="s">
        <v>142</v>
      </c>
      <c r="K30" s="164">
        <v>46052</v>
      </c>
      <c r="L30" s="165"/>
      <c r="M30" s="166"/>
      <c r="N30" s="168" t="str" cm="1">
        <f t="array" ref="N30">_xlfn.IFNA(LOOKUP(2, 1/(MOD(COLUMN(O30:XFD30)-COLUMN(O30), 5)=2)/(O30:XFD30&lt;&gt;""), O30:XFD30),"Not Submitted")</f>
        <v>Cat. -I</v>
      </c>
      <c r="O30" s="228"/>
      <c r="P30" s="228"/>
      <c r="Q30" s="177" t="s">
        <v>33</v>
      </c>
      <c r="R30" s="178"/>
      <c r="S30" s="172" t="s">
        <v>185</v>
      </c>
      <c r="T30" s="188"/>
      <c r="U30" s="185"/>
      <c r="V30" s="168"/>
      <c r="W30" s="172"/>
      <c r="X30" s="172"/>
      <c r="Y30" s="227"/>
      <c r="Z30" s="232"/>
      <c r="AA30" s="208"/>
      <c r="AB30" s="168"/>
      <c r="AC30" s="168"/>
      <c r="AD30" s="231"/>
      <c r="AE30" s="232"/>
      <c r="AF30" s="208"/>
      <c r="AG30" s="172"/>
      <c r="AH30" s="172"/>
      <c r="AI30" s="236"/>
      <c r="AJ30" s="205"/>
      <c r="AK30" s="172"/>
      <c r="AL30" s="172"/>
      <c r="AM30" s="172"/>
      <c r="AN30" s="180"/>
      <c r="AO30" s="172"/>
      <c r="AP30" s="172"/>
      <c r="AQ30" s="172"/>
      <c r="AR30" s="172"/>
      <c r="AS30" s="180"/>
      <c r="AT30" s="172"/>
      <c r="AU30" s="172"/>
      <c r="AV30" s="172"/>
      <c r="AW30" s="172"/>
      <c r="AX30" s="180"/>
      <c r="AY30" s="172"/>
      <c r="AZ30" s="172"/>
      <c r="BA30" s="172"/>
      <c r="BB30" s="172"/>
      <c r="BC30" s="180"/>
      <c r="BD30" s="172"/>
      <c r="BE30" s="172"/>
      <c r="BF30" s="172"/>
      <c r="BG30" s="172"/>
      <c r="BH30" s="180"/>
      <c r="BI30" s="172"/>
      <c r="BJ30" s="172"/>
      <c r="BK30" s="172"/>
      <c r="BL30" s="191"/>
      <c r="BM30" s="7" t="str">
        <f t="shared" si="0"/>
        <v>E</v>
      </c>
    </row>
    <row r="31" spans="1:65" s="7" customFormat="1" ht="42" hidden="1" thickTop="1" thickBot="1">
      <c r="A31" s="158">
        <v>29</v>
      </c>
      <c r="B31" s="523" t="str">
        <f t="shared" si="1"/>
        <v>PSS09_Adani Green Energy 27 A Limited (AGE27AL)</v>
      </c>
      <c r="C31" s="175" t="s">
        <v>290</v>
      </c>
      <c r="D31" s="176" t="s">
        <v>23</v>
      </c>
      <c r="E31" s="160" t="s">
        <v>291</v>
      </c>
      <c r="F31" s="291" t="s">
        <v>1252</v>
      </c>
      <c r="G31" s="182" t="s">
        <v>380</v>
      </c>
      <c r="H31" s="306" t="s">
        <v>381</v>
      </c>
      <c r="I31" s="301" t="s">
        <v>190</v>
      </c>
      <c r="J31" s="160" t="s">
        <v>159</v>
      </c>
      <c r="K31" s="164">
        <v>46052</v>
      </c>
      <c r="L31" s="165"/>
      <c r="M31" s="166"/>
      <c r="N31" s="168" t="str" cm="1">
        <f t="array" ref="N31">_xlfn.IFNA(LOOKUP(2, 1/(MOD(COLUMN(O31:XFD31)-COLUMN(O31), 5)=2)/(O31:XFD31&lt;&gt;""), O31:XFD31),"Not Submitted")</f>
        <v>Cat. -IV</v>
      </c>
      <c r="O31" s="228"/>
      <c r="P31" s="228"/>
      <c r="Q31" s="177" t="s">
        <v>37</v>
      </c>
      <c r="R31" s="178"/>
      <c r="S31" s="172" t="s">
        <v>185</v>
      </c>
      <c r="T31" s="188"/>
      <c r="U31" s="185"/>
      <c r="V31" s="168"/>
      <c r="W31" s="172"/>
      <c r="X31" s="172"/>
      <c r="Y31" s="227"/>
      <c r="Z31" s="232"/>
      <c r="AA31" s="208"/>
      <c r="AB31" s="168"/>
      <c r="AC31" s="168"/>
      <c r="AD31" s="231"/>
      <c r="AE31" s="232"/>
      <c r="AF31" s="208"/>
      <c r="AG31" s="172"/>
      <c r="AH31" s="172"/>
      <c r="AI31" s="236"/>
      <c r="AJ31" s="205"/>
      <c r="AK31" s="172"/>
      <c r="AL31" s="172"/>
      <c r="AM31" s="172"/>
      <c r="AN31" s="180"/>
      <c r="AO31" s="172"/>
      <c r="AP31" s="172"/>
      <c r="AQ31" s="172"/>
      <c r="AR31" s="172"/>
      <c r="AS31" s="180"/>
      <c r="AT31" s="172"/>
      <c r="AU31" s="172"/>
      <c r="AV31" s="172"/>
      <c r="AW31" s="172"/>
      <c r="AX31" s="180"/>
      <c r="AY31" s="172"/>
      <c r="AZ31" s="172"/>
      <c r="BA31" s="172"/>
      <c r="BB31" s="172"/>
      <c r="BC31" s="180"/>
      <c r="BD31" s="172"/>
      <c r="BE31" s="172"/>
      <c r="BF31" s="172"/>
      <c r="BG31" s="172"/>
      <c r="BH31" s="180"/>
      <c r="BI31" s="172"/>
      <c r="BJ31" s="172"/>
      <c r="BK31" s="172"/>
      <c r="BL31" s="191"/>
      <c r="BM31" s="7" t="str">
        <f t="shared" si="0"/>
        <v>E</v>
      </c>
    </row>
    <row r="32" spans="1:65" s="7" customFormat="1" ht="27" hidden="1" thickTop="1" thickBot="1">
      <c r="A32" s="158">
        <v>30</v>
      </c>
      <c r="B32" s="523" t="str">
        <f t="shared" si="1"/>
        <v>PSS09_Adani Green Energy 27 A Limited (AGE27AL)</v>
      </c>
      <c r="C32" s="175" t="s">
        <v>290</v>
      </c>
      <c r="D32" s="176" t="s">
        <v>23</v>
      </c>
      <c r="E32" s="160" t="s">
        <v>291</v>
      </c>
      <c r="F32" s="291" t="s">
        <v>1253</v>
      </c>
      <c r="G32" s="183" t="s">
        <v>311</v>
      </c>
      <c r="H32" s="306" t="s">
        <v>312</v>
      </c>
      <c r="I32" s="301" t="s">
        <v>141</v>
      </c>
      <c r="J32" s="160" t="s">
        <v>159</v>
      </c>
      <c r="K32" s="164">
        <v>46052</v>
      </c>
      <c r="L32" s="165"/>
      <c r="M32" s="166"/>
      <c r="N32" s="168" t="str" cm="1">
        <f t="array" ref="N32">_xlfn.IFNA(LOOKUP(2, 1/(MOD(COLUMN(O32:XFD32)-COLUMN(O32), 5)=2)/(O32:XFD32&lt;&gt;""), O32:XFD32),"Not Submitted")</f>
        <v>Cat. -IV</v>
      </c>
      <c r="O32" s="228"/>
      <c r="P32" s="228"/>
      <c r="Q32" s="177" t="s">
        <v>37</v>
      </c>
      <c r="R32" s="178"/>
      <c r="S32" s="172" t="s">
        <v>185</v>
      </c>
      <c r="T32" s="188"/>
      <c r="U32" s="185"/>
      <c r="V32" s="168"/>
      <c r="W32" s="172"/>
      <c r="X32" s="172"/>
      <c r="Y32" s="227"/>
      <c r="Z32" s="232"/>
      <c r="AA32" s="208"/>
      <c r="AB32" s="168"/>
      <c r="AC32" s="168"/>
      <c r="AD32" s="231"/>
      <c r="AE32" s="232"/>
      <c r="AF32" s="208"/>
      <c r="AG32" s="172"/>
      <c r="AH32" s="172"/>
      <c r="AI32" s="236"/>
      <c r="AJ32" s="205"/>
      <c r="AK32" s="172"/>
      <c r="AL32" s="172"/>
      <c r="AM32" s="172"/>
      <c r="AN32" s="180"/>
      <c r="AO32" s="172"/>
      <c r="AP32" s="172"/>
      <c r="AQ32" s="172"/>
      <c r="AR32" s="172"/>
      <c r="AS32" s="180"/>
      <c r="AT32" s="172"/>
      <c r="AU32" s="172"/>
      <c r="AV32" s="172"/>
      <c r="AW32" s="172"/>
      <c r="AX32" s="180"/>
      <c r="AY32" s="172"/>
      <c r="AZ32" s="172"/>
      <c r="BA32" s="172"/>
      <c r="BB32" s="172"/>
      <c r="BC32" s="180"/>
      <c r="BD32" s="172"/>
      <c r="BE32" s="172"/>
      <c r="BF32" s="172"/>
      <c r="BG32" s="172"/>
      <c r="BH32" s="180"/>
      <c r="BI32" s="172"/>
      <c r="BJ32" s="172"/>
      <c r="BK32" s="172"/>
      <c r="BL32" s="191"/>
      <c r="BM32" s="7" t="str">
        <f t="shared" si="0"/>
        <v>E</v>
      </c>
    </row>
    <row r="33" spans="1:65" s="7" customFormat="1" ht="27" hidden="1" thickTop="1" thickBot="1">
      <c r="A33" s="158">
        <v>31</v>
      </c>
      <c r="B33" s="523" t="str">
        <f t="shared" si="1"/>
        <v>PSS09_Adani Green Energy 27 A Limited (AGE27AL)</v>
      </c>
      <c r="C33" s="175" t="s">
        <v>290</v>
      </c>
      <c r="D33" s="176" t="s">
        <v>23</v>
      </c>
      <c r="E33" s="160" t="s">
        <v>291</v>
      </c>
      <c r="F33" s="291" t="s">
        <v>1254</v>
      </c>
      <c r="G33" s="183" t="s">
        <v>308</v>
      </c>
      <c r="H33" s="306" t="s">
        <v>309</v>
      </c>
      <c r="I33" s="301" t="s">
        <v>190</v>
      </c>
      <c r="J33" s="160" t="s">
        <v>142</v>
      </c>
      <c r="K33" s="164">
        <v>46052</v>
      </c>
      <c r="L33" s="165"/>
      <c r="M33" s="166"/>
      <c r="N33" s="168" t="str" cm="1">
        <f t="array" ref="N33">_xlfn.IFNA(LOOKUP(2, 1/(MOD(COLUMN(O33:XFD33)-COLUMN(O33), 5)=2)/(O33:XFD33&lt;&gt;""), O33:XFD33),"Not Submitted")</f>
        <v>Cat. -IV</v>
      </c>
      <c r="O33" s="228"/>
      <c r="P33" s="228"/>
      <c r="Q33" s="177" t="s">
        <v>37</v>
      </c>
      <c r="R33" s="178"/>
      <c r="S33" s="172" t="s">
        <v>185</v>
      </c>
      <c r="T33" s="188"/>
      <c r="U33" s="185"/>
      <c r="V33" s="168"/>
      <c r="W33" s="172"/>
      <c r="X33" s="172"/>
      <c r="Y33" s="227"/>
      <c r="Z33" s="232"/>
      <c r="AA33" s="208"/>
      <c r="AB33" s="168"/>
      <c r="AC33" s="168"/>
      <c r="AD33" s="231"/>
      <c r="AE33" s="232"/>
      <c r="AF33" s="208"/>
      <c r="AG33" s="172"/>
      <c r="AH33" s="172"/>
      <c r="AI33" s="236"/>
      <c r="AJ33" s="205"/>
      <c r="AK33" s="172"/>
      <c r="AL33" s="172"/>
      <c r="AM33" s="172"/>
      <c r="AN33" s="180"/>
      <c r="AO33" s="172"/>
      <c r="AP33" s="172"/>
      <c r="AQ33" s="172"/>
      <c r="AR33" s="172"/>
      <c r="AS33" s="180"/>
      <c r="AT33" s="172"/>
      <c r="AU33" s="172"/>
      <c r="AV33" s="172"/>
      <c r="AW33" s="172"/>
      <c r="AX33" s="180"/>
      <c r="AY33" s="172"/>
      <c r="AZ33" s="172"/>
      <c r="BA33" s="172"/>
      <c r="BB33" s="172"/>
      <c r="BC33" s="180"/>
      <c r="BD33" s="172"/>
      <c r="BE33" s="172"/>
      <c r="BF33" s="172"/>
      <c r="BG33" s="172"/>
      <c r="BH33" s="180"/>
      <c r="BI33" s="172"/>
      <c r="BJ33" s="172"/>
      <c r="BK33" s="172"/>
      <c r="BL33" s="191"/>
      <c r="BM33" s="7" t="str">
        <f t="shared" si="0"/>
        <v>E</v>
      </c>
    </row>
    <row r="34" spans="1:65" s="7" customFormat="1" ht="27" hidden="1" thickTop="1" thickBot="1">
      <c r="A34" s="158">
        <v>32</v>
      </c>
      <c r="B34" s="523" t="str">
        <f t="shared" si="1"/>
        <v>PSS09_Adani Green Energy 27 A Limited (AGE27AL)</v>
      </c>
      <c r="C34" s="175" t="s">
        <v>290</v>
      </c>
      <c r="D34" s="176" t="s">
        <v>23</v>
      </c>
      <c r="E34" s="160" t="s">
        <v>291</v>
      </c>
      <c r="F34" s="291" t="s">
        <v>1255</v>
      </c>
      <c r="G34" s="182" t="s">
        <v>305</v>
      </c>
      <c r="H34" s="306" t="s">
        <v>306</v>
      </c>
      <c r="I34" s="301" t="s">
        <v>190</v>
      </c>
      <c r="J34" s="160" t="s">
        <v>159</v>
      </c>
      <c r="K34" s="164">
        <v>46052</v>
      </c>
      <c r="L34" s="165"/>
      <c r="M34" s="166"/>
      <c r="N34" s="168" t="str" cm="1">
        <f t="array" ref="N34">_xlfn.IFNA(LOOKUP(2, 1/(MOD(COLUMN(O34:XFD34)-COLUMN(O34), 5)=2)/(O34:XFD34&lt;&gt;""), O34:XFD34),"Not Submitted")</f>
        <v>Cat. -IV</v>
      </c>
      <c r="O34" s="228"/>
      <c r="P34" s="228"/>
      <c r="Q34" s="177" t="s">
        <v>37</v>
      </c>
      <c r="R34" s="178"/>
      <c r="S34" s="172" t="s">
        <v>185</v>
      </c>
      <c r="T34" s="188"/>
      <c r="U34" s="185"/>
      <c r="V34" s="168"/>
      <c r="W34" s="172"/>
      <c r="X34" s="172"/>
      <c r="Y34" s="227"/>
      <c r="Z34" s="232"/>
      <c r="AA34" s="208"/>
      <c r="AB34" s="168"/>
      <c r="AC34" s="168"/>
      <c r="AD34" s="231"/>
      <c r="AE34" s="232"/>
      <c r="AF34" s="208"/>
      <c r="AG34" s="172"/>
      <c r="AH34" s="172"/>
      <c r="AI34" s="236"/>
      <c r="AJ34" s="205"/>
      <c r="AK34" s="172"/>
      <c r="AL34" s="172"/>
      <c r="AM34" s="172"/>
      <c r="AN34" s="180"/>
      <c r="AO34" s="172"/>
      <c r="AP34" s="172"/>
      <c r="AQ34" s="172"/>
      <c r="AR34" s="172"/>
      <c r="AS34" s="180"/>
      <c r="AT34" s="172"/>
      <c r="AU34" s="172"/>
      <c r="AV34" s="172"/>
      <c r="AW34" s="172"/>
      <c r="AX34" s="180"/>
      <c r="AY34" s="172"/>
      <c r="AZ34" s="172"/>
      <c r="BA34" s="172"/>
      <c r="BB34" s="172"/>
      <c r="BC34" s="180"/>
      <c r="BD34" s="172"/>
      <c r="BE34" s="172"/>
      <c r="BF34" s="172"/>
      <c r="BG34" s="172"/>
      <c r="BH34" s="180"/>
      <c r="BI34" s="172"/>
      <c r="BJ34" s="172"/>
      <c r="BK34" s="172"/>
      <c r="BL34" s="191"/>
      <c r="BM34" s="7" t="str">
        <f t="shared" si="0"/>
        <v>E</v>
      </c>
    </row>
    <row r="35" spans="1:65" s="7" customFormat="1" ht="27" hidden="1" thickTop="1" thickBot="1">
      <c r="A35" s="158">
        <v>33</v>
      </c>
      <c r="B35" s="523" t="str">
        <f t="shared" si="1"/>
        <v>PSS09_Adani Green Energy 27 A Limited (AGE27AL)</v>
      </c>
      <c r="C35" s="175" t="s">
        <v>290</v>
      </c>
      <c r="D35" s="176" t="s">
        <v>23</v>
      </c>
      <c r="E35" s="160" t="s">
        <v>291</v>
      </c>
      <c r="F35" s="291" t="s">
        <v>1256</v>
      </c>
      <c r="G35" s="183" t="s">
        <v>302</v>
      </c>
      <c r="H35" s="306" t="s">
        <v>303</v>
      </c>
      <c r="I35" s="301" t="s">
        <v>141</v>
      </c>
      <c r="J35" s="160" t="s">
        <v>159</v>
      </c>
      <c r="K35" s="164">
        <v>46052</v>
      </c>
      <c r="L35" s="165"/>
      <c r="M35" s="166"/>
      <c r="N35" s="168" t="str" cm="1">
        <f t="array" ref="N35">_xlfn.IFNA(LOOKUP(2, 1/(MOD(COLUMN(O35:XFD35)-COLUMN(O35), 5)=2)/(O35:XFD35&lt;&gt;""), O35:XFD35),"Not Submitted")</f>
        <v>Cat. -I</v>
      </c>
      <c r="O35" s="228"/>
      <c r="P35" s="228"/>
      <c r="Q35" s="177" t="s">
        <v>33</v>
      </c>
      <c r="R35" s="178"/>
      <c r="S35" s="172" t="s">
        <v>185</v>
      </c>
      <c r="T35" s="188"/>
      <c r="U35" s="185"/>
      <c r="V35" s="168"/>
      <c r="W35" s="172"/>
      <c r="X35" s="172"/>
      <c r="Y35" s="227"/>
      <c r="Z35" s="232"/>
      <c r="AA35" s="208"/>
      <c r="AB35" s="168"/>
      <c r="AC35" s="168"/>
      <c r="AD35" s="231"/>
      <c r="AE35" s="232"/>
      <c r="AF35" s="208"/>
      <c r="AG35" s="172"/>
      <c r="AH35" s="172"/>
      <c r="AI35" s="236"/>
      <c r="AJ35" s="205"/>
      <c r="AK35" s="172"/>
      <c r="AL35" s="172"/>
      <c r="AM35" s="172"/>
      <c r="AN35" s="180"/>
      <c r="AO35" s="172"/>
      <c r="AP35" s="172"/>
      <c r="AQ35" s="172"/>
      <c r="AR35" s="172"/>
      <c r="AS35" s="180"/>
      <c r="AT35" s="172"/>
      <c r="AU35" s="172"/>
      <c r="AV35" s="172"/>
      <c r="AW35" s="172"/>
      <c r="AX35" s="180"/>
      <c r="AY35" s="172"/>
      <c r="AZ35" s="172"/>
      <c r="BA35" s="172"/>
      <c r="BB35" s="172"/>
      <c r="BC35" s="180"/>
      <c r="BD35" s="172"/>
      <c r="BE35" s="172"/>
      <c r="BF35" s="172"/>
      <c r="BG35" s="172"/>
      <c r="BH35" s="180"/>
      <c r="BI35" s="172"/>
      <c r="BJ35" s="172"/>
      <c r="BK35" s="172"/>
      <c r="BL35" s="191"/>
      <c r="BM35" s="7" t="str">
        <f t="shared" si="0"/>
        <v>E</v>
      </c>
    </row>
    <row r="36" spans="1:65" s="7" customFormat="1" ht="27" hidden="1" thickTop="1" thickBot="1">
      <c r="A36" s="158">
        <v>34</v>
      </c>
      <c r="B36" s="523" t="str">
        <f t="shared" si="1"/>
        <v>PSS09_Adani Green Energy 27 A Limited (AGE27AL)</v>
      </c>
      <c r="C36" s="175" t="s">
        <v>290</v>
      </c>
      <c r="D36" s="176" t="s">
        <v>23</v>
      </c>
      <c r="E36" s="160" t="s">
        <v>291</v>
      </c>
      <c r="F36" s="291" t="s">
        <v>1257</v>
      </c>
      <c r="G36" s="183" t="s">
        <v>299</v>
      </c>
      <c r="H36" s="306" t="s">
        <v>300</v>
      </c>
      <c r="I36" s="301" t="s">
        <v>141</v>
      </c>
      <c r="J36" s="160" t="s">
        <v>159</v>
      </c>
      <c r="K36" s="164">
        <v>46052</v>
      </c>
      <c r="L36" s="165"/>
      <c r="M36" s="166"/>
      <c r="N36" s="168" t="str" cm="1">
        <f t="array" ref="N36">_xlfn.IFNA(LOOKUP(2, 1/(MOD(COLUMN(O36:XFD36)-COLUMN(O36), 5)=2)/(O36:XFD36&lt;&gt;""), O36:XFD36),"Not Submitted")</f>
        <v>Cat. -I</v>
      </c>
      <c r="O36" s="228"/>
      <c r="P36" s="228"/>
      <c r="Q36" s="177" t="s">
        <v>33</v>
      </c>
      <c r="R36" s="178"/>
      <c r="S36" s="172" t="s">
        <v>185</v>
      </c>
      <c r="T36" s="188"/>
      <c r="U36" s="185"/>
      <c r="V36" s="168"/>
      <c r="W36" s="172"/>
      <c r="X36" s="172"/>
      <c r="Y36" s="227"/>
      <c r="Z36" s="232"/>
      <c r="AA36" s="208"/>
      <c r="AB36" s="168"/>
      <c r="AC36" s="168"/>
      <c r="AD36" s="231"/>
      <c r="AE36" s="232"/>
      <c r="AF36" s="208"/>
      <c r="AG36" s="172"/>
      <c r="AH36" s="172"/>
      <c r="AI36" s="236"/>
      <c r="AJ36" s="205"/>
      <c r="AK36" s="172"/>
      <c r="AL36" s="172"/>
      <c r="AM36" s="172"/>
      <c r="AN36" s="180"/>
      <c r="AO36" s="172"/>
      <c r="AP36" s="172"/>
      <c r="AQ36" s="172"/>
      <c r="AR36" s="172"/>
      <c r="AS36" s="180"/>
      <c r="AT36" s="172"/>
      <c r="AU36" s="172"/>
      <c r="AV36" s="172"/>
      <c r="AW36" s="172"/>
      <c r="AX36" s="180"/>
      <c r="AY36" s="172"/>
      <c r="AZ36" s="172"/>
      <c r="BA36" s="172"/>
      <c r="BB36" s="172"/>
      <c r="BC36" s="180"/>
      <c r="BD36" s="172"/>
      <c r="BE36" s="172"/>
      <c r="BF36" s="172"/>
      <c r="BG36" s="172"/>
      <c r="BH36" s="180"/>
      <c r="BI36" s="172"/>
      <c r="BJ36" s="172"/>
      <c r="BK36" s="172"/>
      <c r="BL36" s="191"/>
      <c r="BM36" s="7" t="str">
        <f t="shared" si="0"/>
        <v>E</v>
      </c>
    </row>
    <row r="37" spans="1:65" s="7" customFormat="1" ht="28.5" hidden="1" thickTop="1" thickBot="1">
      <c r="A37" s="158">
        <v>35</v>
      </c>
      <c r="B37" s="523" t="str">
        <f t="shared" si="1"/>
        <v>PSS09_Adani Green Energy 27 A Limited (AGE27AL)</v>
      </c>
      <c r="C37" s="175" t="s">
        <v>290</v>
      </c>
      <c r="D37" s="176" t="s">
        <v>23</v>
      </c>
      <c r="E37" s="160" t="s">
        <v>291</v>
      </c>
      <c r="F37" s="291" t="s">
        <v>1258</v>
      </c>
      <c r="G37" s="183" t="s">
        <v>296</v>
      </c>
      <c r="H37" s="306" t="s">
        <v>297</v>
      </c>
      <c r="I37" s="301" t="s">
        <v>190</v>
      </c>
      <c r="J37" s="160" t="s">
        <v>142</v>
      </c>
      <c r="K37" s="164">
        <v>46052</v>
      </c>
      <c r="L37" s="165"/>
      <c r="M37" s="166"/>
      <c r="N37" s="168" t="str" cm="1">
        <f t="array" ref="N37">_xlfn.IFNA(LOOKUP(2, 1/(MOD(COLUMN(O37:XFD37)-COLUMN(O37), 5)=2)/(O37:XFD37&lt;&gt;""), O37:XFD37),"Not Submitted")</f>
        <v>Cat. -IV</v>
      </c>
      <c r="O37" s="228"/>
      <c r="P37" s="228"/>
      <c r="Q37" s="177" t="s">
        <v>37</v>
      </c>
      <c r="R37" s="178"/>
      <c r="S37" s="172" t="s">
        <v>185</v>
      </c>
      <c r="T37" s="188"/>
      <c r="U37" s="185"/>
      <c r="V37" s="168"/>
      <c r="W37" s="172"/>
      <c r="X37" s="172"/>
      <c r="Y37" s="227"/>
      <c r="Z37" s="232"/>
      <c r="AA37" s="208"/>
      <c r="AB37" s="168"/>
      <c r="AC37" s="168"/>
      <c r="AD37" s="231"/>
      <c r="AE37" s="232"/>
      <c r="AF37" s="208"/>
      <c r="AG37" s="172"/>
      <c r="AH37" s="172"/>
      <c r="AI37" s="236"/>
      <c r="AJ37" s="205"/>
      <c r="AK37" s="172"/>
      <c r="AL37" s="172"/>
      <c r="AM37" s="172"/>
      <c r="AN37" s="180"/>
      <c r="AO37" s="172"/>
      <c r="AP37" s="172"/>
      <c r="AQ37" s="172"/>
      <c r="AR37" s="172"/>
      <c r="AS37" s="180"/>
      <c r="AT37" s="172"/>
      <c r="AU37" s="172"/>
      <c r="AV37" s="172"/>
      <c r="AW37" s="172"/>
      <c r="AX37" s="180"/>
      <c r="AY37" s="172"/>
      <c r="AZ37" s="172"/>
      <c r="BA37" s="172"/>
      <c r="BB37" s="172"/>
      <c r="BC37" s="180"/>
      <c r="BD37" s="172"/>
      <c r="BE37" s="172"/>
      <c r="BF37" s="172"/>
      <c r="BG37" s="172"/>
      <c r="BH37" s="180"/>
      <c r="BI37" s="172"/>
      <c r="BJ37" s="172"/>
      <c r="BK37" s="172"/>
      <c r="BL37" s="191"/>
      <c r="BM37" s="7" t="str">
        <f t="shared" si="0"/>
        <v>E</v>
      </c>
    </row>
    <row r="38" spans="1:65" s="7" customFormat="1" ht="28.5" hidden="1" thickTop="1" thickBot="1">
      <c r="A38" s="158">
        <v>36</v>
      </c>
      <c r="B38" s="523" t="str">
        <f t="shared" si="1"/>
        <v>PSS09_Adani Green Energy 27 A Limited (AGE27AL)</v>
      </c>
      <c r="C38" s="175" t="s">
        <v>290</v>
      </c>
      <c r="D38" s="176" t="s">
        <v>23</v>
      </c>
      <c r="E38" s="160" t="s">
        <v>291</v>
      </c>
      <c r="F38" s="291" t="s">
        <v>1259</v>
      </c>
      <c r="G38" s="183" t="s">
        <v>293</v>
      </c>
      <c r="H38" s="306" t="s">
        <v>294</v>
      </c>
      <c r="I38" s="301" t="s">
        <v>190</v>
      </c>
      <c r="J38" s="160" t="s">
        <v>142</v>
      </c>
      <c r="K38" s="164">
        <v>46052</v>
      </c>
      <c r="L38" s="165"/>
      <c r="M38" s="166"/>
      <c r="N38" s="168" t="str" cm="1">
        <f t="array" ref="N38">_xlfn.IFNA(LOOKUP(2, 1/(MOD(COLUMN(O38:XFD38)-COLUMN(O38), 5)=2)/(O38:XFD38&lt;&gt;""), O38:XFD38),"Not Submitted")</f>
        <v>Cat. -IV</v>
      </c>
      <c r="O38" s="228"/>
      <c r="P38" s="228"/>
      <c r="Q38" s="177" t="s">
        <v>37</v>
      </c>
      <c r="R38" s="178"/>
      <c r="S38" s="172" t="s">
        <v>185</v>
      </c>
      <c r="T38" s="188"/>
      <c r="U38" s="185"/>
      <c r="V38" s="168"/>
      <c r="W38" s="172"/>
      <c r="X38" s="172"/>
      <c r="Y38" s="227"/>
      <c r="Z38" s="232"/>
      <c r="AA38" s="208"/>
      <c r="AB38" s="168"/>
      <c r="AC38" s="168"/>
      <c r="AD38" s="231"/>
      <c r="AE38" s="232"/>
      <c r="AF38" s="208"/>
      <c r="AG38" s="172"/>
      <c r="AH38" s="172"/>
      <c r="AI38" s="236"/>
      <c r="AJ38" s="205"/>
      <c r="AK38" s="172"/>
      <c r="AL38" s="172"/>
      <c r="AM38" s="172"/>
      <c r="AN38" s="180"/>
      <c r="AO38" s="172"/>
      <c r="AP38" s="172"/>
      <c r="AQ38" s="172"/>
      <c r="AR38" s="172"/>
      <c r="AS38" s="180"/>
      <c r="AT38" s="172"/>
      <c r="AU38" s="172"/>
      <c r="AV38" s="172"/>
      <c r="AW38" s="172"/>
      <c r="AX38" s="180"/>
      <c r="AY38" s="172"/>
      <c r="AZ38" s="172"/>
      <c r="BA38" s="172"/>
      <c r="BB38" s="172"/>
      <c r="BC38" s="180"/>
      <c r="BD38" s="172"/>
      <c r="BE38" s="172"/>
      <c r="BF38" s="172"/>
      <c r="BG38" s="172"/>
      <c r="BH38" s="180"/>
      <c r="BI38" s="172"/>
      <c r="BJ38" s="172"/>
      <c r="BK38" s="172"/>
      <c r="BL38" s="191"/>
      <c r="BM38" s="7" t="str">
        <f t="shared" si="0"/>
        <v>E</v>
      </c>
    </row>
    <row r="39" spans="1:65" s="7" customFormat="1" ht="69" hidden="1" thickTop="1" thickBot="1">
      <c r="A39" s="158">
        <v>37</v>
      </c>
      <c r="B39" s="523" t="str">
        <f t="shared" si="1"/>
        <v>PSS09_Adani Green Energy 27 A Limited (AGE27AL)</v>
      </c>
      <c r="C39" s="175" t="s">
        <v>290</v>
      </c>
      <c r="D39" s="176" t="s">
        <v>23</v>
      </c>
      <c r="E39" s="160" t="s">
        <v>291</v>
      </c>
      <c r="F39" s="291" t="s">
        <v>1260</v>
      </c>
      <c r="G39" s="183" t="s">
        <v>352</v>
      </c>
      <c r="H39" s="309" t="s">
        <v>353</v>
      </c>
      <c r="I39" s="302" t="s">
        <v>141</v>
      </c>
      <c r="J39" s="160" t="s">
        <v>142</v>
      </c>
      <c r="K39" s="164">
        <v>46052</v>
      </c>
      <c r="L39" s="165"/>
      <c r="M39" s="166"/>
      <c r="N39" s="168" t="str" cm="1">
        <f t="array" ref="N39">_xlfn.IFNA(LOOKUP(2, 1/(MOD(COLUMN(O39:XFD39)-COLUMN(O39), 5)=2)/(O39:XFD39&lt;&gt;""), O39:XFD39),"Not Submitted")</f>
        <v>Cat. -I</v>
      </c>
      <c r="O39" s="228"/>
      <c r="P39" s="228"/>
      <c r="Q39" s="177" t="s">
        <v>33</v>
      </c>
      <c r="R39" s="178"/>
      <c r="S39" s="172" t="s">
        <v>185</v>
      </c>
      <c r="T39" s="188"/>
      <c r="U39" s="185"/>
      <c r="V39" s="168"/>
      <c r="W39" s="172"/>
      <c r="X39" s="172"/>
      <c r="Y39" s="227"/>
      <c r="Z39" s="232"/>
      <c r="AA39" s="208"/>
      <c r="AB39" s="168"/>
      <c r="AC39" s="168"/>
      <c r="AD39" s="231"/>
      <c r="AE39" s="232"/>
      <c r="AF39" s="208"/>
      <c r="AG39" s="172"/>
      <c r="AH39" s="172"/>
      <c r="AI39" s="236"/>
      <c r="AJ39" s="205"/>
      <c r="AK39" s="172"/>
      <c r="AL39" s="172"/>
      <c r="AM39" s="172"/>
      <c r="AN39" s="180"/>
      <c r="AO39" s="172"/>
      <c r="AP39" s="172"/>
      <c r="AQ39" s="172"/>
      <c r="AR39" s="172"/>
      <c r="AS39" s="180"/>
      <c r="AT39" s="172"/>
      <c r="AU39" s="172"/>
      <c r="AV39" s="172"/>
      <c r="AW39" s="172"/>
      <c r="AX39" s="180"/>
      <c r="AY39" s="172"/>
      <c r="AZ39" s="172"/>
      <c r="BA39" s="172"/>
      <c r="BB39" s="172"/>
      <c r="BC39" s="180"/>
      <c r="BD39" s="172"/>
      <c r="BE39" s="172"/>
      <c r="BF39" s="172"/>
      <c r="BG39" s="172"/>
      <c r="BH39" s="180"/>
      <c r="BI39" s="172"/>
      <c r="BJ39" s="172"/>
      <c r="BK39" s="172"/>
      <c r="BL39" s="191"/>
      <c r="BM39" s="7" t="str">
        <f t="shared" si="0"/>
        <v>E</v>
      </c>
    </row>
    <row r="40" spans="1:65" s="7" customFormat="1" ht="55.5" hidden="1" thickTop="1" thickBot="1">
      <c r="A40" s="158">
        <v>38</v>
      </c>
      <c r="B40" s="523" t="str">
        <f t="shared" si="1"/>
        <v>PSS09_Adani Green Energy 27 A Limited (AGE27AL)</v>
      </c>
      <c r="C40" s="175" t="s">
        <v>290</v>
      </c>
      <c r="D40" s="176" t="s">
        <v>23</v>
      </c>
      <c r="E40" s="160" t="s">
        <v>291</v>
      </c>
      <c r="F40" s="291" t="s">
        <v>1261</v>
      </c>
      <c r="G40" s="183" t="s">
        <v>349</v>
      </c>
      <c r="H40" s="309" t="s">
        <v>350</v>
      </c>
      <c r="I40" s="302" t="s">
        <v>141</v>
      </c>
      <c r="J40" s="160" t="s">
        <v>142</v>
      </c>
      <c r="K40" s="164">
        <v>46052</v>
      </c>
      <c r="L40" s="165"/>
      <c r="M40" s="166"/>
      <c r="N40" s="168" t="str" cm="1">
        <f t="array" ref="N40">_xlfn.IFNA(LOOKUP(2, 1/(MOD(COLUMN(O40:XFD40)-COLUMN(O40), 5)=2)/(O40:XFD40&lt;&gt;""), O40:XFD40),"Not Submitted")</f>
        <v>Cat. -I</v>
      </c>
      <c r="O40" s="228"/>
      <c r="P40" s="228"/>
      <c r="Q40" s="177" t="s">
        <v>33</v>
      </c>
      <c r="R40" s="178"/>
      <c r="S40" s="172" t="s">
        <v>185</v>
      </c>
      <c r="T40" s="188"/>
      <c r="U40" s="185"/>
      <c r="V40" s="168"/>
      <c r="W40" s="172"/>
      <c r="X40" s="172"/>
      <c r="Y40" s="227"/>
      <c r="Z40" s="232"/>
      <c r="AA40" s="208"/>
      <c r="AB40" s="168"/>
      <c r="AC40" s="168"/>
      <c r="AD40" s="231"/>
      <c r="AE40" s="232"/>
      <c r="AF40" s="208"/>
      <c r="AG40" s="172"/>
      <c r="AH40" s="172"/>
      <c r="AI40" s="236"/>
      <c r="AJ40" s="205"/>
      <c r="AK40" s="172"/>
      <c r="AL40" s="172"/>
      <c r="AM40" s="172"/>
      <c r="AN40" s="180"/>
      <c r="AO40" s="172"/>
      <c r="AP40" s="172"/>
      <c r="AQ40" s="172"/>
      <c r="AR40" s="172"/>
      <c r="AS40" s="180"/>
      <c r="AT40" s="172"/>
      <c r="AU40" s="172"/>
      <c r="AV40" s="172"/>
      <c r="AW40" s="172"/>
      <c r="AX40" s="180"/>
      <c r="AY40" s="172"/>
      <c r="AZ40" s="172"/>
      <c r="BA40" s="172"/>
      <c r="BB40" s="172"/>
      <c r="BC40" s="180"/>
      <c r="BD40" s="172"/>
      <c r="BE40" s="172"/>
      <c r="BF40" s="172"/>
      <c r="BG40" s="172"/>
      <c r="BH40" s="180"/>
      <c r="BI40" s="172"/>
      <c r="BJ40" s="172"/>
      <c r="BK40" s="172"/>
      <c r="BL40" s="191"/>
      <c r="BM40" s="7" t="str">
        <f t="shared" si="0"/>
        <v>E</v>
      </c>
    </row>
    <row r="41" spans="1:65" s="7" customFormat="1" ht="28.5" hidden="1" thickTop="1" thickBot="1">
      <c r="A41" s="158">
        <v>39</v>
      </c>
      <c r="B41" s="523" t="str">
        <f t="shared" si="1"/>
        <v>PSS09_Adani Green Energy 27 A Limited (AGE27AL)</v>
      </c>
      <c r="C41" s="175" t="s">
        <v>290</v>
      </c>
      <c r="D41" s="176" t="s">
        <v>23</v>
      </c>
      <c r="E41" s="160" t="s">
        <v>291</v>
      </c>
      <c r="F41" s="291" t="s">
        <v>1262</v>
      </c>
      <c r="G41" s="183" t="s">
        <v>333</v>
      </c>
      <c r="H41" s="309" t="s">
        <v>334</v>
      </c>
      <c r="I41" s="302" t="s">
        <v>141</v>
      </c>
      <c r="J41" s="160" t="s">
        <v>142</v>
      </c>
      <c r="K41" s="164">
        <v>46052</v>
      </c>
      <c r="L41" s="165"/>
      <c r="M41" s="166"/>
      <c r="N41" s="168" t="str" cm="1">
        <f t="array" ref="N41">_xlfn.IFNA(LOOKUP(2, 1/(MOD(COLUMN(O41:XFD41)-COLUMN(O41), 5)=2)/(O41:XFD41&lt;&gt;""), O41:XFD41),"Not Submitted")</f>
        <v>Cat. -I</v>
      </c>
      <c r="O41" s="228"/>
      <c r="P41" s="228"/>
      <c r="Q41" s="177" t="s">
        <v>33</v>
      </c>
      <c r="R41" s="178"/>
      <c r="S41" s="172" t="s">
        <v>181</v>
      </c>
      <c r="T41" s="188"/>
      <c r="U41" s="185"/>
      <c r="V41" s="168"/>
      <c r="W41" s="172"/>
      <c r="X41" s="172"/>
      <c r="Y41" s="227"/>
      <c r="Z41" s="232"/>
      <c r="AA41" s="208"/>
      <c r="AB41" s="168"/>
      <c r="AC41" s="168"/>
      <c r="AD41" s="231"/>
      <c r="AE41" s="232"/>
      <c r="AF41" s="208"/>
      <c r="AG41" s="172"/>
      <c r="AH41" s="172"/>
      <c r="AI41" s="236"/>
      <c r="AJ41" s="205"/>
      <c r="AK41" s="172"/>
      <c r="AL41" s="172"/>
      <c r="AM41" s="172"/>
      <c r="AN41" s="180"/>
      <c r="AO41" s="172"/>
      <c r="AP41" s="172"/>
      <c r="AQ41" s="172"/>
      <c r="AR41" s="172"/>
      <c r="AS41" s="180"/>
      <c r="AT41" s="172"/>
      <c r="AU41" s="172"/>
      <c r="AV41" s="172"/>
      <c r="AW41" s="172"/>
      <c r="AX41" s="180"/>
      <c r="AY41" s="172"/>
      <c r="AZ41" s="172"/>
      <c r="BA41" s="172"/>
      <c r="BB41" s="172"/>
      <c r="BC41" s="180"/>
      <c r="BD41" s="172"/>
      <c r="BE41" s="172"/>
      <c r="BF41" s="172"/>
      <c r="BG41" s="172"/>
      <c r="BH41" s="180"/>
      <c r="BI41" s="172"/>
      <c r="BJ41" s="172"/>
      <c r="BK41" s="172"/>
      <c r="BL41" s="191"/>
      <c r="BM41" s="7" t="str">
        <f t="shared" si="0"/>
        <v>E</v>
      </c>
    </row>
    <row r="42" spans="1:65" s="7" customFormat="1" ht="27" hidden="1" thickTop="1" thickBot="1">
      <c r="A42" s="158">
        <v>40</v>
      </c>
      <c r="B42" s="523" t="str">
        <f t="shared" si="1"/>
        <v>PSS09_Adani Green Energy 27 A Limited (AGE27AL)</v>
      </c>
      <c r="C42" s="175" t="s">
        <v>290</v>
      </c>
      <c r="D42" s="176" t="s">
        <v>23</v>
      </c>
      <c r="E42" s="160" t="s">
        <v>291</v>
      </c>
      <c r="F42" s="291" t="s">
        <v>1263</v>
      </c>
      <c r="G42" s="183" t="s">
        <v>318</v>
      </c>
      <c r="H42" s="309" t="s">
        <v>319</v>
      </c>
      <c r="I42" s="303" t="s">
        <v>190</v>
      </c>
      <c r="J42" s="160" t="s">
        <v>159</v>
      </c>
      <c r="K42" s="164">
        <v>46052</v>
      </c>
      <c r="L42" s="165"/>
      <c r="M42" s="166"/>
      <c r="N42" s="168" t="str" cm="1">
        <f t="array" ref="N42">_xlfn.IFNA(LOOKUP(2, 1/(MOD(COLUMN(O42:XFD42)-COLUMN(O42), 5)=2)/(O42:XFD42&lt;&gt;""), O42:XFD42),"Not Submitted")</f>
        <v>Cat. -IV</v>
      </c>
      <c r="O42" s="228"/>
      <c r="P42" s="228"/>
      <c r="Q42" s="177" t="s">
        <v>37</v>
      </c>
      <c r="R42" s="178"/>
      <c r="S42" s="172" t="s">
        <v>198</v>
      </c>
      <c r="T42" s="188"/>
      <c r="U42" s="185"/>
      <c r="V42" s="168"/>
      <c r="W42" s="172"/>
      <c r="X42" s="172"/>
      <c r="Y42" s="227"/>
      <c r="Z42" s="232"/>
      <c r="AA42" s="208"/>
      <c r="AB42" s="168"/>
      <c r="AC42" s="168"/>
      <c r="AD42" s="231"/>
      <c r="AE42" s="232"/>
      <c r="AF42" s="208"/>
      <c r="AG42" s="172"/>
      <c r="AH42" s="172"/>
      <c r="AI42" s="236"/>
      <c r="AJ42" s="205"/>
      <c r="AK42" s="172"/>
      <c r="AL42" s="172"/>
      <c r="AM42" s="172"/>
      <c r="AN42" s="180"/>
      <c r="AO42" s="172"/>
      <c r="AP42" s="172"/>
      <c r="AQ42" s="172"/>
      <c r="AR42" s="172"/>
      <c r="AS42" s="180"/>
      <c r="AT42" s="172"/>
      <c r="AU42" s="172"/>
      <c r="AV42" s="172"/>
      <c r="AW42" s="172"/>
      <c r="AX42" s="180"/>
      <c r="AY42" s="172"/>
      <c r="AZ42" s="172"/>
      <c r="BA42" s="172"/>
      <c r="BB42" s="172"/>
      <c r="BC42" s="180"/>
      <c r="BD42" s="172"/>
      <c r="BE42" s="172"/>
      <c r="BF42" s="172"/>
      <c r="BG42" s="172"/>
      <c r="BH42" s="180"/>
      <c r="BI42" s="172"/>
      <c r="BJ42" s="172"/>
      <c r="BK42" s="172"/>
      <c r="BL42" s="191"/>
      <c r="BM42" s="7" t="str">
        <f t="shared" si="0"/>
        <v>M</v>
      </c>
    </row>
    <row r="43" spans="1:65" s="7" customFormat="1" ht="39.75" hidden="1" thickTop="1" thickBot="1">
      <c r="A43" s="158">
        <v>41</v>
      </c>
      <c r="B43" s="523" t="str">
        <f t="shared" si="1"/>
        <v>PSS09_Adani Green Energy 27 A Limited (AGE27AL)</v>
      </c>
      <c r="C43" s="175" t="s">
        <v>290</v>
      </c>
      <c r="D43" s="176" t="s">
        <v>23</v>
      </c>
      <c r="E43" s="160" t="s">
        <v>291</v>
      </c>
      <c r="F43" s="291" t="s">
        <v>1264</v>
      </c>
      <c r="G43" s="183" t="s">
        <v>314</v>
      </c>
      <c r="H43" s="309" t="s">
        <v>315</v>
      </c>
      <c r="I43" s="303" t="s">
        <v>190</v>
      </c>
      <c r="J43" s="160" t="s">
        <v>142</v>
      </c>
      <c r="K43" s="164">
        <v>46052</v>
      </c>
      <c r="L43" s="165"/>
      <c r="M43" s="166"/>
      <c r="N43" s="168" t="str" cm="1">
        <f t="array" ref="N43">_xlfn.IFNA(LOOKUP(2, 1/(MOD(COLUMN(O43:XFD43)-COLUMN(O43), 5)=2)/(O43:XFD43&lt;&gt;""), O43:XFD43),"Not Submitted")</f>
        <v>Delete</v>
      </c>
      <c r="O43" s="228"/>
      <c r="P43" s="228"/>
      <c r="Q43" s="177" t="s">
        <v>56</v>
      </c>
      <c r="R43" s="178"/>
      <c r="S43" s="172" t="s">
        <v>316</v>
      </c>
      <c r="T43" s="188"/>
      <c r="U43" s="185"/>
      <c r="V43" s="168"/>
      <c r="W43" s="172"/>
      <c r="X43" s="172"/>
      <c r="Y43" s="227"/>
      <c r="Z43" s="232"/>
      <c r="AA43" s="208"/>
      <c r="AB43" s="168"/>
      <c r="AC43" s="168"/>
      <c r="AD43" s="231"/>
      <c r="AE43" s="232"/>
      <c r="AF43" s="208"/>
      <c r="AG43" s="172"/>
      <c r="AH43" s="172"/>
      <c r="AI43" s="236"/>
      <c r="AJ43" s="205"/>
      <c r="AK43" s="172"/>
      <c r="AL43" s="172"/>
      <c r="AM43" s="172"/>
      <c r="AN43" s="180"/>
      <c r="AO43" s="172"/>
      <c r="AP43" s="172"/>
      <c r="AQ43" s="172"/>
      <c r="AR43" s="172"/>
      <c r="AS43" s="180"/>
      <c r="AT43" s="172"/>
      <c r="AU43" s="172"/>
      <c r="AV43" s="172"/>
      <c r="AW43" s="172"/>
      <c r="AX43" s="180"/>
      <c r="AY43" s="172"/>
      <c r="AZ43" s="172"/>
      <c r="BA43" s="172"/>
      <c r="BB43" s="172"/>
      <c r="BC43" s="180"/>
      <c r="BD43" s="172"/>
      <c r="BE43" s="172"/>
      <c r="BF43" s="172"/>
      <c r="BG43" s="172"/>
      <c r="BH43" s="180"/>
      <c r="BI43" s="172"/>
      <c r="BJ43" s="172"/>
      <c r="BK43" s="172"/>
      <c r="BL43" s="191"/>
      <c r="BM43" s="7" t="str">
        <f t="shared" si="0"/>
        <v>M</v>
      </c>
    </row>
    <row r="44" spans="1:65" s="7" customFormat="1" ht="27" hidden="1" thickTop="1" thickBot="1">
      <c r="A44" s="158">
        <v>42</v>
      </c>
      <c r="B44" s="523" t="str">
        <f t="shared" si="1"/>
        <v>PSS09_Adani Green Energy 27 A Limited (AGE27AL)</v>
      </c>
      <c r="C44" s="175" t="s">
        <v>290</v>
      </c>
      <c r="D44" s="176" t="s">
        <v>23</v>
      </c>
      <c r="E44" s="160" t="s">
        <v>291</v>
      </c>
      <c r="F44" s="291" t="s">
        <v>1265</v>
      </c>
      <c r="G44" s="183" t="s">
        <v>321</v>
      </c>
      <c r="H44" s="308" t="s">
        <v>322</v>
      </c>
      <c r="I44" s="303" t="s">
        <v>190</v>
      </c>
      <c r="J44" s="160" t="s">
        <v>142</v>
      </c>
      <c r="K44" s="164">
        <v>46052</v>
      </c>
      <c r="L44" s="165"/>
      <c r="M44" s="166"/>
      <c r="N44" s="168" t="str" cm="1">
        <f t="array" ref="N44">_xlfn.IFNA(LOOKUP(2, 1/(MOD(COLUMN(O44:XFD44)-COLUMN(O44), 5)=2)/(O44:XFD44&lt;&gt;""), O44:XFD44),"Not Submitted")</f>
        <v>Cat. -IV</v>
      </c>
      <c r="O44" s="228"/>
      <c r="P44" s="228"/>
      <c r="Q44" s="177" t="s">
        <v>37</v>
      </c>
      <c r="R44" s="178"/>
      <c r="S44" s="172" t="s">
        <v>185</v>
      </c>
      <c r="T44" s="188"/>
      <c r="U44" s="185"/>
      <c r="V44" s="168"/>
      <c r="W44" s="172"/>
      <c r="X44" s="172"/>
      <c r="Y44" s="227"/>
      <c r="Z44" s="232"/>
      <c r="AA44" s="208"/>
      <c r="AB44" s="168"/>
      <c r="AC44" s="168"/>
      <c r="AD44" s="231"/>
      <c r="AE44" s="232"/>
      <c r="AF44" s="208"/>
      <c r="AG44" s="172"/>
      <c r="AH44" s="172"/>
      <c r="AI44" s="236"/>
      <c r="AJ44" s="205"/>
      <c r="AK44" s="172"/>
      <c r="AL44" s="172"/>
      <c r="AM44" s="172"/>
      <c r="AN44" s="180"/>
      <c r="AO44" s="172"/>
      <c r="AP44" s="172"/>
      <c r="AQ44" s="172"/>
      <c r="AR44" s="172"/>
      <c r="AS44" s="180"/>
      <c r="AT44" s="172"/>
      <c r="AU44" s="172"/>
      <c r="AV44" s="172"/>
      <c r="AW44" s="172"/>
      <c r="AX44" s="180"/>
      <c r="AY44" s="172"/>
      <c r="AZ44" s="172"/>
      <c r="BA44" s="172"/>
      <c r="BB44" s="172"/>
      <c r="BC44" s="180"/>
      <c r="BD44" s="172"/>
      <c r="BE44" s="172"/>
      <c r="BF44" s="172"/>
      <c r="BG44" s="172"/>
      <c r="BH44" s="180"/>
      <c r="BI44" s="172"/>
      <c r="BJ44" s="172"/>
      <c r="BK44" s="172"/>
      <c r="BL44" s="191"/>
      <c r="BM44" s="7" t="str">
        <f t="shared" si="0"/>
        <v>M</v>
      </c>
    </row>
    <row r="45" spans="1:65" s="7" customFormat="1" ht="27" hidden="1" thickTop="1" thickBot="1">
      <c r="A45" s="158">
        <v>43</v>
      </c>
      <c r="B45" s="523" t="str">
        <f t="shared" si="1"/>
        <v>PSS09_Adani Green Energy 27 A Limited (AGE27AL)</v>
      </c>
      <c r="C45" s="175" t="s">
        <v>290</v>
      </c>
      <c r="D45" s="176" t="s">
        <v>23</v>
      </c>
      <c r="E45" s="160" t="s">
        <v>291</v>
      </c>
      <c r="F45" s="291" t="s">
        <v>1266</v>
      </c>
      <c r="G45" s="183" t="s">
        <v>339</v>
      </c>
      <c r="H45" s="309" t="s">
        <v>340</v>
      </c>
      <c r="I45" s="302" t="s">
        <v>141</v>
      </c>
      <c r="J45" s="160" t="s">
        <v>142</v>
      </c>
      <c r="K45" s="164">
        <v>46052</v>
      </c>
      <c r="L45" s="165"/>
      <c r="M45" s="166"/>
      <c r="N45" s="168" t="str" cm="1">
        <f t="array" ref="N45">_xlfn.IFNA(LOOKUP(2, 1/(MOD(COLUMN(O45:XFD45)-COLUMN(O45), 5)=2)/(O45:XFD45&lt;&gt;""), O45:XFD45),"Not Submitted")</f>
        <v>Cat. -I</v>
      </c>
      <c r="O45" s="228"/>
      <c r="P45" s="228"/>
      <c r="Q45" s="177" t="s">
        <v>33</v>
      </c>
      <c r="R45" s="178"/>
      <c r="S45" s="172" t="s">
        <v>341</v>
      </c>
      <c r="T45" s="188"/>
      <c r="U45" s="185"/>
      <c r="V45" s="168"/>
      <c r="W45" s="172"/>
      <c r="X45" s="172"/>
      <c r="Y45" s="227"/>
      <c r="Z45" s="232"/>
      <c r="AA45" s="208"/>
      <c r="AB45" s="168"/>
      <c r="AC45" s="168"/>
      <c r="AD45" s="231"/>
      <c r="AE45" s="232"/>
      <c r="AF45" s="208"/>
      <c r="AG45" s="172"/>
      <c r="AH45" s="172"/>
      <c r="AI45" s="236"/>
      <c r="AJ45" s="205"/>
      <c r="AK45" s="172"/>
      <c r="AL45" s="172"/>
      <c r="AM45" s="172"/>
      <c r="AN45" s="180"/>
      <c r="AO45" s="172"/>
      <c r="AP45" s="172"/>
      <c r="AQ45" s="172"/>
      <c r="AR45" s="172"/>
      <c r="AS45" s="180"/>
      <c r="AT45" s="172"/>
      <c r="AU45" s="172"/>
      <c r="AV45" s="172"/>
      <c r="AW45" s="172"/>
      <c r="AX45" s="180"/>
      <c r="AY45" s="172"/>
      <c r="AZ45" s="172"/>
      <c r="BA45" s="172"/>
      <c r="BB45" s="172"/>
      <c r="BC45" s="180"/>
      <c r="BD45" s="172"/>
      <c r="BE45" s="172"/>
      <c r="BF45" s="172"/>
      <c r="BG45" s="172"/>
      <c r="BH45" s="180"/>
      <c r="BI45" s="172"/>
      <c r="BJ45" s="172"/>
      <c r="BK45" s="172"/>
      <c r="BL45" s="191"/>
      <c r="BM45" s="7" t="str">
        <f t="shared" si="0"/>
        <v>E</v>
      </c>
    </row>
    <row r="46" spans="1:65" s="7" customFormat="1" ht="27" hidden="1" thickTop="1" thickBot="1">
      <c r="A46" s="158">
        <v>44</v>
      </c>
      <c r="B46" s="523" t="str">
        <f t="shared" si="1"/>
        <v>PSS09_Adani Green Energy 27 A Limited (AGE27AL)</v>
      </c>
      <c r="C46" s="175" t="s">
        <v>290</v>
      </c>
      <c r="D46" s="176" t="s">
        <v>23</v>
      </c>
      <c r="E46" s="160" t="s">
        <v>291</v>
      </c>
      <c r="F46" s="291" t="s">
        <v>1267</v>
      </c>
      <c r="G46" s="183" t="s">
        <v>336</v>
      </c>
      <c r="H46" s="309" t="s">
        <v>337</v>
      </c>
      <c r="I46" s="302" t="s">
        <v>141</v>
      </c>
      <c r="J46" s="160" t="s">
        <v>159</v>
      </c>
      <c r="K46" s="164">
        <v>46052</v>
      </c>
      <c r="L46" s="165"/>
      <c r="M46" s="166"/>
      <c r="N46" s="168" t="str" cm="1">
        <f t="array" ref="N46">_xlfn.IFNA(LOOKUP(2, 1/(MOD(COLUMN(O46:XFD46)-COLUMN(O46), 5)=2)/(O46:XFD46&lt;&gt;""), O46:XFD46),"Not Submitted")</f>
        <v>Cat. -I</v>
      </c>
      <c r="O46" s="228"/>
      <c r="P46" s="228"/>
      <c r="Q46" s="177" t="s">
        <v>33</v>
      </c>
      <c r="R46" s="178"/>
      <c r="S46" s="172" t="s">
        <v>185</v>
      </c>
      <c r="T46" s="188"/>
      <c r="U46" s="185"/>
      <c r="V46" s="168"/>
      <c r="W46" s="172"/>
      <c r="X46" s="172"/>
      <c r="Y46" s="227"/>
      <c r="Z46" s="232"/>
      <c r="AA46" s="208"/>
      <c r="AB46" s="168"/>
      <c r="AC46" s="168"/>
      <c r="AD46" s="231"/>
      <c r="AE46" s="232"/>
      <c r="AF46" s="208"/>
      <c r="AG46" s="172"/>
      <c r="AH46" s="172"/>
      <c r="AI46" s="236"/>
      <c r="AJ46" s="205"/>
      <c r="AK46" s="172"/>
      <c r="AL46" s="172"/>
      <c r="AM46" s="172"/>
      <c r="AN46" s="180"/>
      <c r="AO46" s="172"/>
      <c r="AP46" s="172"/>
      <c r="AQ46" s="172"/>
      <c r="AR46" s="172"/>
      <c r="AS46" s="180"/>
      <c r="AT46" s="172"/>
      <c r="AU46" s="172"/>
      <c r="AV46" s="172"/>
      <c r="AW46" s="172"/>
      <c r="AX46" s="180"/>
      <c r="AY46" s="172"/>
      <c r="AZ46" s="172"/>
      <c r="BA46" s="172"/>
      <c r="BB46" s="172"/>
      <c r="BC46" s="180"/>
      <c r="BD46" s="172"/>
      <c r="BE46" s="172"/>
      <c r="BF46" s="172"/>
      <c r="BG46" s="172"/>
      <c r="BH46" s="180"/>
      <c r="BI46" s="172"/>
      <c r="BJ46" s="172"/>
      <c r="BK46" s="172"/>
      <c r="BL46" s="191"/>
      <c r="BM46" s="7" t="str">
        <f t="shared" si="0"/>
        <v>E</v>
      </c>
    </row>
    <row r="47" spans="1:65" s="7" customFormat="1" ht="27" hidden="1" thickTop="1" thickBot="1">
      <c r="A47" s="158">
        <v>45</v>
      </c>
      <c r="B47" s="523" t="str">
        <f t="shared" si="1"/>
        <v>PSS09_Adani Green Energy 27 A Limited (AGE27AL)</v>
      </c>
      <c r="C47" s="175" t="s">
        <v>290</v>
      </c>
      <c r="D47" s="176" t="s">
        <v>23</v>
      </c>
      <c r="E47" s="160" t="s">
        <v>291</v>
      </c>
      <c r="F47" s="291" t="s">
        <v>1268</v>
      </c>
      <c r="G47" s="183" t="s">
        <v>330</v>
      </c>
      <c r="H47" s="309" t="s">
        <v>331</v>
      </c>
      <c r="I47" s="302" t="s">
        <v>141</v>
      </c>
      <c r="J47" s="160"/>
      <c r="K47" s="164">
        <v>46052</v>
      </c>
      <c r="L47" s="165"/>
      <c r="M47" s="166"/>
      <c r="N47" s="168" t="str" cm="1">
        <f t="array" ref="N47">_xlfn.IFNA(LOOKUP(2, 1/(MOD(COLUMN(O47:XFD47)-COLUMN(O47), 5)=2)/(O47:XFD47&lt;&gt;""), O47:XFD47),"Not Submitted")</f>
        <v>Cat. -I</v>
      </c>
      <c r="O47" s="228"/>
      <c r="P47" s="228"/>
      <c r="Q47" s="177" t="s">
        <v>33</v>
      </c>
      <c r="R47" s="178"/>
      <c r="S47" s="172" t="s">
        <v>185</v>
      </c>
      <c r="T47" s="188"/>
      <c r="U47" s="185"/>
      <c r="V47" s="168"/>
      <c r="W47" s="172"/>
      <c r="X47" s="172"/>
      <c r="Y47" s="227"/>
      <c r="Z47" s="232"/>
      <c r="AA47" s="208"/>
      <c r="AB47" s="168"/>
      <c r="AC47" s="168"/>
      <c r="AD47" s="231"/>
      <c r="AE47" s="232"/>
      <c r="AF47" s="208"/>
      <c r="AG47" s="172"/>
      <c r="AH47" s="172"/>
      <c r="AI47" s="236"/>
      <c r="AJ47" s="205"/>
      <c r="AK47" s="172"/>
      <c r="AL47" s="172"/>
      <c r="AM47" s="172"/>
      <c r="AN47" s="180"/>
      <c r="AO47" s="172"/>
      <c r="AP47" s="172"/>
      <c r="AQ47" s="172"/>
      <c r="AR47" s="172"/>
      <c r="AS47" s="180"/>
      <c r="AT47" s="172"/>
      <c r="AU47" s="172"/>
      <c r="AV47" s="172"/>
      <c r="AW47" s="172"/>
      <c r="AX47" s="180"/>
      <c r="AY47" s="172"/>
      <c r="AZ47" s="172"/>
      <c r="BA47" s="172"/>
      <c r="BB47" s="172"/>
      <c r="BC47" s="180"/>
      <c r="BD47" s="172"/>
      <c r="BE47" s="172"/>
      <c r="BF47" s="172"/>
      <c r="BG47" s="172"/>
      <c r="BH47" s="180"/>
      <c r="BI47" s="172"/>
      <c r="BJ47" s="172"/>
      <c r="BK47" s="172"/>
      <c r="BL47" s="191"/>
      <c r="BM47" s="7" t="str">
        <f t="shared" si="0"/>
        <v>E</v>
      </c>
    </row>
    <row r="48" spans="1:65" s="7" customFormat="1" ht="27" hidden="1" thickTop="1" thickBot="1">
      <c r="A48" s="158">
        <v>46</v>
      </c>
      <c r="B48" s="523" t="str">
        <f t="shared" si="1"/>
        <v>PSS09_Adani Green Energy 27 A Limited (AGE27AL)</v>
      </c>
      <c r="C48" s="175" t="s">
        <v>290</v>
      </c>
      <c r="D48" s="176" t="s">
        <v>23</v>
      </c>
      <c r="E48" s="160" t="s">
        <v>291</v>
      </c>
      <c r="F48" s="291" t="s">
        <v>1269</v>
      </c>
      <c r="G48" s="183" t="s">
        <v>362</v>
      </c>
      <c r="H48" s="308" t="s">
        <v>363</v>
      </c>
      <c r="I48" s="302" t="s">
        <v>190</v>
      </c>
      <c r="J48" s="160"/>
      <c r="K48" s="164">
        <v>46052</v>
      </c>
      <c r="L48" s="165"/>
      <c r="M48" s="166"/>
      <c r="N48" s="168" t="str" cm="1">
        <f t="array" ref="N48">_xlfn.IFNA(LOOKUP(2, 1/(MOD(COLUMN(O48:XFD48)-COLUMN(O48), 5)=2)/(O48:XFD48&lt;&gt;""), O48:XFD48),"Not Submitted")</f>
        <v>Cat. -IV</v>
      </c>
      <c r="O48" s="228"/>
      <c r="P48" s="228"/>
      <c r="Q48" s="177" t="s">
        <v>37</v>
      </c>
      <c r="R48" s="178"/>
      <c r="S48" s="172" t="s">
        <v>181</v>
      </c>
      <c r="T48" s="188"/>
      <c r="U48" s="185"/>
      <c r="V48" s="168"/>
      <c r="W48" s="172"/>
      <c r="X48" s="172"/>
      <c r="Y48" s="227"/>
      <c r="Z48" s="232"/>
      <c r="AA48" s="208"/>
      <c r="AB48" s="168"/>
      <c r="AC48" s="168"/>
      <c r="AD48" s="231"/>
      <c r="AE48" s="232"/>
      <c r="AF48" s="208"/>
      <c r="AG48" s="172"/>
      <c r="AH48" s="172"/>
      <c r="AI48" s="236"/>
      <c r="AJ48" s="205"/>
      <c r="AK48" s="172"/>
      <c r="AL48" s="172"/>
      <c r="AM48" s="172"/>
      <c r="AN48" s="180"/>
      <c r="AO48" s="172"/>
      <c r="AP48" s="172"/>
      <c r="AQ48" s="172"/>
      <c r="AR48" s="172"/>
      <c r="AS48" s="180"/>
      <c r="AT48" s="172"/>
      <c r="AU48" s="172"/>
      <c r="AV48" s="172"/>
      <c r="AW48" s="172"/>
      <c r="AX48" s="180"/>
      <c r="AY48" s="172"/>
      <c r="AZ48" s="172"/>
      <c r="BA48" s="172"/>
      <c r="BB48" s="172"/>
      <c r="BC48" s="180"/>
      <c r="BD48" s="172"/>
      <c r="BE48" s="172"/>
      <c r="BF48" s="172"/>
      <c r="BG48" s="172"/>
      <c r="BH48" s="180"/>
      <c r="BI48" s="172"/>
      <c r="BJ48" s="172"/>
      <c r="BK48" s="172"/>
      <c r="BL48" s="191"/>
      <c r="BM48" s="7" t="str">
        <f t="shared" si="0"/>
        <v>E</v>
      </c>
    </row>
    <row r="49" spans="1:65" s="7" customFormat="1" ht="27" hidden="1" thickTop="1" thickBot="1">
      <c r="A49" s="158">
        <v>47</v>
      </c>
      <c r="B49" s="523" t="str">
        <f t="shared" si="1"/>
        <v>PSS09_Adani Green Energy 27 A Limited (AGE27AL)</v>
      </c>
      <c r="C49" s="175" t="s">
        <v>290</v>
      </c>
      <c r="D49" s="176" t="s">
        <v>23</v>
      </c>
      <c r="E49" s="160" t="s">
        <v>291</v>
      </c>
      <c r="F49" s="291" t="s">
        <v>1270</v>
      </c>
      <c r="G49" s="183" t="s">
        <v>346</v>
      </c>
      <c r="H49" s="308" t="s">
        <v>347</v>
      </c>
      <c r="I49" s="304" t="s">
        <v>190</v>
      </c>
      <c r="J49" s="160"/>
      <c r="K49" s="164">
        <v>46052</v>
      </c>
      <c r="L49" s="165"/>
      <c r="M49" s="166"/>
      <c r="N49" s="168" t="str" cm="1">
        <f t="array" ref="N49">_xlfn.IFNA(LOOKUP(2, 1/(MOD(COLUMN(O49:XFD49)-COLUMN(O49), 5)=2)/(O49:XFD49&lt;&gt;""), O49:XFD49),"Not Submitted")</f>
        <v>Cat. -IV</v>
      </c>
      <c r="O49" s="228"/>
      <c r="P49" s="228"/>
      <c r="Q49" s="177" t="s">
        <v>37</v>
      </c>
      <c r="R49" s="178"/>
      <c r="S49" s="172" t="s">
        <v>181</v>
      </c>
      <c r="T49" s="188"/>
      <c r="U49" s="185"/>
      <c r="V49" s="168"/>
      <c r="W49" s="172"/>
      <c r="X49" s="172"/>
      <c r="Y49" s="227"/>
      <c r="Z49" s="232"/>
      <c r="AA49" s="208"/>
      <c r="AB49" s="168"/>
      <c r="AC49" s="168"/>
      <c r="AD49" s="231"/>
      <c r="AE49" s="232"/>
      <c r="AF49" s="208"/>
      <c r="AG49" s="172"/>
      <c r="AH49" s="172"/>
      <c r="AI49" s="236"/>
      <c r="AJ49" s="205"/>
      <c r="AK49" s="172"/>
      <c r="AL49" s="172"/>
      <c r="AM49" s="172"/>
      <c r="AN49" s="180"/>
      <c r="AO49" s="172"/>
      <c r="AP49" s="172"/>
      <c r="AQ49" s="172"/>
      <c r="AR49" s="172"/>
      <c r="AS49" s="180"/>
      <c r="AT49" s="172"/>
      <c r="AU49" s="172"/>
      <c r="AV49" s="172"/>
      <c r="AW49" s="172"/>
      <c r="AX49" s="180"/>
      <c r="AY49" s="172"/>
      <c r="AZ49" s="172"/>
      <c r="BA49" s="172"/>
      <c r="BB49" s="172"/>
      <c r="BC49" s="180"/>
      <c r="BD49" s="172"/>
      <c r="BE49" s="172"/>
      <c r="BF49" s="172"/>
      <c r="BG49" s="172"/>
      <c r="BH49" s="180"/>
      <c r="BI49" s="172"/>
      <c r="BJ49" s="172"/>
      <c r="BK49" s="172"/>
      <c r="BL49" s="191"/>
      <c r="BM49" s="7" t="str">
        <f t="shared" si="0"/>
        <v>E</v>
      </c>
    </row>
    <row r="50" spans="1:65" s="7" customFormat="1" ht="28.5" hidden="1" thickTop="1" thickBot="1">
      <c r="A50" s="158">
        <v>48</v>
      </c>
      <c r="B50" s="523" t="str">
        <f t="shared" si="1"/>
        <v>PSS09_Adani Green Energy 27 A Limited (AGE27AL)</v>
      </c>
      <c r="C50" s="175" t="s">
        <v>290</v>
      </c>
      <c r="D50" s="176" t="s">
        <v>23</v>
      </c>
      <c r="E50" s="160" t="s">
        <v>291</v>
      </c>
      <c r="F50" s="291" t="s">
        <v>1271</v>
      </c>
      <c r="G50" s="183" t="s">
        <v>365</v>
      </c>
      <c r="H50" s="309" t="s">
        <v>366</v>
      </c>
      <c r="I50" s="305" t="s">
        <v>141</v>
      </c>
      <c r="J50" s="160"/>
      <c r="K50" s="164">
        <v>46052</v>
      </c>
      <c r="L50" s="165"/>
      <c r="M50" s="166"/>
      <c r="N50" s="168" t="str" cm="1">
        <f t="array" ref="N50">_xlfn.IFNA(LOOKUP(2, 1/(MOD(COLUMN(O50:XFD50)-COLUMN(O50), 5)=2)/(O50:XFD50&lt;&gt;""), O50:XFD50),"Not Submitted")</f>
        <v>Cat. -IV</v>
      </c>
      <c r="O50" s="228"/>
      <c r="P50" s="228"/>
      <c r="Q50" s="177" t="s">
        <v>37</v>
      </c>
      <c r="R50" s="178"/>
      <c r="S50" s="207" t="s">
        <v>3045</v>
      </c>
      <c r="T50" s="188"/>
      <c r="U50" s="185"/>
      <c r="V50" s="168"/>
      <c r="W50" s="172"/>
      <c r="X50" s="172"/>
      <c r="Y50" s="227"/>
      <c r="Z50" s="232"/>
      <c r="AA50" s="208"/>
      <c r="AB50" s="168"/>
      <c r="AC50" s="168"/>
      <c r="AD50" s="231"/>
      <c r="AE50" s="232"/>
      <c r="AF50" s="208"/>
      <c r="AG50" s="172"/>
      <c r="AH50" s="172"/>
      <c r="AI50" s="236"/>
      <c r="AJ50" s="205"/>
      <c r="AK50" s="172"/>
      <c r="AL50" s="172"/>
      <c r="AM50" s="172"/>
      <c r="AN50" s="180"/>
      <c r="AO50" s="172"/>
      <c r="AP50" s="172"/>
      <c r="AQ50" s="172"/>
      <c r="AR50" s="172"/>
      <c r="AS50" s="180"/>
      <c r="AT50" s="172"/>
      <c r="AU50" s="172"/>
      <c r="AV50" s="172"/>
      <c r="AW50" s="172"/>
      <c r="AX50" s="180"/>
      <c r="AY50" s="172"/>
      <c r="AZ50" s="172"/>
      <c r="BA50" s="172"/>
      <c r="BB50" s="172"/>
      <c r="BC50" s="180"/>
      <c r="BD50" s="172"/>
      <c r="BE50" s="172"/>
      <c r="BF50" s="172"/>
      <c r="BG50" s="172"/>
      <c r="BH50" s="180"/>
      <c r="BI50" s="172"/>
      <c r="BJ50" s="172"/>
      <c r="BK50" s="172"/>
      <c r="BL50" s="191"/>
      <c r="BM50" s="7" t="str">
        <f t="shared" si="0"/>
        <v>E</v>
      </c>
    </row>
    <row r="51" spans="1:65" s="7" customFormat="1" ht="27" hidden="1" thickTop="1" thickBot="1">
      <c r="A51" s="158">
        <v>49</v>
      </c>
      <c r="B51" s="523" t="str">
        <f t="shared" si="1"/>
        <v>PSS09_Adani Green Energy 27 A Limited (AGE27AL)</v>
      </c>
      <c r="C51" s="175" t="s">
        <v>290</v>
      </c>
      <c r="D51" s="176" t="s">
        <v>23</v>
      </c>
      <c r="E51" s="160" t="s">
        <v>291</v>
      </c>
      <c r="F51" s="291" t="s">
        <v>1272</v>
      </c>
      <c r="G51" s="183" t="s">
        <v>324</v>
      </c>
      <c r="H51" s="309" t="s">
        <v>325</v>
      </c>
      <c r="I51" s="302" t="s">
        <v>190</v>
      </c>
      <c r="J51" s="160"/>
      <c r="K51" s="164">
        <v>46052</v>
      </c>
      <c r="L51" s="165"/>
      <c r="M51" s="166"/>
      <c r="N51" s="168" t="str" cm="1">
        <f t="array" ref="N51">_xlfn.IFNA(LOOKUP(2, 1/(MOD(COLUMN(O51:XFD51)-COLUMN(O51), 5)=2)/(O51:XFD51&lt;&gt;""), O51:XFD51),"Not Submitted")</f>
        <v>Cat. -IV</v>
      </c>
      <c r="O51" s="228"/>
      <c r="P51" s="228"/>
      <c r="Q51" s="177" t="s">
        <v>37</v>
      </c>
      <c r="R51" s="178"/>
      <c r="S51" s="207" t="s">
        <v>3045</v>
      </c>
      <c r="T51" s="188"/>
      <c r="U51" s="185"/>
      <c r="V51" s="168"/>
      <c r="W51" s="172"/>
      <c r="X51" s="172"/>
      <c r="Y51" s="227"/>
      <c r="Z51" s="232"/>
      <c r="AA51" s="208"/>
      <c r="AB51" s="168"/>
      <c r="AC51" s="168"/>
      <c r="AD51" s="231"/>
      <c r="AE51" s="232"/>
      <c r="AF51" s="208"/>
      <c r="AG51" s="172"/>
      <c r="AH51" s="172"/>
      <c r="AI51" s="236"/>
      <c r="AJ51" s="205"/>
      <c r="AK51" s="172"/>
      <c r="AL51" s="172"/>
      <c r="AM51" s="172"/>
      <c r="AN51" s="180"/>
      <c r="AO51" s="172"/>
      <c r="AP51" s="172"/>
      <c r="AQ51" s="172"/>
      <c r="AR51" s="172"/>
      <c r="AS51" s="180"/>
      <c r="AT51" s="172"/>
      <c r="AU51" s="172"/>
      <c r="AV51" s="172"/>
      <c r="AW51" s="172"/>
      <c r="AX51" s="180"/>
      <c r="AY51" s="172"/>
      <c r="AZ51" s="172"/>
      <c r="BA51" s="172"/>
      <c r="BB51" s="172"/>
      <c r="BC51" s="180"/>
      <c r="BD51" s="172"/>
      <c r="BE51" s="172"/>
      <c r="BF51" s="172"/>
      <c r="BG51" s="172"/>
      <c r="BH51" s="180"/>
      <c r="BI51" s="172"/>
      <c r="BJ51" s="172"/>
      <c r="BK51" s="172"/>
      <c r="BL51" s="191"/>
      <c r="BM51" s="7" t="str">
        <f t="shared" si="0"/>
        <v>E</v>
      </c>
    </row>
    <row r="52" spans="1:65" s="7" customFormat="1" ht="27" hidden="1" thickTop="1" thickBot="1">
      <c r="A52" s="158">
        <v>50</v>
      </c>
      <c r="B52" s="523" t="str">
        <f t="shared" si="1"/>
        <v>PSS09_Adani Green Energy 27 A Limited (AGE27AL)</v>
      </c>
      <c r="C52" s="175" t="s">
        <v>290</v>
      </c>
      <c r="D52" s="176" t="s">
        <v>23</v>
      </c>
      <c r="E52" s="160" t="s">
        <v>291</v>
      </c>
      <c r="F52" s="291" t="s">
        <v>1273</v>
      </c>
      <c r="G52" s="182" t="s">
        <v>358</v>
      </c>
      <c r="H52" s="300" t="s">
        <v>359</v>
      </c>
      <c r="I52" s="302" t="s">
        <v>190</v>
      </c>
      <c r="J52" s="160" t="s">
        <v>159</v>
      </c>
      <c r="K52" s="164">
        <v>46052</v>
      </c>
      <c r="L52" s="165"/>
      <c r="M52" s="166"/>
      <c r="N52" s="168" t="str" cm="1">
        <f t="array" ref="N52">_xlfn.IFNA(LOOKUP(2, 1/(MOD(COLUMN(O52:XFD52)-COLUMN(O52), 5)=2)/(O52:XFD52&lt;&gt;""), O52:XFD52),"Not Submitted")</f>
        <v>Cat. -IV</v>
      </c>
      <c r="O52" s="228"/>
      <c r="P52" s="228"/>
      <c r="Q52" s="177" t="s">
        <v>37</v>
      </c>
      <c r="R52" s="178"/>
      <c r="S52" s="172" t="s">
        <v>360</v>
      </c>
      <c r="T52" s="188"/>
      <c r="U52" s="185"/>
      <c r="V52" s="168"/>
      <c r="W52" s="172"/>
      <c r="X52" s="172"/>
      <c r="Y52" s="227"/>
      <c r="Z52" s="232"/>
      <c r="AA52" s="208"/>
      <c r="AB52" s="168"/>
      <c r="AC52" s="168"/>
      <c r="AD52" s="231"/>
      <c r="AE52" s="232"/>
      <c r="AF52" s="208"/>
      <c r="AG52" s="172"/>
      <c r="AH52" s="172"/>
      <c r="AI52" s="236"/>
      <c r="AJ52" s="205"/>
      <c r="AK52" s="172"/>
      <c r="AL52" s="172"/>
      <c r="AM52" s="172"/>
      <c r="AN52" s="180"/>
      <c r="AO52" s="172"/>
      <c r="AP52" s="172"/>
      <c r="AQ52" s="172"/>
      <c r="AR52" s="172"/>
      <c r="AS52" s="180"/>
      <c r="AT52" s="172"/>
      <c r="AU52" s="172"/>
      <c r="AV52" s="172"/>
      <c r="AW52" s="172"/>
      <c r="AX52" s="180"/>
      <c r="AY52" s="172"/>
      <c r="AZ52" s="172"/>
      <c r="BA52" s="172"/>
      <c r="BB52" s="172"/>
      <c r="BC52" s="180"/>
      <c r="BD52" s="172"/>
      <c r="BE52" s="172"/>
      <c r="BF52" s="172"/>
      <c r="BG52" s="172"/>
      <c r="BH52" s="180"/>
      <c r="BI52" s="172"/>
      <c r="BJ52" s="172"/>
      <c r="BK52" s="172"/>
      <c r="BL52" s="191"/>
      <c r="BM52" s="7" t="str">
        <f t="shared" si="0"/>
        <v>E</v>
      </c>
    </row>
    <row r="53" spans="1:65" s="7" customFormat="1" ht="27" hidden="1" thickTop="1" thickBot="1">
      <c r="A53" s="158">
        <v>51</v>
      </c>
      <c r="B53" s="523" t="str">
        <f t="shared" si="1"/>
        <v>PSS09_Adani Green Energy 27 A Limited (AGE27AL)</v>
      </c>
      <c r="C53" s="175" t="s">
        <v>290</v>
      </c>
      <c r="D53" s="176" t="s">
        <v>23</v>
      </c>
      <c r="E53" s="160" t="s">
        <v>291</v>
      </c>
      <c r="F53" s="291" t="s">
        <v>1274</v>
      </c>
      <c r="G53" s="183" t="s">
        <v>327</v>
      </c>
      <c r="H53" s="309" t="s">
        <v>328</v>
      </c>
      <c r="I53" s="302" t="s">
        <v>190</v>
      </c>
      <c r="J53" s="160" t="s">
        <v>159</v>
      </c>
      <c r="K53" s="164">
        <v>46052</v>
      </c>
      <c r="L53" s="165"/>
      <c r="M53" s="166"/>
      <c r="N53" s="168" t="str" cm="1">
        <f t="array" ref="N53">_xlfn.IFNA(LOOKUP(2, 1/(MOD(COLUMN(O53:XFD53)-COLUMN(O53), 5)=2)/(O53:XFD53&lt;&gt;""), O53:XFD53),"Not Submitted")</f>
        <v>Cat. -IV</v>
      </c>
      <c r="O53" s="228"/>
      <c r="P53" s="228"/>
      <c r="Q53" s="177" t="s">
        <v>37</v>
      </c>
      <c r="R53" s="178"/>
      <c r="S53" s="172" t="s">
        <v>181</v>
      </c>
      <c r="T53" s="188"/>
      <c r="U53" s="185"/>
      <c r="V53" s="168"/>
      <c r="W53" s="172"/>
      <c r="X53" s="172"/>
      <c r="Y53" s="227"/>
      <c r="Z53" s="232"/>
      <c r="AA53" s="208"/>
      <c r="AB53" s="168"/>
      <c r="AC53" s="168"/>
      <c r="AD53" s="231"/>
      <c r="AE53" s="232"/>
      <c r="AF53" s="208"/>
      <c r="AG53" s="172"/>
      <c r="AH53" s="172"/>
      <c r="AI53" s="236"/>
      <c r="AJ53" s="205"/>
      <c r="AK53" s="172"/>
      <c r="AL53" s="172"/>
      <c r="AM53" s="172"/>
      <c r="AN53" s="180"/>
      <c r="AO53" s="172"/>
      <c r="AP53" s="172"/>
      <c r="AQ53" s="172"/>
      <c r="AR53" s="172"/>
      <c r="AS53" s="180"/>
      <c r="AT53" s="172"/>
      <c r="AU53" s="172"/>
      <c r="AV53" s="172"/>
      <c r="AW53" s="172"/>
      <c r="AX53" s="180"/>
      <c r="AY53" s="172"/>
      <c r="AZ53" s="172"/>
      <c r="BA53" s="172"/>
      <c r="BB53" s="172"/>
      <c r="BC53" s="180"/>
      <c r="BD53" s="172"/>
      <c r="BE53" s="172"/>
      <c r="BF53" s="172"/>
      <c r="BG53" s="172"/>
      <c r="BH53" s="180"/>
      <c r="BI53" s="172"/>
      <c r="BJ53" s="172"/>
      <c r="BK53" s="172"/>
      <c r="BL53" s="191"/>
      <c r="BM53" s="7" t="str">
        <f t="shared" si="0"/>
        <v>E</v>
      </c>
    </row>
    <row r="54" spans="1:65" s="7" customFormat="1" ht="42" hidden="1" thickTop="1" thickBot="1">
      <c r="A54" s="158">
        <v>52</v>
      </c>
      <c r="B54" s="523" t="str">
        <f t="shared" si="1"/>
        <v>PSS09_Adani Green Energy 27 A Limited (AGE27AL)</v>
      </c>
      <c r="C54" s="175" t="s">
        <v>290</v>
      </c>
      <c r="D54" s="176" t="s">
        <v>23</v>
      </c>
      <c r="E54" s="160" t="s">
        <v>291</v>
      </c>
      <c r="F54" s="291" t="s">
        <v>1275</v>
      </c>
      <c r="G54" s="183" t="s">
        <v>343</v>
      </c>
      <c r="H54" s="309" t="s">
        <v>344</v>
      </c>
      <c r="I54" s="302" t="s">
        <v>190</v>
      </c>
      <c r="J54" s="160" t="s">
        <v>142</v>
      </c>
      <c r="K54" s="164">
        <v>46052</v>
      </c>
      <c r="L54" s="165"/>
      <c r="M54" s="166"/>
      <c r="N54" s="168" t="str" cm="1">
        <f t="array" ref="N54">_xlfn.IFNA(LOOKUP(2, 1/(MOD(COLUMN(O54:XFD54)-COLUMN(O54), 5)=2)/(O54:XFD54&lt;&gt;""), O54:XFD54),"Not Submitted")</f>
        <v>Cat. -IV</v>
      </c>
      <c r="O54" s="228"/>
      <c r="P54" s="228"/>
      <c r="Q54" s="177" t="s">
        <v>37</v>
      </c>
      <c r="R54" s="178"/>
      <c r="S54" s="172" t="s">
        <v>185</v>
      </c>
      <c r="T54" s="188"/>
      <c r="U54" s="185"/>
      <c r="V54" s="168"/>
      <c r="W54" s="172"/>
      <c r="X54" s="172"/>
      <c r="Y54" s="227"/>
      <c r="Z54" s="232"/>
      <c r="AA54" s="208"/>
      <c r="AB54" s="168"/>
      <c r="AC54" s="168"/>
      <c r="AD54" s="231"/>
      <c r="AE54" s="232"/>
      <c r="AF54" s="208"/>
      <c r="AG54" s="172"/>
      <c r="AH54" s="172"/>
      <c r="AI54" s="236"/>
      <c r="AJ54" s="205"/>
      <c r="AK54" s="172"/>
      <c r="AL54" s="172"/>
      <c r="AM54" s="172"/>
      <c r="AN54" s="180"/>
      <c r="AO54" s="172"/>
      <c r="AP54" s="172"/>
      <c r="AQ54" s="172"/>
      <c r="AR54" s="172"/>
      <c r="AS54" s="180"/>
      <c r="AT54" s="172"/>
      <c r="AU54" s="172"/>
      <c r="AV54" s="172"/>
      <c r="AW54" s="172"/>
      <c r="AX54" s="180"/>
      <c r="AY54" s="172"/>
      <c r="AZ54" s="172"/>
      <c r="BA54" s="172"/>
      <c r="BB54" s="172"/>
      <c r="BC54" s="180"/>
      <c r="BD54" s="172"/>
      <c r="BE54" s="172"/>
      <c r="BF54" s="172"/>
      <c r="BG54" s="172"/>
      <c r="BH54" s="180"/>
      <c r="BI54" s="172"/>
      <c r="BJ54" s="172"/>
      <c r="BK54" s="172"/>
      <c r="BL54" s="191"/>
      <c r="BM54" s="7" t="str">
        <f t="shared" si="0"/>
        <v>E</v>
      </c>
    </row>
    <row r="55" spans="1:65" s="7" customFormat="1" ht="27" hidden="1" thickTop="1" thickBot="1">
      <c r="A55" s="158">
        <v>53</v>
      </c>
      <c r="B55" s="523" t="str">
        <f t="shared" si="1"/>
        <v>PSS09_Adani Green Energy 27 A Limited (AGE27AL)</v>
      </c>
      <c r="C55" s="175" t="s">
        <v>290</v>
      </c>
      <c r="D55" s="176" t="s">
        <v>23</v>
      </c>
      <c r="E55" s="160" t="s">
        <v>291</v>
      </c>
      <c r="F55" s="291" t="s">
        <v>1276</v>
      </c>
      <c r="G55" s="182" t="s">
        <v>355</v>
      </c>
      <c r="H55" s="309" t="s">
        <v>356</v>
      </c>
      <c r="I55" s="302" t="s">
        <v>190</v>
      </c>
      <c r="J55" s="160" t="s">
        <v>159</v>
      </c>
      <c r="K55" s="164">
        <v>46052</v>
      </c>
      <c r="L55" s="165"/>
      <c r="M55" s="166"/>
      <c r="N55" s="168" t="str" cm="1">
        <f t="array" ref="N55">_xlfn.IFNA(LOOKUP(2, 1/(MOD(COLUMN(O55:XFD55)-COLUMN(O55), 5)=2)/(O55:XFD55&lt;&gt;""), O55:XFD55),"Not Submitted")</f>
        <v>Cat. -IV</v>
      </c>
      <c r="O55" s="228"/>
      <c r="P55" s="228"/>
      <c r="Q55" s="177" t="s">
        <v>37</v>
      </c>
      <c r="R55" s="178"/>
      <c r="S55" s="172" t="s">
        <v>185</v>
      </c>
      <c r="T55" s="188"/>
      <c r="U55" s="185"/>
      <c r="V55" s="168"/>
      <c r="W55" s="172"/>
      <c r="X55" s="172"/>
      <c r="Y55" s="227"/>
      <c r="Z55" s="232"/>
      <c r="AA55" s="208"/>
      <c r="AB55" s="168"/>
      <c r="AC55" s="168"/>
      <c r="AD55" s="231"/>
      <c r="AE55" s="232"/>
      <c r="AF55" s="208"/>
      <c r="AG55" s="172"/>
      <c r="AH55" s="172"/>
      <c r="AI55" s="236"/>
      <c r="AJ55" s="205"/>
      <c r="AK55" s="172"/>
      <c r="AL55" s="172"/>
      <c r="AM55" s="172"/>
      <c r="AN55" s="180"/>
      <c r="AO55" s="172"/>
      <c r="AP55" s="172"/>
      <c r="AQ55" s="172"/>
      <c r="AR55" s="172"/>
      <c r="AS55" s="180"/>
      <c r="AT55" s="172"/>
      <c r="AU55" s="172"/>
      <c r="AV55" s="172"/>
      <c r="AW55" s="172"/>
      <c r="AX55" s="180"/>
      <c r="AY55" s="172"/>
      <c r="AZ55" s="172"/>
      <c r="BA55" s="172"/>
      <c r="BB55" s="172"/>
      <c r="BC55" s="180"/>
      <c r="BD55" s="172"/>
      <c r="BE55" s="172"/>
      <c r="BF55" s="172"/>
      <c r="BG55" s="172"/>
      <c r="BH55" s="180"/>
      <c r="BI55" s="172"/>
      <c r="BJ55" s="172"/>
      <c r="BK55" s="172"/>
      <c r="BL55" s="191"/>
      <c r="BM55" s="7" t="str">
        <f t="shared" si="0"/>
        <v>E</v>
      </c>
    </row>
    <row r="56" spans="1:65" s="7" customFormat="1" ht="27" hidden="1" thickTop="1" thickBot="1">
      <c r="A56" s="158">
        <v>54</v>
      </c>
      <c r="B56" s="523" t="str">
        <f t="shared" ref="B56:B99" si="4">$A$1</f>
        <v>PSS09_Adani Green Energy 27 A Limited (AGE27AL)</v>
      </c>
      <c r="C56" s="175" t="s">
        <v>175</v>
      </c>
      <c r="D56" s="176" t="s">
        <v>23</v>
      </c>
      <c r="E56" s="28" t="s">
        <v>1277</v>
      </c>
      <c r="F56" s="292" t="s">
        <v>1278</v>
      </c>
      <c r="G56" s="260" t="s">
        <v>241</v>
      </c>
      <c r="H56" s="270" t="s">
        <v>242</v>
      </c>
      <c r="I56" s="273" t="s">
        <v>190</v>
      </c>
      <c r="J56" s="160" t="s">
        <v>142</v>
      </c>
      <c r="K56" s="164"/>
      <c r="L56" s="165"/>
      <c r="M56" s="166"/>
      <c r="N56" s="168" t="str" cm="1">
        <f t="array" ref="N56">_xlfn.IFNA(LOOKUP(2, 1/(MOD(COLUMN(O56:XFD56)-COLUMN(O56), 5)=2)/(O56:XFD56&lt;&gt;""), O56:XFD56),"Not Submitted")</f>
        <v>Cat. -IV</v>
      </c>
      <c r="O56" s="228"/>
      <c r="P56" s="228"/>
      <c r="Q56" s="177" t="s">
        <v>37</v>
      </c>
      <c r="R56" s="178"/>
      <c r="S56" s="172" t="s">
        <v>185</v>
      </c>
      <c r="T56" s="188"/>
      <c r="U56" s="185"/>
      <c r="V56" s="168"/>
      <c r="W56" s="172"/>
      <c r="X56" s="172"/>
      <c r="Y56" s="227"/>
      <c r="Z56" s="232"/>
      <c r="AA56" s="208"/>
      <c r="AB56" s="168"/>
      <c r="AC56" s="168"/>
      <c r="AD56" s="231"/>
      <c r="AE56" s="232"/>
      <c r="AF56" s="208"/>
      <c r="AG56" s="172"/>
      <c r="AH56" s="172"/>
      <c r="AI56" s="236"/>
      <c r="AJ56" s="205"/>
      <c r="AK56" s="172"/>
      <c r="AL56" s="172"/>
      <c r="AM56" s="172"/>
      <c r="AN56" s="180"/>
      <c r="AO56" s="172"/>
      <c r="AP56" s="172"/>
      <c r="AQ56" s="172"/>
      <c r="AR56" s="172"/>
      <c r="AS56" s="180"/>
      <c r="AT56" s="172"/>
      <c r="AU56" s="172"/>
      <c r="AV56" s="172"/>
      <c r="AW56" s="172"/>
      <c r="AX56" s="180"/>
      <c r="AY56" s="172"/>
      <c r="AZ56" s="172"/>
      <c r="BA56" s="172"/>
      <c r="BB56" s="172"/>
      <c r="BC56" s="180"/>
      <c r="BD56" s="172"/>
      <c r="BE56" s="172"/>
      <c r="BF56" s="172"/>
      <c r="BG56" s="172"/>
      <c r="BH56" s="180"/>
      <c r="BI56" s="172"/>
      <c r="BJ56" s="172"/>
      <c r="BK56" s="172"/>
      <c r="BL56" s="191"/>
      <c r="BM56" s="7" t="str">
        <f t="shared" si="0"/>
        <v>E</v>
      </c>
    </row>
    <row r="57" spans="1:65" s="7" customFormat="1" ht="27" hidden="1" thickTop="1" thickBot="1">
      <c r="A57" s="158">
        <v>55</v>
      </c>
      <c r="B57" s="523" t="str">
        <f t="shared" si="4"/>
        <v>PSS09_Adani Green Energy 27 A Limited (AGE27AL)</v>
      </c>
      <c r="C57" s="175" t="s">
        <v>175</v>
      </c>
      <c r="D57" s="176" t="s">
        <v>23</v>
      </c>
      <c r="E57" s="28" t="s">
        <v>1277</v>
      </c>
      <c r="F57" s="292" t="s">
        <v>1279</v>
      </c>
      <c r="G57" s="260" t="s">
        <v>282</v>
      </c>
      <c r="H57" s="270" t="s">
        <v>283</v>
      </c>
      <c r="I57" s="273" t="s">
        <v>180</v>
      </c>
      <c r="J57" s="160" t="s">
        <v>142</v>
      </c>
      <c r="K57" s="164"/>
      <c r="L57" s="165"/>
      <c r="M57" s="166"/>
      <c r="N57" s="168" t="str" cm="1">
        <f t="array" ref="N57">_xlfn.IFNA(LOOKUP(2, 1/(MOD(COLUMN(O57:XFD57)-COLUMN(O57), 5)=2)/(O57:XFD57&lt;&gt;""), O57:XFD57),"Not Submitted")</f>
        <v>Cat. -I_Star</v>
      </c>
      <c r="O57" s="228"/>
      <c r="P57" s="228"/>
      <c r="Q57" s="177" t="s">
        <v>34</v>
      </c>
      <c r="R57" s="178"/>
      <c r="S57" s="172" t="s">
        <v>185</v>
      </c>
      <c r="T57" s="188"/>
      <c r="U57" s="185"/>
      <c r="V57" s="168"/>
      <c r="W57" s="172"/>
      <c r="X57" s="172"/>
      <c r="Y57" s="227"/>
      <c r="Z57" s="232"/>
      <c r="AA57" s="208"/>
      <c r="AB57" s="168"/>
      <c r="AC57" s="168"/>
      <c r="AD57" s="231"/>
      <c r="AE57" s="232"/>
      <c r="AF57" s="208"/>
      <c r="AG57" s="172"/>
      <c r="AH57" s="172"/>
      <c r="AI57" s="236"/>
      <c r="AJ57" s="205"/>
      <c r="AK57" s="172"/>
      <c r="AL57" s="172"/>
      <c r="AM57" s="172"/>
      <c r="AN57" s="180"/>
      <c r="AO57" s="172"/>
      <c r="AP57" s="172"/>
      <c r="AQ57" s="172"/>
      <c r="AR57" s="172"/>
      <c r="AS57" s="180"/>
      <c r="AT57" s="172"/>
      <c r="AU57" s="172"/>
      <c r="AV57" s="172"/>
      <c r="AW57" s="172"/>
      <c r="AX57" s="180"/>
      <c r="AY57" s="172"/>
      <c r="AZ57" s="172"/>
      <c r="BA57" s="172"/>
      <c r="BB57" s="172"/>
      <c r="BC57" s="180"/>
      <c r="BD57" s="172"/>
      <c r="BE57" s="172"/>
      <c r="BF57" s="172"/>
      <c r="BG57" s="172"/>
      <c r="BH57" s="180"/>
      <c r="BI57" s="172"/>
      <c r="BJ57" s="172"/>
      <c r="BK57" s="172"/>
      <c r="BL57" s="191"/>
      <c r="BM57" s="7" t="str">
        <f t="shared" si="0"/>
        <v>E</v>
      </c>
    </row>
    <row r="58" spans="1:65" s="7" customFormat="1" ht="39.75" hidden="1" thickTop="1" thickBot="1">
      <c r="A58" s="158">
        <v>56</v>
      </c>
      <c r="B58" s="523" t="str">
        <f t="shared" si="4"/>
        <v>PSS09_Adani Green Energy 27 A Limited (AGE27AL)</v>
      </c>
      <c r="C58" s="175" t="s">
        <v>175</v>
      </c>
      <c r="D58" s="176" t="s">
        <v>23</v>
      </c>
      <c r="E58" s="28" t="s">
        <v>1277</v>
      </c>
      <c r="F58" s="292" t="s">
        <v>1280</v>
      </c>
      <c r="G58" s="260" t="s">
        <v>273</v>
      </c>
      <c r="H58" s="270" t="s">
        <v>274</v>
      </c>
      <c r="I58" s="273" t="s">
        <v>180</v>
      </c>
      <c r="J58" s="160" t="s">
        <v>142</v>
      </c>
      <c r="K58" s="164"/>
      <c r="L58" s="165"/>
      <c r="M58" s="166"/>
      <c r="N58" s="168" t="str" cm="1">
        <f t="array" ref="N58">_xlfn.IFNA(LOOKUP(2, 1/(MOD(COLUMN(O58:XFD58)-COLUMN(O58), 5)=2)/(O58:XFD58&lt;&gt;""), O58:XFD58),"Not Submitted")</f>
        <v>Cat. -I</v>
      </c>
      <c r="O58" s="228"/>
      <c r="P58" s="228"/>
      <c r="Q58" s="177" t="s">
        <v>33</v>
      </c>
      <c r="R58" s="178"/>
      <c r="S58" s="172" t="s">
        <v>969</v>
      </c>
      <c r="T58" s="188"/>
      <c r="U58" s="185"/>
      <c r="V58" s="168"/>
      <c r="W58" s="172"/>
      <c r="X58" s="172"/>
      <c r="Y58" s="227"/>
      <c r="Z58" s="232"/>
      <c r="AA58" s="208"/>
      <c r="AB58" s="168"/>
      <c r="AC58" s="168"/>
      <c r="AD58" s="231"/>
      <c r="AE58" s="232"/>
      <c r="AF58" s="208"/>
      <c r="AG58" s="172"/>
      <c r="AH58" s="172"/>
      <c r="AI58" s="236"/>
      <c r="AJ58" s="205"/>
      <c r="AK58" s="172"/>
      <c r="AL58" s="172"/>
      <c r="AM58" s="172"/>
      <c r="AN58" s="180"/>
      <c r="AO58" s="172"/>
      <c r="AP58" s="172"/>
      <c r="AQ58" s="172"/>
      <c r="AR58" s="172"/>
      <c r="AS58" s="180"/>
      <c r="AT58" s="172"/>
      <c r="AU58" s="172"/>
      <c r="AV58" s="172"/>
      <c r="AW58" s="172"/>
      <c r="AX58" s="180"/>
      <c r="AY58" s="172"/>
      <c r="AZ58" s="172"/>
      <c r="BA58" s="172"/>
      <c r="BB58" s="172"/>
      <c r="BC58" s="180"/>
      <c r="BD58" s="172"/>
      <c r="BE58" s="172"/>
      <c r="BF58" s="172"/>
      <c r="BG58" s="172"/>
      <c r="BH58" s="180"/>
      <c r="BI58" s="172"/>
      <c r="BJ58" s="172"/>
      <c r="BK58" s="172"/>
      <c r="BL58" s="191"/>
      <c r="BM58" s="7" t="str">
        <f t="shared" si="0"/>
        <v>E</v>
      </c>
    </row>
    <row r="59" spans="1:65" s="7" customFormat="1" ht="39.75" hidden="1" thickTop="1" thickBot="1">
      <c r="A59" s="158">
        <v>57</v>
      </c>
      <c r="B59" s="523" t="str">
        <f t="shared" si="4"/>
        <v>PSS09_Adani Green Energy 27 A Limited (AGE27AL)</v>
      </c>
      <c r="C59" s="175" t="s">
        <v>175</v>
      </c>
      <c r="D59" s="176" t="s">
        <v>23</v>
      </c>
      <c r="E59" s="28" t="s">
        <v>1277</v>
      </c>
      <c r="F59" s="292" t="s">
        <v>1281</v>
      </c>
      <c r="G59" s="260" t="s">
        <v>236</v>
      </c>
      <c r="H59" s="271" t="s">
        <v>237</v>
      </c>
      <c r="I59" s="273" t="s">
        <v>190</v>
      </c>
      <c r="J59" s="160" t="s">
        <v>142</v>
      </c>
      <c r="K59" s="164"/>
      <c r="L59" s="165"/>
      <c r="M59" s="166"/>
      <c r="N59" s="168" t="str" cm="1">
        <f t="array" ref="N59">_xlfn.IFNA(LOOKUP(2, 1/(MOD(COLUMN(O59:XFD59)-COLUMN(O59), 5)=2)/(O59:XFD59&lt;&gt;""), O59:XFD59),"Not Submitted")</f>
        <v>Cat. -IV</v>
      </c>
      <c r="O59" s="228"/>
      <c r="P59" s="228"/>
      <c r="Q59" s="177" t="s">
        <v>37</v>
      </c>
      <c r="R59" s="178"/>
      <c r="S59" s="172" t="s">
        <v>954</v>
      </c>
      <c r="T59" s="188"/>
      <c r="U59" s="185"/>
      <c r="V59" s="168"/>
      <c r="W59" s="172"/>
      <c r="X59" s="172"/>
      <c r="Y59" s="227"/>
      <c r="Z59" s="232"/>
      <c r="AA59" s="208"/>
      <c r="AB59" s="168"/>
      <c r="AC59" s="168"/>
      <c r="AD59" s="231"/>
      <c r="AE59" s="232"/>
      <c r="AF59" s="208"/>
      <c r="AG59" s="172"/>
      <c r="AH59" s="172"/>
      <c r="AI59" s="236"/>
      <c r="AJ59" s="205"/>
      <c r="AK59" s="172"/>
      <c r="AL59" s="172"/>
      <c r="AM59" s="172"/>
      <c r="AN59" s="180"/>
      <c r="AO59" s="172"/>
      <c r="AP59" s="172"/>
      <c r="AQ59" s="172"/>
      <c r="AR59" s="172"/>
      <c r="AS59" s="180"/>
      <c r="AT59" s="172"/>
      <c r="AU59" s="172"/>
      <c r="AV59" s="172"/>
      <c r="AW59" s="172"/>
      <c r="AX59" s="180"/>
      <c r="AY59" s="172"/>
      <c r="AZ59" s="172"/>
      <c r="BA59" s="172"/>
      <c r="BB59" s="172"/>
      <c r="BC59" s="180"/>
      <c r="BD59" s="172"/>
      <c r="BE59" s="172"/>
      <c r="BF59" s="172"/>
      <c r="BG59" s="172"/>
      <c r="BH59" s="180"/>
      <c r="BI59" s="172"/>
      <c r="BJ59" s="172"/>
      <c r="BK59" s="172"/>
      <c r="BL59" s="191"/>
      <c r="BM59" s="7" t="str">
        <f t="shared" si="0"/>
        <v>E</v>
      </c>
    </row>
    <row r="60" spans="1:65" s="7" customFormat="1" ht="27" hidden="1" thickTop="1" thickBot="1">
      <c r="A60" s="158">
        <v>58</v>
      </c>
      <c r="B60" s="523" t="str">
        <f t="shared" si="4"/>
        <v>PSS09_Adani Green Energy 27 A Limited (AGE27AL)</v>
      </c>
      <c r="C60" s="175" t="s">
        <v>175</v>
      </c>
      <c r="D60" s="176" t="s">
        <v>23</v>
      </c>
      <c r="E60" s="28" t="s">
        <v>1277</v>
      </c>
      <c r="F60" s="292" t="s">
        <v>1282</v>
      </c>
      <c r="G60" s="260" t="s">
        <v>213</v>
      </c>
      <c r="H60" s="270" t="s">
        <v>214</v>
      </c>
      <c r="I60" s="273" t="s">
        <v>180</v>
      </c>
      <c r="J60" s="160" t="s">
        <v>142</v>
      </c>
      <c r="K60" s="164"/>
      <c r="L60" s="165"/>
      <c r="M60" s="166"/>
      <c r="N60" s="168" t="str" cm="1">
        <f t="array" ref="N60">_xlfn.IFNA(LOOKUP(2, 1/(MOD(COLUMN(O60:XFD60)-COLUMN(O60), 5)=2)/(O60:XFD60&lt;&gt;""), O60:XFD60),"Not Submitted")</f>
        <v>delete</v>
      </c>
      <c r="O60" s="228"/>
      <c r="P60" s="228"/>
      <c r="Q60" s="177" t="s">
        <v>61</v>
      </c>
      <c r="R60" s="178"/>
      <c r="S60" s="172" t="s">
        <v>215</v>
      </c>
      <c r="T60" s="188"/>
      <c r="U60" s="185"/>
      <c r="V60" s="168"/>
      <c r="W60" s="172"/>
      <c r="X60" s="172"/>
      <c r="Y60" s="227"/>
      <c r="Z60" s="232"/>
      <c r="AA60" s="208"/>
      <c r="AB60" s="168"/>
      <c r="AC60" s="168"/>
      <c r="AD60" s="231"/>
      <c r="AE60" s="232"/>
      <c r="AF60" s="208"/>
      <c r="AG60" s="172"/>
      <c r="AH60" s="172"/>
      <c r="AI60" s="236"/>
      <c r="AJ60" s="205"/>
      <c r="AK60" s="172"/>
      <c r="AL60" s="172"/>
      <c r="AM60" s="172"/>
      <c r="AN60" s="180"/>
      <c r="AO60" s="172"/>
      <c r="AP60" s="172"/>
      <c r="AQ60" s="172"/>
      <c r="AR60" s="172"/>
      <c r="AS60" s="180"/>
      <c r="AT60" s="172"/>
      <c r="AU60" s="172"/>
      <c r="AV60" s="172"/>
      <c r="AW60" s="172"/>
      <c r="AX60" s="180"/>
      <c r="AY60" s="172"/>
      <c r="AZ60" s="172"/>
      <c r="BA60" s="172"/>
      <c r="BB60" s="172"/>
      <c r="BC60" s="180"/>
      <c r="BD60" s="172"/>
      <c r="BE60" s="172"/>
      <c r="BF60" s="172"/>
      <c r="BG60" s="172"/>
      <c r="BH60" s="180"/>
      <c r="BI60" s="172"/>
      <c r="BJ60" s="172"/>
      <c r="BK60" s="172"/>
      <c r="BL60" s="191"/>
      <c r="BM60" s="7" t="str">
        <f t="shared" si="0"/>
        <v>E</v>
      </c>
    </row>
    <row r="61" spans="1:65" s="7" customFormat="1" ht="28.5" hidden="1" thickTop="1" thickBot="1">
      <c r="A61" s="158">
        <v>59</v>
      </c>
      <c r="B61" s="523" t="str">
        <f t="shared" si="4"/>
        <v>PSS09_Adani Green Energy 27 A Limited (AGE27AL)</v>
      </c>
      <c r="C61" s="175" t="s">
        <v>175</v>
      </c>
      <c r="D61" s="176" t="s">
        <v>23</v>
      </c>
      <c r="E61" s="28" t="s">
        <v>1277</v>
      </c>
      <c r="F61" s="292" t="s">
        <v>1283</v>
      </c>
      <c r="G61" s="268" t="s">
        <v>233</v>
      </c>
      <c r="H61" s="270" t="s">
        <v>234</v>
      </c>
      <c r="I61" s="273" t="s">
        <v>190</v>
      </c>
      <c r="J61" s="160" t="s">
        <v>142</v>
      </c>
      <c r="K61" s="164"/>
      <c r="L61" s="165"/>
      <c r="M61" s="166"/>
      <c r="N61" s="168" t="str" cm="1">
        <f t="array" ref="N61">_xlfn.IFNA(LOOKUP(2, 1/(MOD(COLUMN(O61:XFD61)-COLUMN(O61), 5)=2)/(O61:XFD61&lt;&gt;""), O61:XFD61),"Not Submitted")</f>
        <v>Cat. -I_Star</v>
      </c>
      <c r="O61" s="228"/>
      <c r="P61" s="228"/>
      <c r="Q61" s="177" t="s">
        <v>34</v>
      </c>
      <c r="R61" s="178"/>
      <c r="S61" s="172" t="s">
        <v>185</v>
      </c>
      <c r="T61" s="188"/>
      <c r="U61" s="185"/>
      <c r="V61" s="168"/>
      <c r="W61" s="172"/>
      <c r="X61" s="172"/>
      <c r="Y61" s="227"/>
      <c r="Z61" s="232"/>
      <c r="AA61" s="208"/>
      <c r="AB61" s="168"/>
      <c r="AC61" s="168"/>
      <c r="AD61" s="231"/>
      <c r="AE61" s="232"/>
      <c r="AF61" s="208"/>
      <c r="AG61" s="172"/>
      <c r="AH61" s="172"/>
      <c r="AI61" s="236"/>
      <c r="AJ61" s="205"/>
      <c r="AK61" s="172"/>
      <c r="AL61" s="172"/>
      <c r="AM61" s="172"/>
      <c r="AN61" s="180"/>
      <c r="AO61" s="172"/>
      <c r="AP61" s="172"/>
      <c r="AQ61" s="172"/>
      <c r="AR61" s="172"/>
      <c r="AS61" s="180"/>
      <c r="AT61" s="172"/>
      <c r="AU61" s="172"/>
      <c r="AV61" s="172"/>
      <c r="AW61" s="172"/>
      <c r="AX61" s="180"/>
      <c r="AY61" s="172"/>
      <c r="AZ61" s="172"/>
      <c r="BA61" s="172"/>
      <c r="BB61" s="172"/>
      <c r="BC61" s="180"/>
      <c r="BD61" s="172"/>
      <c r="BE61" s="172"/>
      <c r="BF61" s="172"/>
      <c r="BG61" s="172"/>
      <c r="BH61" s="180"/>
      <c r="BI61" s="172"/>
      <c r="BJ61" s="172"/>
      <c r="BK61" s="172"/>
      <c r="BL61" s="191"/>
      <c r="BM61" s="7" t="str">
        <f t="shared" si="0"/>
        <v>E</v>
      </c>
    </row>
    <row r="62" spans="1:65" s="7" customFormat="1" ht="27" hidden="1" thickTop="1" thickBot="1">
      <c r="A62" s="158">
        <v>60</v>
      </c>
      <c r="B62" s="523" t="str">
        <f t="shared" si="4"/>
        <v>PSS09_Adani Green Energy 27 A Limited (AGE27AL)</v>
      </c>
      <c r="C62" s="175" t="s">
        <v>175</v>
      </c>
      <c r="D62" s="176" t="s">
        <v>23</v>
      </c>
      <c r="E62" s="28" t="s">
        <v>1277</v>
      </c>
      <c r="F62" s="292" t="s">
        <v>1284</v>
      </c>
      <c r="G62" s="182" t="s">
        <v>276</v>
      </c>
      <c r="H62" s="270" t="s">
        <v>277</v>
      </c>
      <c r="I62" s="273" t="s">
        <v>180</v>
      </c>
      <c r="J62" s="160" t="s">
        <v>159</v>
      </c>
      <c r="K62" s="164"/>
      <c r="L62" s="165"/>
      <c r="M62" s="166"/>
      <c r="N62" s="168" t="str" cm="1">
        <f t="array" ref="N62">_xlfn.IFNA(LOOKUP(2, 1/(MOD(COLUMN(O62:XFD62)-COLUMN(O62), 5)=2)/(O62:XFD62&lt;&gt;""), O62:XFD62),"Not Submitted")</f>
        <v>Cat. -I_Star</v>
      </c>
      <c r="O62" s="228"/>
      <c r="P62" s="228"/>
      <c r="Q62" s="177" t="s">
        <v>34</v>
      </c>
      <c r="R62" s="178"/>
      <c r="S62" s="172" t="s">
        <v>185</v>
      </c>
      <c r="T62" s="188"/>
      <c r="U62" s="185"/>
      <c r="V62" s="168"/>
      <c r="W62" s="172"/>
      <c r="X62" s="172"/>
      <c r="Y62" s="227"/>
      <c r="Z62" s="232"/>
      <c r="AA62" s="208"/>
      <c r="AB62" s="168"/>
      <c r="AC62" s="168"/>
      <c r="AD62" s="231"/>
      <c r="AE62" s="232"/>
      <c r="AF62" s="208"/>
      <c r="AG62" s="172"/>
      <c r="AH62" s="172"/>
      <c r="AI62" s="236"/>
      <c r="AJ62" s="205"/>
      <c r="AK62" s="172"/>
      <c r="AL62" s="172"/>
      <c r="AM62" s="172"/>
      <c r="AN62" s="180"/>
      <c r="AO62" s="172"/>
      <c r="AP62" s="172"/>
      <c r="AQ62" s="172"/>
      <c r="AR62" s="172"/>
      <c r="AS62" s="180"/>
      <c r="AT62" s="172"/>
      <c r="AU62" s="172"/>
      <c r="AV62" s="172"/>
      <c r="AW62" s="172"/>
      <c r="AX62" s="180"/>
      <c r="AY62" s="172"/>
      <c r="AZ62" s="172"/>
      <c r="BA62" s="172"/>
      <c r="BB62" s="172"/>
      <c r="BC62" s="180"/>
      <c r="BD62" s="172"/>
      <c r="BE62" s="172"/>
      <c r="BF62" s="172"/>
      <c r="BG62" s="172"/>
      <c r="BH62" s="180"/>
      <c r="BI62" s="172"/>
      <c r="BJ62" s="172"/>
      <c r="BK62" s="172"/>
      <c r="BL62" s="191"/>
      <c r="BM62" s="7" t="str">
        <f t="shared" si="0"/>
        <v>E</v>
      </c>
    </row>
    <row r="63" spans="1:65" s="7" customFormat="1" ht="27" hidden="1" thickTop="1" thickBot="1">
      <c r="A63" s="158">
        <v>61</v>
      </c>
      <c r="B63" s="523" t="str">
        <f t="shared" si="4"/>
        <v>PSS09_Adani Green Energy 27 A Limited (AGE27AL)</v>
      </c>
      <c r="C63" s="175" t="s">
        <v>175</v>
      </c>
      <c r="D63" s="176" t="s">
        <v>23</v>
      </c>
      <c r="E63" s="28" t="s">
        <v>1277</v>
      </c>
      <c r="F63" s="292" t="s">
        <v>1285</v>
      </c>
      <c r="G63" s="260" t="s">
        <v>288</v>
      </c>
      <c r="H63" s="270" t="s">
        <v>289</v>
      </c>
      <c r="I63" s="273" t="s">
        <v>180</v>
      </c>
      <c r="J63" s="160" t="s">
        <v>159</v>
      </c>
      <c r="K63" s="164"/>
      <c r="L63" s="165"/>
      <c r="M63" s="166"/>
      <c r="N63" s="168" t="str" cm="1">
        <f t="array" ref="N63">_xlfn.IFNA(LOOKUP(2, 1/(MOD(COLUMN(O63:XFD63)-COLUMN(O63), 5)=2)/(O63:XFD63&lt;&gt;""), O63:XFD63),"Not Submitted")</f>
        <v>Cat. -I_Star</v>
      </c>
      <c r="O63" s="228"/>
      <c r="P63" s="228"/>
      <c r="Q63" s="177" t="s">
        <v>34</v>
      </c>
      <c r="R63" s="178"/>
      <c r="S63" s="172" t="s">
        <v>185</v>
      </c>
      <c r="T63" s="188"/>
      <c r="U63" s="185"/>
      <c r="V63" s="168"/>
      <c r="W63" s="172"/>
      <c r="X63" s="172"/>
      <c r="Y63" s="227"/>
      <c r="Z63" s="232"/>
      <c r="AA63" s="208"/>
      <c r="AB63" s="168"/>
      <c r="AC63" s="168"/>
      <c r="AD63" s="231"/>
      <c r="AE63" s="232"/>
      <c r="AF63" s="208"/>
      <c r="AG63" s="172"/>
      <c r="AH63" s="172"/>
      <c r="AI63" s="236"/>
      <c r="AJ63" s="205"/>
      <c r="AK63" s="172"/>
      <c r="AL63" s="172"/>
      <c r="AM63" s="172"/>
      <c r="AN63" s="180"/>
      <c r="AO63" s="172"/>
      <c r="AP63" s="172"/>
      <c r="AQ63" s="172"/>
      <c r="AR63" s="172"/>
      <c r="AS63" s="180"/>
      <c r="AT63" s="172"/>
      <c r="AU63" s="172"/>
      <c r="AV63" s="172"/>
      <c r="AW63" s="172"/>
      <c r="AX63" s="180"/>
      <c r="AY63" s="172"/>
      <c r="AZ63" s="172"/>
      <c r="BA63" s="172"/>
      <c r="BB63" s="172"/>
      <c r="BC63" s="180"/>
      <c r="BD63" s="172"/>
      <c r="BE63" s="172"/>
      <c r="BF63" s="172"/>
      <c r="BG63" s="172"/>
      <c r="BH63" s="180"/>
      <c r="BI63" s="172"/>
      <c r="BJ63" s="172"/>
      <c r="BK63" s="172"/>
      <c r="BL63" s="191"/>
      <c r="BM63" s="7" t="str">
        <f t="shared" si="0"/>
        <v>E</v>
      </c>
    </row>
    <row r="64" spans="1:65" s="7" customFormat="1" ht="39.75" hidden="1" thickTop="1" thickBot="1">
      <c r="A64" s="158">
        <v>62</v>
      </c>
      <c r="B64" s="523" t="str">
        <f t="shared" si="4"/>
        <v>PSS09_Adani Green Energy 27 A Limited (AGE27AL)</v>
      </c>
      <c r="C64" s="175" t="s">
        <v>175</v>
      </c>
      <c r="D64" s="176" t="s">
        <v>23</v>
      </c>
      <c r="E64" s="28" t="s">
        <v>1277</v>
      </c>
      <c r="F64" s="292" t="s">
        <v>1286</v>
      </c>
      <c r="G64" s="260" t="s">
        <v>267</v>
      </c>
      <c r="H64" s="270" t="s">
        <v>268</v>
      </c>
      <c r="I64" s="273" t="s">
        <v>180</v>
      </c>
      <c r="J64" s="160" t="s">
        <v>142</v>
      </c>
      <c r="K64" s="164"/>
      <c r="L64" s="165"/>
      <c r="M64" s="166"/>
      <c r="N64" s="168" t="str" cm="1">
        <f t="array" ref="N64">_xlfn.IFNA(LOOKUP(2, 1/(MOD(COLUMN(O64:XFD64)-COLUMN(O64), 5)=2)/(O64:XFD64&lt;&gt;""), O64:XFD64),"Not Submitted")</f>
        <v>Cat. -II</v>
      </c>
      <c r="O64" s="228"/>
      <c r="P64" s="228"/>
      <c r="Q64" s="177" t="s">
        <v>35</v>
      </c>
      <c r="R64" s="178"/>
      <c r="S64" s="172" t="s">
        <v>969</v>
      </c>
      <c r="T64" s="188"/>
      <c r="U64" s="185"/>
      <c r="V64" s="168"/>
      <c r="W64" s="172"/>
      <c r="X64" s="172"/>
      <c r="Y64" s="227"/>
      <c r="Z64" s="232"/>
      <c r="AA64" s="208"/>
      <c r="AB64" s="168"/>
      <c r="AC64" s="168"/>
      <c r="AD64" s="231"/>
      <c r="AE64" s="232"/>
      <c r="AF64" s="208"/>
      <c r="AG64" s="172"/>
      <c r="AH64" s="172"/>
      <c r="AI64" s="236"/>
      <c r="AJ64" s="205"/>
      <c r="AK64" s="172"/>
      <c r="AL64" s="172"/>
      <c r="AM64" s="172"/>
      <c r="AN64" s="180"/>
      <c r="AO64" s="172"/>
      <c r="AP64" s="172"/>
      <c r="AQ64" s="172"/>
      <c r="AR64" s="172"/>
      <c r="AS64" s="180"/>
      <c r="AT64" s="172"/>
      <c r="AU64" s="172"/>
      <c r="AV64" s="172"/>
      <c r="AW64" s="172"/>
      <c r="AX64" s="180"/>
      <c r="AY64" s="172"/>
      <c r="AZ64" s="172"/>
      <c r="BA64" s="172"/>
      <c r="BB64" s="172"/>
      <c r="BC64" s="180"/>
      <c r="BD64" s="172"/>
      <c r="BE64" s="172"/>
      <c r="BF64" s="172"/>
      <c r="BG64" s="172"/>
      <c r="BH64" s="180"/>
      <c r="BI64" s="172"/>
      <c r="BJ64" s="172"/>
      <c r="BK64" s="172"/>
      <c r="BL64" s="191"/>
      <c r="BM64" s="7" t="str">
        <f t="shared" si="0"/>
        <v>E</v>
      </c>
    </row>
    <row r="65" spans="1:65" s="7" customFormat="1" ht="39.75" hidden="1" thickTop="1" thickBot="1">
      <c r="A65" s="158">
        <v>63</v>
      </c>
      <c r="B65" s="523" t="str">
        <f t="shared" si="4"/>
        <v>PSS09_Adani Green Energy 27 A Limited (AGE27AL)</v>
      </c>
      <c r="C65" s="175" t="s">
        <v>175</v>
      </c>
      <c r="D65" s="176" t="s">
        <v>23</v>
      </c>
      <c r="E65" s="28" t="s">
        <v>1277</v>
      </c>
      <c r="F65" s="292" t="s">
        <v>1287</v>
      </c>
      <c r="G65" s="260" t="s">
        <v>270</v>
      </c>
      <c r="H65" s="272" t="s">
        <v>271</v>
      </c>
      <c r="I65" s="273" t="s">
        <v>180</v>
      </c>
      <c r="J65" s="160" t="s">
        <v>142</v>
      </c>
      <c r="K65" s="164"/>
      <c r="L65" s="165"/>
      <c r="M65" s="166"/>
      <c r="N65" s="168" t="str" cm="1">
        <f t="array" ref="N65">_xlfn.IFNA(LOOKUP(2, 1/(MOD(COLUMN(O65:XFD65)-COLUMN(O65), 5)=2)/(O65:XFD65&lt;&gt;""), O65:XFD65),"Not Submitted")</f>
        <v>Cat. -II</v>
      </c>
      <c r="O65" s="228"/>
      <c r="P65" s="228"/>
      <c r="Q65" s="177" t="s">
        <v>35</v>
      </c>
      <c r="R65" s="178"/>
      <c r="S65" s="172" t="s">
        <v>922</v>
      </c>
      <c r="T65" s="188"/>
      <c r="U65" s="185"/>
      <c r="V65" s="168"/>
      <c r="W65" s="172"/>
      <c r="X65" s="172"/>
      <c r="Y65" s="227"/>
      <c r="Z65" s="232"/>
      <c r="AA65" s="208"/>
      <c r="AB65" s="168"/>
      <c r="AC65" s="168"/>
      <c r="AD65" s="231"/>
      <c r="AE65" s="232"/>
      <c r="AF65" s="208"/>
      <c r="AG65" s="172"/>
      <c r="AH65" s="172"/>
      <c r="AI65" s="236"/>
      <c r="AJ65" s="205"/>
      <c r="AK65" s="172"/>
      <c r="AL65" s="172"/>
      <c r="AM65" s="172"/>
      <c r="AN65" s="180"/>
      <c r="AO65" s="172"/>
      <c r="AP65" s="172"/>
      <c r="AQ65" s="172"/>
      <c r="AR65" s="172"/>
      <c r="AS65" s="180"/>
      <c r="AT65" s="172"/>
      <c r="AU65" s="172"/>
      <c r="AV65" s="172"/>
      <c r="AW65" s="172"/>
      <c r="AX65" s="180"/>
      <c r="AY65" s="172"/>
      <c r="AZ65" s="172"/>
      <c r="BA65" s="172"/>
      <c r="BB65" s="172"/>
      <c r="BC65" s="180"/>
      <c r="BD65" s="172"/>
      <c r="BE65" s="172"/>
      <c r="BF65" s="172"/>
      <c r="BG65" s="172"/>
      <c r="BH65" s="180"/>
      <c r="BI65" s="172"/>
      <c r="BJ65" s="172"/>
      <c r="BK65" s="172"/>
      <c r="BL65" s="191"/>
      <c r="BM65" s="7" t="str">
        <f t="shared" si="0"/>
        <v>E</v>
      </c>
    </row>
    <row r="66" spans="1:65" s="7" customFormat="1" ht="27" hidden="1" thickTop="1" thickBot="1">
      <c r="A66" s="158">
        <v>64</v>
      </c>
      <c r="B66" s="523" t="str">
        <f t="shared" si="4"/>
        <v>PSS09_Adani Green Energy 27 A Limited (AGE27AL)</v>
      </c>
      <c r="C66" s="175" t="s">
        <v>175</v>
      </c>
      <c r="D66" s="176" t="s">
        <v>23</v>
      </c>
      <c r="E66" s="28" t="s">
        <v>1277</v>
      </c>
      <c r="F66" s="292" t="s">
        <v>1288</v>
      </c>
      <c r="G66" s="266" t="s">
        <v>254</v>
      </c>
      <c r="H66" s="270" t="s">
        <v>255</v>
      </c>
      <c r="I66" s="273" t="s">
        <v>190</v>
      </c>
      <c r="J66" s="160" t="s">
        <v>142</v>
      </c>
      <c r="K66" s="164"/>
      <c r="L66" s="165"/>
      <c r="M66" s="166"/>
      <c r="N66" s="168" t="str" cm="1">
        <f t="array" ref="N66">_xlfn.IFNA(LOOKUP(2, 1/(MOD(COLUMN(O66:XFD66)-COLUMN(O66), 5)=2)/(O66:XFD66&lt;&gt;""), O66:XFD66),"Not Submitted")</f>
        <v>Cat. -IV</v>
      </c>
      <c r="O66" s="228"/>
      <c r="P66" s="228"/>
      <c r="Q66" s="177" t="s">
        <v>37</v>
      </c>
      <c r="R66" s="178"/>
      <c r="S66" s="172" t="s">
        <v>185</v>
      </c>
      <c r="T66" s="188"/>
      <c r="U66" s="185"/>
      <c r="V66" s="168"/>
      <c r="W66" s="172"/>
      <c r="X66" s="172"/>
      <c r="Y66" s="227"/>
      <c r="Z66" s="232"/>
      <c r="AA66" s="208"/>
      <c r="AB66" s="168"/>
      <c r="AC66" s="168"/>
      <c r="AD66" s="231"/>
      <c r="AE66" s="232"/>
      <c r="AF66" s="208"/>
      <c r="AG66" s="172"/>
      <c r="AH66" s="172"/>
      <c r="AI66" s="236"/>
      <c r="AJ66" s="205"/>
      <c r="AK66" s="172"/>
      <c r="AL66" s="172"/>
      <c r="AM66" s="172"/>
      <c r="AN66" s="180"/>
      <c r="AO66" s="172"/>
      <c r="AP66" s="172"/>
      <c r="AQ66" s="172"/>
      <c r="AR66" s="172"/>
      <c r="AS66" s="180"/>
      <c r="AT66" s="172"/>
      <c r="AU66" s="172"/>
      <c r="AV66" s="172"/>
      <c r="AW66" s="172"/>
      <c r="AX66" s="180"/>
      <c r="AY66" s="172"/>
      <c r="AZ66" s="172"/>
      <c r="BA66" s="172"/>
      <c r="BB66" s="172"/>
      <c r="BC66" s="180"/>
      <c r="BD66" s="172"/>
      <c r="BE66" s="172"/>
      <c r="BF66" s="172"/>
      <c r="BG66" s="172"/>
      <c r="BH66" s="180"/>
      <c r="BI66" s="172"/>
      <c r="BJ66" s="172"/>
      <c r="BK66" s="172"/>
      <c r="BL66" s="191"/>
      <c r="BM66" s="7" t="str">
        <f t="shared" si="0"/>
        <v>E</v>
      </c>
    </row>
    <row r="67" spans="1:65" s="7" customFormat="1" ht="27" hidden="1" thickTop="1" thickBot="1">
      <c r="A67" s="158">
        <v>65</v>
      </c>
      <c r="B67" s="523" t="str">
        <f t="shared" si="4"/>
        <v>PSS09_Adani Green Energy 27 A Limited (AGE27AL)</v>
      </c>
      <c r="C67" s="175" t="s">
        <v>175</v>
      </c>
      <c r="D67" s="176" t="s">
        <v>23</v>
      </c>
      <c r="E67" s="28" t="s">
        <v>1277</v>
      </c>
      <c r="F67" s="292" t="s">
        <v>1289</v>
      </c>
      <c r="G67" s="260" t="s">
        <v>285</v>
      </c>
      <c r="H67" s="270" t="s">
        <v>286</v>
      </c>
      <c r="I67" s="273" t="s">
        <v>180</v>
      </c>
      <c r="J67" s="160" t="s">
        <v>142</v>
      </c>
      <c r="K67" s="164"/>
      <c r="L67" s="165"/>
      <c r="M67" s="166"/>
      <c r="N67" s="168" t="str" cm="1">
        <f t="array" ref="N67">_xlfn.IFNA(LOOKUP(2, 1/(MOD(COLUMN(O67:XFD67)-COLUMN(O67), 5)=2)/(O67:XFD67&lt;&gt;""), O67:XFD67),"Not Submitted")</f>
        <v>Cat. -IV</v>
      </c>
      <c r="O67" s="228"/>
      <c r="P67" s="228"/>
      <c r="Q67" s="177" t="s">
        <v>37</v>
      </c>
      <c r="R67" s="178"/>
      <c r="S67" s="172" t="s">
        <v>185</v>
      </c>
      <c r="T67" s="188"/>
      <c r="U67" s="185"/>
      <c r="V67" s="168"/>
      <c r="W67" s="172"/>
      <c r="X67" s="172"/>
      <c r="Y67" s="227"/>
      <c r="Z67" s="232"/>
      <c r="AA67" s="208"/>
      <c r="AB67" s="168"/>
      <c r="AC67" s="168"/>
      <c r="AD67" s="231"/>
      <c r="AE67" s="232"/>
      <c r="AF67" s="208"/>
      <c r="AG67" s="172"/>
      <c r="AH67" s="172"/>
      <c r="AI67" s="236"/>
      <c r="AJ67" s="205"/>
      <c r="AK67" s="172"/>
      <c r="AL67" s="172"/>
      <c r="AM67" s="172"/>
      <c r="AN67" s="180"/>
      <c r="AO67" s="172"/>
      <c r="AP67" s="172"/>
      <c r="AQ67" s="172"/>
      <c r="AR67" s="172"/>
      <c r="AS67" s="180"/>
      <c r="AT67" s="172"/>
      <c r="AU67" s="172"/>
      <c r="AV67" s="172"/>
      <c r="AW67" s="172"/>
      <c r="AX67" s="180"/>
      <c r="AY67" s="172"/>
      <c r="AZ67" s="172"/>
      <c r="BA67" s="172"/>
      <c r="BB67" s="172"/>
      <c r="BC67" s="180"/>
      <c r="BD67" s="172"/>
      <c r="BE67" s="172"/>
      <c r="BF67" s="172"/>
      <c r="BG67" s="172"/>
      <c r="BH67" s="180"/>
      <c r="BI67" s="172"/>
      <c r="BJ67" s="172"/>
      <c r="BK67" s="172"/>
      <c r="BL67" s="191"/>
      <c r="BM67" s="7" t="str">
        <f t="shared" si="0"/>
        <v>E</v>
      </c>
    </row>
    <row r="68" spans="1:65" s="7" customFormat="1" ht="27" hidden="1" thickTop="1" thickBot="1">
      <c r="A68" s="158">
        <v>66</v>
      </c>
      <c r="B68" s="523" t="str">
        <f t="shared" si="4"/>
        <v>PSS09_Adani Green Energy 27 A Limited (AGE27AL)</v>
      </c>
      <c r="C68" s="175" t="s">
        <v>175</v>
      </c>
      <c r="D68" s="176" t="s">
        <v>23</v>
      </c>
      <c r="E68" s="28" t="s">
        <v>1277</v>
      </c>
      <c r="F68" s="292" t="s">
        <v>1290</v>
      </c>
      <c r="G68" s="266" t="s">
        <v>230</v>
      </c>
      <c r="H68" s="270" t="s">
        <v>231</v>
      </c>
      <c r="I68" s="273" t="s">
        <v>180</v>
      </c>
      <c r="J68" s="160" t="s">
        <v>142</v>
      </c>
      <c r="K68" s="164"/>
      <c r="L68" s="165"/>
      <c r="M68" s="166"/>
      <c r="N68" s="168" t="str" cm="1">
        <f t="array" ref="N68">_xlfn.IFNA(LOOKUP(2, 1/(MOD(COLUMN(O68:XFD68)-COLUMN(O68), 5)=2)/(O68:XFD68&lt;&gt;""), O68:XFD68),"Not Submitted")</f>
        <v>Cat. -IV</v>
      </c>
      <c r="O68" s="228"/>
      <c r="P68" s="228"/>
      <c r="Q68" s="177" t="s">
        <v>37</v>
      </c>
      <c r="R68" s="178"/>
      <c r="S68" s="172" t="s">
        <v>185</v>
      </c>
      <c r="T68" s="188"/>
      <c r="U68" s="185"/>
      <c r="V68" s="168"/>
      <c r="W68" s="172"/>
      <c r="X68" s="172"/>
      <c r="Y68" s="227"/>
      <c r="Z68" s="232"/>
      <c r="AA68" s="208"/>
      <c r="AB68" s="168"/>
      <c r="AC68" s="168"/>
      <c r="AD68" s="231"/>
      <c r="AE68" s="232"/>
      <c r="AF68" s="208"/>
      <c r="AG68" s="172"/>
      <c r="AH68" s="172"/>
      <c r="AI68" s="236"/>
      <c r="AJ68" s="205"/>
      <c r="AK68" s="172"/>
      <c r="AL68" s="172"/>
      <c r="AM68" s="172"/>
      <c r="AN68" s="180"/>
      <c r="AO68" s="172"/>
      <c r="AP68" s="172"/>
      <c r="AQ68" s="172"/>
      <c r="AR68" s="172"/>
      <c r="AS68" s="180"/>
      <c r="AT68" s="172"/>
      <c r="AU68" s="172"/>
      <c r="AV68" s="172"/>
      <c r="AW68" s="172"/>
      <c r="AX68" s="180"/>
      <c r="AY68" s="172"/>
      <c r="AZ68" s="172"/>
      <c r="BA68" s="172"/>
      <c r="BB68" s="172"/>
      <c r="BC68" s="180"/>
      <c r="BD68" s="172"/>
      <c r="BE68" s="172"/>
      <c r="BF68" s="172"/>
      <c r="BG68" s="172"/>
      <c r="BH68" s="180"/>
      <c r="BI68" s="172"/>
      <c r="BJ68" s="172"/>
      <c r="BK68" s="172"/>
      <c r="BL68" s="191"/>
      <c r="BM68" s="7" t="str">
        <f t="shared" si="0"/>
        <v>E</v>
      </c>
    </row>
    <row r="69" spans="1:65" s="7" customFormat="1" ht="27" hidden="1" thickTop="1" thickBot="1">
      <c r="A69" s="158">
        <v>67</v>
      </c>
      <c r="B69" s="523" t="str">
        <f t="shared" si="4"/>
        <v>PSS09_Adani Green Energy 27 A Limited (AGE27AL)</v>
      </c>
      <c r="C69" s="175" t="s">
        <v>175</v>
      </c>
      <c r="D69" s="176" t="s">
        <v>23</v>
      </c>
      <c r="E69" s="28" t="s">
        <v>1277</v>
      </c>
      <c r="F69" s="292" t="s">
        <v>1291</v>
      </c>
      <c r="G69" s="260" t="s">
        <v>227</v>
      </c>
      <c r="H69" s="270" t="s">
        <v>228</v>
      </c>
      <c r="I69" s="273" t="s">
        <v>190</v>
      </c>
      <c r="J69" s="160" t="s">
        <v>142</v>
      </c>
      <c r="K69" s="164"/>
      <c r="L69" s="165"/>
      <c r="M69" s="166"/>
      <c r="N69" s="168" t="str" cm="1">
        <f t="array" ref="N69">_xlfn.IFNA(LOOKUP(2, 1/(MOD(COLUMN(O69:XFD69)-COLUMN(O69), 5)=2)/(O69:XFD69&lt;&gt;""), O69:XFD69),"Not Submitted")</f>
        <v>Cat. -II</v>
      </c>
      <c r="O69" s="228"/>
      <c r="P69" s="228"/>
      <c r="Q69" s="177" t="s">
        <v>35</v>
      </c>
      <c r="R69" s="178"/>
      <c r="S69" s="172" t="s">
        <v>935</v>
      </c>
      <c r="T69" s="188"/>
      <c r="U69" s="185"/>
      <c r="V69" s="168"/>
      <c r="W69" s="172"/>
      <c r="X69" s="172"/>
      <c r="Y69" s="227"/>
      <c r="Z69" s="232"/>
      <c r="AA69" s="208"/>
      <c r="AB69" s="168"/>
      <c r="AC69" s="168"/>
      <c r="AD69" s="231"/>
      <c r="AE69" s="232"/>
      <c r="AF69" s="208"/>
      <c r="AG69" s="172"/>
      <c r="AH69" s="172"/>
      <c r="AI69" s="236"/>
      <c r="AJ69" s="205"/>
      <c r="AK69" s="172"/>
      <c r="AL69" s="172"/>
      <c r="AM69" s="172"/>
      <c r="AN69" s="180"/>
      <c r="AO69" s="172"/>
      <c r="AP69" s="172"/>
      <c r="AQ69" s="172"/>
      <c r="AR69" s="172"/>
      <c r="AS69" s="180"/>
      <c r="AT69" s="172"/>
      <c r="AU69" s="172"/>
      <c r="AV69" s="172"/>
      <c r="AW69" s="172"/>
      <c r="AX69" s="180"/>
      <c r="AY69" s="172"/>
      <c r="AZ69" s="172"/>
      <c r="BA69" s="172"/>
      <c r="BB69" s="172"/>
      <c r="BC69" s="180"/>
      <c r="BD69" s="172"/>
      <c r="BE69" s="172"/>
      <c r="BF69" s="172"/>
      <c r="BG69" s="172"/>
      <c r="BH69" s="180"/>
      <c r="BI69" s="172"/>
      <c r="BJ69" s="172"/>
      <c r="BK69" s="172"/>
      <c r="BL69" s="191"/>
      <c r="BM69" s="7" t="str">
        <f t="shared" si="0"/>
        <v>E</v>
      </c>
    </row>
    <row r="70" spans="1:65" s="7" customFormat="1" ht="27" hidden="1" thickTop="1" thickBot="1">
      <c r="A70" s="158">
        <v>68</v>
      </c>
      <c r="B70" s="523" t="str">
        <f t="shared" si="4"/>
        <v>PSS09_Adani Green Energy 27 A Limited (AGE27AL)</v>
      </c>
      <c r="C70" s="175" t="s">
        <v>175</v>
      </c>
      <c r="D70" s="176" t="s">
        <v>23</v>
      </c>
      <c r="E70" s="28" t="s">
        <v>1277</v>
      </c>
      <c r="F70" s="292" t="s">
        <v>1292</v>
      </c>
      <c r="G70" s="260" t="s">
        <v>264</v>
      </c>
      <c r="H70" s="270" t="s">
        <v>265</v>
      </c>
      <c r="I70" s="273" t="s">
        <v>180</v>
      </c>
      <c r="J70" s="160" t="s">
        <v>159</v>
      </c>
      <c r="K70" s="164"/>
      <c r="L70" s="165"/>
      <c r="M70" s="166"/>
      <c r="N70" s="168" t="str" cm="1">
        <f t="array" ref="N70">_xlfn.IFNA(LOOKUP(2, 1/(MOD(COLUMN(O70:XFD70)-COLUMN(O70), 5)=2)/(O70:XFD70&lt;&gt;""), O70:XFD70),"Not Submitted")</f>
        <v>Cat. -I_Star</v>
      </c>
      <c r="O70" s="228"/>
      <c r="P70" s="228"/>
      <c r="Q70" s="177" t="s">
        <v>34</v>
      </c>
      <c r="R70" s="178"/>
      <c r="S70" s="172" t="s">
        <v>185</v>
      </c>
      <c r="T70" s="188"/>
      <c r="U70" s="185"/>
      <c r="V70" s="168"/>
      <c r="W70" s="172"/>
      <c r="X70" s="172"/>
      <c r="Y70" s="227"/>
      <c r="Z70" s="232"/>
      <c r="AA70" s="208"/>
      <c r="AB70" s="168"/>
      <c r="AC70" s="168"/>
      <c r="AD70" s="231"/>
      <c r="AE70" s="232"/>
      <c r="AF70" s="208"/>
      <c r="AG70" s="172"/>
      <c r="AH70" s="172"/>
      <c r="AI70" s="236"/>
      <c r="AJ70" s="205"/>
      <c r="AK70" s="172"/>
      <c r="AL70" s="172"/>
      <c r="AM70" s="172"/>
      <c r="AN70" s="180"/>
      <c r="AO70" s="172"/>
      <c r="AP70" s="172"/>
      <c r="AQ70" s="172"/>
      <c r="AR70" s="172"/>
      <c r="AS70" s="180"/>
      <c r="AT70" s="172"/>
      <c r="AU70" s="172"/>
      <c r="AV70" s="172"/>
      <c r="AW70" s="172"/>
      <c r="AX70" s="180"/>
      <c r="AY70" s="172"/>
      <c r="AZ70" s="172"/>
      <c r="BA70" s="172"/>
      <c r="BB70" s="172"/>
      <c r="BC70" s="180"/>
      <c r="BD70" s="172"/>
      <c r="BE70" s="172"/>
      <c r="BF70" s="172"/>
      <c r="BG70" s="172"/>
      <c r="BH70" s="180"/>
      <c r="BI70" s="172"/>
      <c r="BJ70" s="172"/>
      <c r="BK70" s="172"/>
      <c r="BL70" s="191"/>
      <c r="BM70" s="7" t="str">
        <f t="shared" si="0"/>
        <v>E</v>
      </c>
    </row>
    <row r="71" spans="1:65" s="7" customFormat="1" ht="27" hidden="1" thickTop="1" thickBot="1">
      <c r="A71" s="158">
        <v>69</v>
      </c>
      <c r="B71" s="523" t="str">
        <f t="shared" si="4"/>
        <v>PSS09_Adani Green Energy 27 A Limited (AGE27AL)</v>
      </c>
      <c r="C71" s="175" t="s">
        <v>175</v>
      </c>
      <c r="D71" s="176" t="s">
        <v>23</v>
      </c>
      <c r="E71" s="28" t="s">
        <v>1277</v>
      </c>
      <c r="F71" s="292" t="s">
        <v>1293</v>
      </c>
      <c r="G71" s="260" t="s">
        <v>239</v>
      </c>
      <c r="H71" s="270" t="s">
        <v>184</v>
      </c>
      <c r="I71" s="273" t="s">
        <v>180</v>
      </c>
      <c r="J71" s="160" t="s">
        <v>142</v>
      </c>
      <c r="K71" s="164"/>
      <c r="L71" s="165"/>
      <c r="M71" s="166"/>
      <c r="N71" s="168" t="str" cm="1">
        <f t="array" ref="N71">_xlfn.IFNA(LOOKUP(2, 1/(MOD(COLUMN(O71:XFD71)-COLUMN(O71), 5)=2)/(O71:XFD71&lt;&gt;""), O71:XFD71),"Not Submitted")</f>
        <v>Cat. -I_Star</v>
      </c>
      <c r="O71" s="228"/>
      <c r="P71" s="228"/>
      <c r="Q71" s="177" t="s">
        <v>34</v>
      </c>
      <c r="R71" s="178"/>
      <c r="S71" s="172" t="s">
        <v>935</v>
      </c>
      <c r="T71" s="188"/>
      <c r="U71" s="185"/>
      <c r="V71" s="168"/>
      <c r="W71" s="172"/>
      <c r="X71" s="172"/>
      <c r="Y71" s="227"/>
      <c r="Z71" s="232"/>
      <c r="AA71" s="208"/>
      <c r="AB71" s="168"/>
      <c r="AC71" s="168"/>
      <c r="AD71" s="231"/>
      <c r="AE71" s="232"/>
      <c r="AF71" s="208"/>
      <c r="AG71" s="172"/>
      <c r="AH71" s="172"/>
      <c r="AI71" s="236"/>
      <c r="AJ71" s="205"/>
      <c r="AK71" s="172"/>
      <c r="AL71" s="172"/>
      <c r="AM71" s="172"/>
      <c r="AN71" s="180"/>
      <c r="AO71" s="172"/>
      <c r="AP71" s="172"/>
      <c r="AQ71" s="172"/>
      <c r="AR71" s="172"/>
      <c r="AS71" s="180"/>
      <c r="AT71" s="172"/>
      <c r="AU71" s="172"/>
      <c r="AV71" s="172"/>
      <c r="AW71" s="172"/>
      <c r="AX71" s="180"/>
      <c r="AY71" s="172"/>
      <c r="AZ71" s="172"/>
      <c r="BA71" s="172"/>
      <c r="BB71" s="172"/>
      <c r="BC71" s="180"/>
      <c r="BD71" s="172"/>
      <c r="BE71" s="172"/>
      <c r="BF71" s="172"/>
      <c r="BG71" s="172"/>
      <c r="BH71" s="180"/>
      <c r="BI71" s="172"/>
      <c r="BJ71" s="172"/>
      <c r="BK71" s="172"/>
      <c r="BL71" s="191"/>
      <c r="BM71" s="7" t="str">
        <f t="shared" si="0"/>
        <v>E</v>
      </c>
    </row>
    <row r="72" spans="1:65" s="7" customFormat="1" ht="27" hidden="1" thickTop="1" thickBot="1">
      <c r="A72" s="158">
        <v>70</v>
      </c>
      <c r="B72" s="523" t="str">
        <f t="shared" si="4"/>
        <v>PSS09_Adani Green Energy 27 A Limited (AGE27AL)</v>
      </c>
      <c r="C72" s="175" t="s">
        <v>175</v>
      </c>
      <c r="D72" s="176" t="s">
        <v>23</v>
      </c>
      <c r="E72" s="28" t="s">
        <v>1277</v>
      </c>
      <c r="F72" s="292" t="s">
        <v>1294</v>
      </c>
      <c r="G72" s="260" t="s">
        <v>183</v>
      </c>
      <c r="H72" s="270" t="s">
        <v>184</v>
      </c>
      <c r="I72" s="273" t="s">
        <v>180</v>
      </c>
      <c r="J72" s="160" t="s">
        <v>142</v>
      </c>
      <c r="K72" s="164"/>
      <c r="L72" s="165"/>
      <c r="M72" s="166"/>
      <c r="N72" s="168" t="str" cm="1">
        <f t="array" ref="N72">_xlfn.IFNA(LOOKUP(2, 1/(MOD(COLUMN(O72:XFD72)-COLUMN(O72), 5)=2)/(O72:XFD72&lt;&gt;""), O72:XFD72),"Not Submitted")</f>
        <v>Cat. -I_Star</v>
      </c>
      <c r="O72" s="228"/>
      <c r="P72" s="228"/>
      <c r="Q72" s="177" t="s">
        <v>34</v>
      </c>
      <c r="R72" s="178"/>
      <c r="S72" s="172" t="s">
        <v>185</v>
      </c>
      <c r="T72" s="188"/>
      <c r="U72" s="185"/>
      <c r="V72" s="168"/>
      <c r="W72" s="172"/>
      <c r="X72" s="172"/>
      <c r="Y72" s="227"/>
      <c r="Z72" s="232"/>
      <c r="AA72" s="208"/>
      <c r="AB72" s="168"/>
      <c r="AC72" s="168"/>
      <c r="AD72" s="231"/>
      <c r="AE72" s="232"/>
      <c r="AF72" s="208"/>
      <c r="AG72" s="172"/>
      <c r="AH72" s="172"/>
      <c r="AI72" s="236"/>
      <c r="AJ72" s="205"/>
      <c r="AK72" s="172"/>
      <c r="AL72" s="172"/>
      <c r="AM72" s="172"/>
      <c r="AN72" s="180"/>
      <c r="AO72" s="172"/>
      <c r="AP72" s="172"/>
      <c r="AQ72" s="172"/>
      <c r="AR72" s="172"/>
      <c r="AS72" s="180"/>
      <c r="AT72" s="172"/>
      <c r="AU72" s="172"/>
      <c r="AV72" s="172"/>
      <c r="AW72" s="172"/>
      <c r="AX72" s="180"/>
      <c r="AY72" s="172"/>
      <c r="AZ72" s="172"/>
      <c r="BA72" s="172"/>
      <c r="BB72" s="172"/>
      <c r="BC72" s="180"/>
      <c r="BD72" s="172"/>
      <c r="BE72" s="172"/>
      <c r="BF72" s="172"/>
      <c r="BG72" s="172"/>
      <c r="BH72" s="180"/>
      <c r="BI72" s="172"/>
      <c r="BJ72" s="172"/>
      <c r="BK72" s="172"/>
      <c r="BL72" s="191"/>
      <c r="BM72" s="7" t="str">
        <f t="shared" si="0"/>
        <v>I</v>
      </c>
    </row>
    <row r="73" spans="1:65" s="7" customFormat="1" ht="27" hidden="1" thickTop="1" thickBot="1">
      <c r="A73" s="158">
        <v>71</v>
      </c>
      <c r="B73" s="523" t="str">
        <f t="shared" si="4"/>
        <v>PSS09_Adani Green Energy 27 A Limited (AGE27AL)</v>
      </c>
      <c r="C73" s="175" t="s">
        <v>175</v>
      </c>
      <c r="D73" s="176" t="s">
        <v>23</v>
      </c>
      <c r="E73" s="28" t="s">
        <v>1277</v>
      </c>
      <c r="F73" s="292" t="s">
        <v>1295</v>
      </c>
      <c r="G73" s="260" t="s">
        <v>178</v>
      </c>
      <c r="H73" s="270" t="s">
        <v>179</v>
      </c>
      <c r="I73" s="273" t="s">
        <v>180</v>
      </c>
      <c r="J73" s="160" t="s">
        <v>159</v>
      </c>
      <c r="K73" s="164"/>
      <c r="L73" s="165"/>
      <c r="M73" s="166"/>
      <c r="N73" s="168" t="str" cm="1">
        <f t="array" ref="N73">_xlfn.IFNA(LOOKUP(2, 1/(MOD(COLUMN(O73:XFD73)-COLUMN(O73), 5)=2)/(O73:XFD73&lt;&gt;""), O73:XFD73),"Not Submitted")</f>
        <v>Cat. -I_Star</v>
      </c>
      <c r="O73" s="228"/>
      <c r="P73" s="228"/>
      <c r="Q73" s="177" t="s">
        <v>34</v>
      </c>
      <c r="R73" s="178"/>
      <c r="S73" s="172" t="s">
        <v>185</v>
      </c>
      <c r="T73" s="188"/>
      <c r="U73" s="185"/>
      <c r="V73" s="168"/>
      <c r="W73" s="172"/>
      <c r="X73" s="172"/>
      <c r="Y73" s="227"/>
      <c r="Z73" s="232"/>
      <c r="AA73" s="208"/>
      <c r="AB73" s="168"/>
      <c r="AC73" s="168"/>
      <c r="AD73" s="231"/>
      <c r="AE73" s="232"/>
      <c r="AF73" s="208"/>
      <c r="AG73" s="172"/>
      <c r="AH73" s="172"/>
      <c r="AI73" s="236"/>
      <c r="AJ73" s="205"/>
      <c r="AK73" s="172"/>
      <c r="AL73" s="172"/>
      <c r="AM73" s="172"/>
      <c r="AN73" s="180"/>
      <c r="AO73" s="172"/>
      <c r="AP73" s="172"/>
      <c r="AQ73" s="172"/>
      <c r="AR73" s="172"/>
      <c r="AS73" s="180"/>
      <c r="AT73" s="172"/>
      <c r="AU73" s="172"/>
      <c r="AV73" s="172"/>
      <c r="AW73" s="172"/>
      <c r="AX73" s="180"/>
      <c r="AY73" s="172"/>
      <c r="AZ73" s="172"/>
      <c r="BA73" s="172"/>
      <c r="BB73" s="172"/>
      <c r="BC73" s="180"/>
      <c r="BD73" s="172"/>
      <c r="BE73" s="172"/>
      <c r="BF73" s="172"/>
      <c r="BG73" s="172"/>
      <c r="BH73" s="180"/>
      <c r="BI73" s="172"/>
      <c r="BJ73" s="172"/>
      <c r="BK73" s="172"/>
      <c r="BL73" s="191"/>
      <c r="BM73" s="7" t="str">
        <f t="shared" ref="BM73:BM136" si="5">MID(F73,20,1)</f>
        <v>I</v>
      </c>
    </row>
    <row r="74" spans="1:65" s="7" customFormat="1" ht="39.75" hidden="1" thickTop="1" thickBot="1">
      <c r="A74" s="158">
        <v>72</v>
      </c>
      <c r="B74" s="523" t="str">
        <f t="shared" si="4"/>
        <v>PSS09_Adani Green Energy 27 A Limited (AGE27AL)</v>
      </c>
      <c r="C74" s="175" t="s">
        <v>175</v>
      </c>
      <c r="D74" s="176" t="s">
        <v>23</v>
      </c>
      <c r="E74" s="28" t="s">
        <v>1277</v>
      </c>
      <c r="F74" s="292" t="s">
        <v>1296</v>
      </c>
      <c r="G74" s="260" t="s">
        <v>196</v>
      </c>
      <c r="H74" s="270" t="s">
        <v>197</v>
      </c>
      <c r="I74" s="273" t="s">
        <v>190</v>
      </c>
      <c r="J74" s="160" t="s">
        <v>159</v>
      </c>
      <c r="K74" s="164"/>
      <c r="L74" s="165"/>
      <c r="M74" s="166"/>
      <c r="N74" s="168" t="str" cm="1">
        <f t="array" ref="N74">_xlfn.IFNA(LOOKUP(2, 1/(MOD(COLUMN(O74:XFD74)-COLUMN(O74), 5)=2)/(O74:XFD74&lt;&gt;""), O74:XFD74),"Not Submitted")</f>
        <v>Cat. -IV</v>
      </c>
      <c r="O74" s="228"/>
      <c r="P74" s="228"/>
      <c r="Q74" s="177" t="s">
        <v>37</v>
      </c>
      <c r="R74" s="178"/>
      <c r="S74" s="172" t="s">
        <v>969</v>
      </c>
      <c r="T74" s="188"/>
      <c r="U74" s="185"/>
      <c r="V74" s="168"/>
      <c r="W74" s="172"/>
      <c r="X74" s="172"/>
      <c r="Y74" s="227"/>
      <c r="Z74" s="232"/>
      <c r="AA74" s="208"/>
      <c r="AB74" s="168"/>
      <c r="AC74" s="168"/>
      <c r="AD74" s="231"/>
      <c r="AE74" s="232"/>
      <c r="AF74" s="208"/>
      <c r="AG74" s="172"/>
      <c r="AH74" s="172"/>
      <c r="AI74" s="236"/>
      <c r="AJ74" s="205"/>
      <c r="AK74" s="172"/>
      <c r="AL74" s="172"/>
      <c r="AM74" s="172"/>
      <c r="AN74" s="180"/>
      <c r="AO74" s="172"/>
      <c r="AP74" s="172"/>
      <c r="AQ74" s="172"/>
      <c r="AR74" s="172"/>
      <c r="AS74" s="180"/>
      <c r="AT74" s="172"/>
      <c r="AU74" s="172"/>
      <c r="AV74" s="172"/>
      <c r="AW74" s="172"/>
      <c r="AX74" s="180"/>
      <c r="AY74" s="172"/>
      <c r="AZ74" s="172"/>
      <c r="BA74" s="172"/>
      <c r="BB74" s="172"/>
      <c r="BC74" s="180"/>
      <c r="BD74" s="172"/>
      <c r="BE74" s="172"/>
      <c r="BF74" s="172"/>
      <c r="BG74" s="172"/>
      <c r="BH74" s="180"/>
      <c r="BI74" s="172"/>
      <c r="BJ74" s="172"/>
      <c r="BK74" s="172"/>
      <c r="BL74" s="191"/>
      <c r="BM74" s="7" t="str">
        <f t="shared" si="5"/>
        <v>I</v>
      </c>
    </row>
    <row r="75" spans="1:65" s="7" customFormat="1" ht="27" hidden="1" thickTop="1" thickBot="1">
      <c r="A75" s="158">
        <v>73</v>
      </c>
      <c r="B75" s="523" t="str">
        <f t="shared" si="4"/>
        <v>PSS09_Adani Green Energy 27 A Limited (AGE27AL)</v>
      </c>
      <c r="C75" s="175" t="s">
        <v>175</v>
      </c>
      <c r="D75" s="176" t="s">
        <v>23</v>
      </c>
      <c r="E75" s="28" t="s">
        <v>1277</v>
      </c>
      <c r="F75" s="292" t="s">
        <v>1297</v>
      </c>
      <c r="G75" s="260" t="s">
        <v>192</v>
      </c>
      <c r="H75" s="270" t="s">
        <v>193</v>
      </c>
      <c r="I75" s="273" t="s">
        <v>190</v>
      </c>
      <c r="J75" s="160" t="s">
        <v>159</v>
      </c>
      <c r="K75" s="164"/>
      <c r="L75" s="165"/>
      <c r="M75" s="166"/>
      <c r="N75" s="168" t="str" cm="1">
        <f t="array" ref="N75">_xlfn.IFNA(LOOKUP(2, 1/(MOD(COLUMN(O75:XFD75)-COLUMN(O75), 5)=2)/(O75:XFD75&lt;&gt;""), O75:XFD75),"Not Submitted")</f>
        <v>Cat. -IV</v>
      </c>
      <c r="O75" s="228"/>
      <c r="P75" s="228"/>
      <c r="Q75" s="177" t="s">
        <v>37</v>
      </c>
      <c r="R75" s="178"/>
      <c r="S75" s="172" t="s">
        <v>185</v>
      </c>
      <c r="T75" s="188"/>
      <c r="U75" s="185"/>
      <c r="V75" s="168"/>
      <c r="W75" s="172"/>
      <c r="X75" s="172"/>
      <c r="Y75" s="227"/>
      <c r="Z75" s="232"/>
      <c r="AA75" s="208"/>
      <c r="AB75" s="168"/>
      <c r="AC75" s="168"/>
      <c r="AD75" s="231"/>
      <c r="AE75" s="232"/>
      <c r="AF75" s="208"/>
      <c r="AG75" s="172"/>
      <c r="AH75" s="172"/>
      <c r="AI75" s="236"/>
      <c r="AJ75" s="205"/>
      <c r="AK75" s="172"/>
      <c r="AL75" s="172"/>
      <c r="AM75" s="172"/>
      <c r="AN75" s="180"/>
      <c r="AO75" s="172"/>
      <c r="AP75" s="172"/>
      <c r="AQ75" s="172"/>
      <c r="AR75" s="172"/>
      <c r="AS75" s="180"/>
      <c r="AT75" s="172"/>
      <c r="AU75" s="172"/>
      <c r="AV75" s="172"/>
      <c r="AW75" s="172"/>
      <c r="AX75" s="180"/>
      <c r="AY75" s="172"/>
      <c r="AZ75" s="172"/>
      <c r="BA75" s="172"/>
      <c r="BB75" s="172"/>
      <c r="BC75" s="180"/>
      <c r="BD75" s="172"/>
      <c r="BE75" s="172"/>
      <c r="BF75" s="172"/>
      <c r="BG75" s="172"/>
      <c r="BH75" s="180"/>
      <c r="BI75" s="172"/>
      <c r="BJ75" s="172"/>
      <c r="BK75" s="172"/>
      <c r="BL75" s="191"/>
      <c r="BM75" s="7" t="str">
        <f t="shared" si="5"/>
        <v>I</v>
      </c>
    </row>
    <row r="76" spans="1:65" s="7" customFormat="1" ht="28.5" hidden="1" thickTop="1" thickBot="1">
      <c r="A76" s="158">
        <v>74</v>
      </c>
      <c r="B76" s="523" t="str">
        <f t="shared" si="4"/>
        <v>PSS09_Adani Green Energy 27 A Limited (AGE27AL)</v>
      </c>
      <c r="C76" s="175" t="s">
        <v>175</v>
      </c>
      <c r="D76" s="176" t="s">
        <v>23</v>
      </c>
      <c r="E76" s="28" t="s">
        <v>1277</v>
      </c>
      <c r="F76" s="292" t="s">
        <v>1298</v>
      </c>
      <c r="G76" s="261" t="s">
        <v>188</v>
      </c>
      <c r="H76" s="270" t="s">
        <v>189</v>
      </c>
      <c r="I76" s="273" t="s">
        <v>190</v>
      </c>
      <c r="J76" s="160" t="s">
        <v>142</v>
      </c>
      <c r="K76" s="164"/>
      <c r="L76" s="165"/>
      <c r="M76" s="166"/>
      <c r="N76" s="168" t="str" cm="1">
        <f t="array" ref="N76">_xlfn.IFNA(LOOKUP(2, 1/(MOD(COLUMN(O76:XFD76)-COLUMN(O76), 5)=2)/(O76:XFD76&lt;&gt;""), O76:XFD76),"Not Submitted")</f>
        <v>Cat. -IV</v>
      </c>
      <c r="O76" s="228"/>
      <c r="P76" s="228"/>
      <c r="Q76" s="177" t="s">
        <v>37</v>
      </c>
      <c r="R76" s="178"/>
      <c r="S76" s="172" t="s">
        <v>185</v>
      </c>
      <c r="T76" s="188"/>
      <c r="U76" s="185"/>
      <c r="V76" s="168"/>
      <c r="W76" s="172"/>
      <c r="X76" s="172"/>
      <c r="Y76" s="227"/>
      <c r="Z76" s="232"/>
      <c r="AA76" s="208"/>
      <c r="AB76" s="168"/>
      <c r="AC76" s="168"/>
      <c r="AD76" s="231"/>
      <c r="AE76" s="232"/>
      <c r="AF76" s="208"/>
      <c r="AG76" s="172"/>
      <c r="AH76" s="172"/>
      <c r="AI76" s="236"/>
      <c r="AJ76" s="205"/>
      <c r="AK76" s="172"/>
      <c r="AL76" s="172"/>
      <c r="AM76" s="172"/>
      <c r="AN76" s="180"/>
      <c r="AO76" s="172"/>
      <c r="AP76" s="172"/>
      <c r="AQ76" s="172"/>
      <c r="AR76" s="172"/>
      <c r="AS76" s="180"/>
      <c r="AT76" s="172"/>
      <c r="AU76" s="172"/>
      <c r="AV76" s="172"/>
      <c r="AW76" s="172"/>
      <c r="AX76" s="180"/>
      <c r="AY76" s="172"/>
      <c r="AZ76" s="172"/>
      <c r="BA76" s="172"/>
      <c r="BB76" s="172"/>
      <c r="BC76" s="180"/>
      <c r="BD76" s="172"/>
      <c r="BE76" s="172"/>
      <c r="BF76" s="172"/>
      <c r="BG76" s="172"/>
      <c r="BH76" s="180"/>
      <c r="BI76" s="172"/>
      <c r="BJ76" s="172"/>
      <c r="BK76" s="172"/>
      <c r="BL76" s="191"/>
      <c r="BM76" s="7" t="str">
        <f t="shared" si="5"/>
        <v>I</v>
      </c>
    </row>
    <row r="77" spans="1:65" s="7" customFormat="1" ht="39.75" hidden="1" thickTop="1" thickBot="1">
      <c r="A77" s="158">
        <v>75</v>
      </c>
      <c r="B77" s="523" t="str">
        <f t="shared" si="4"/>
        <v>PSS09_Adani Green Energy 27 A Limited (AGE27AL)</v>
      </c>
      <c r="C77" s="175" t="s">
        <v>175</v>
      </c>
      <c r="D77" s="176" t="s">
        <v>23</v>
      </c>
      <c r="E77" s="28" t="s">
        <v>1277</v>
      </c>
      <c r="F77" s="292" t="s">
        <v>1299</v>
      </c>
      <c r="G77" s="260" t="s">
        <v>250</v>
      </c>
      <c r="H77" s="270" t="s">
        <v>251</v>
      </c>
      <c r="I77" s="273" t="s">
        <v>190</v>
      </c>
      <c r="J77" s="160" t="s">
        <v>142</v>
      </c>
      <c r="K77" s="164"/>
      <c r="L77" s="165"/>
      <c r="M77" s="166"/>
      <c r="N77" s="168" t="str" cm="1">
        <f t="array" ref="N77">_xlfn.IFNA(LOOKUP(2, 1/(MOD(COLUMN(O77:XFD77)-COLUMN(O77), 5)=2)/(O77:XFD77&lt;&gt;""), O77:XFD77),"Not Submitted")</f>
        <v>Cat. -IV</v>
      </c>
      <c r="O77" s="228"/>
      <c r="P77" s="228"/>
      <c r="Q77" s="177" t="s">
        <v>37</v>
      </c>
      <c r="R77" s="178"/>
      <c r="S77" s="172" t="s">
        <v>969</v>
      </c>
      <c r="T77" s="188"/>
      <c r="U77" s="185"/>
      <c r="V77" s="168"/>
      <c r="W77" s="172"/>
      <c r="X77" s="172"/>
      <c r="Y77" s="227"/>
      <c r="Z77" s="232"/>
      <c r="AA77" s="208"/>
      <c r="AB77" s="168"/>
      <c r="AC77" s="168"/>
      <c r="AD77" s="231"/>
      <c r="AE77" s="232"/>
      <c r="AF77" s="208"/>
      <c r="AG77" s="172"/>
      <c r="AH77" s="172"/>
      <c r="AI77" s="236"/>
      <c r="AJ77" s="205"/>
      <c r="AK77" s="172"/>
      <c r="AL77" s="172"/>
      <c r="AM77" s="172"/>
      <c r="AN77" s="180"/>
      <c r="AO77" s="172"/>
      <c r="AP77" s="172"/>
      <c r="AQ77" s="172"/>
      <c r="AR77" s="172"/>
      <c r="AS77" s="180"/>
      <c r="AT77" s="172"/>
      <c r="AU77" s="172"/>
      <c r="AV77" s="172"/>
      <c r="AW77" s="172"/>
      <c r="AX77" s="180"/>
      <c r="AY77" s="172"/>
      <c r="AZ77" s="172"/>
      <c r="BA77" s="172"/>
      <c r="BB77" s="172"/>
      <c r="BC77" s="180"/>
      <c r="BD77" s="172"/>
      <c r="BE77" s="172"/>
      <c r="BF77" s="172"/>
      <c r="BG77" s="172"/>
      <c r="BH77" s="180"/>
      <c r="BI77" s="172"/>
      <c r="BJ77" s="172"/>
      <c r="BK77" s="172"/>
      <c r="BL77" s="191"/>
      <c r="BM77" s="7" t="str">
        <f t="shared" si="5"/>
        <v>E</v>
      </c>
    </row>
    <row r="78" spans="1:65" s="7" customFormat="1" ht="39.75" hidden="1" thickTop="1" thickBot="1">
      <c r="A78" s="158">
        <v>76</v>
      </c>
      <c r="B78" s="523" t="str">
        <f t="shared" si="4"/>
        <v>PSS09_Adani Green Energy 27 A Limited (AGE27AL)</v>
      </c>
      <c r="C78" s="175" t="s">
        <v>175</v>
      </c>
      <c r="D78" s="176" t="s">
        <v>23</v>
      </c>
      <c r="E78" s="28" t="s">
        <v>1277</v>
      </c>
      <c r="F78" s="292" t="s">
        <v>1300</v>
      </c>
      <c r="G78" s="260" t="s">
        <v>247</v>
      </c>
      <c r="H78" s="270" t="s">
        <v>248</v>
      </c>
      <c r="I78" s="273" t="s">
        <v>190</v>
      </c>
      <c r="J78" s="160" t="s">
        <v>142</v>
      </c>
      <c r="K78" s="164"/>
      <c r="L78" s="165"/>
      <c r="M78" s="166"/>
      <c r="N78" s="168" t="str" cm="1">
        <f t="array" ref="N78">_xlfn.IFNA(LOOKUP(2, 1/(MOD(COLUMN(O78:XFD78)-COLUMN(O78), 5)=2)/(O78:XFD78&lt;&gt;""), O78:XFD78),"Not Submitted")</f>
        <v>Cat. -IV</v>
      </c>
      <c r="O78" s="228"/>
      <c r="P78" s="228"/>
      <c r="Q78" s="177" t="s">
        <v>37</v>
      </c>
      <c r="R78" s="178"/>
      <c r="S78" s="172" t="s">
        <v>969</v>
      </c>
      <c r="T78" s="188"/>
      <c r="U78" s="185"/>
      <c r="V78" s="168"/>
      <c r="W78" s="172"/>
      <c r="X78" s="172"/>
      <c r="Y78" s="227"/>
      <c r="Z78" s="232"/>
      <c r="AA78" s="208"/>
      <c r="AB78" s="168"/>
      <c r="AC78" s="168"/>
      <c r="AD78" s="231"/>
      <c r="AE78" s="232"/>
      <c r="AF78" s="208"/>
      <c r="AG78" s="172"/>
      <c r="AH78" s="172"/>
      <c r="AI78" s="236"/>
      <c r="AJ78" s="205"/>
      <c r="AK78" s="172"/>
      <c r="AL78" s="172"/>
      <c r="AM78" s="172"/>
      <c r="AN78" s="180"/>
      <c r="AO78" s="172"/>
      <c r="AP78" s="172"/>
      <c r="AQ78" s="172"/>
      <c r="AR78" s="172"/>
      <c r="AS78" s="180"/>
      <c r="AT78" s="172"/>
      <c r="AU78" s="172"/>
      <c r="AV78" s="172"/>
      <c r="AW78" s="172"/>
      <c r="AX78" s="180"/>
      <c r="AY78" s="172"/>
      <c r="AZ78" s="172"/>
      <c r="BA78" s="172"/>
      <c r="BB78" s="172"/>
      <c r="BC78" s="180"/>
      <c r="BD78" s="172"/>
      <c r="BE78" s="172"/>
      <c r="BF78" s="172"/>
      <c r="BG78" s="172"/>
      <c r="BH78" s="180"/>
      <c r="BI78" s="172"/>
      <c r="BJ78" s="172"/>
      <c r="BK78" s="172"/>
      <c r="BL78" s="191"/>
      <c r="BM78" s="7" t="str">
        <f t="shared" si="5"/>
        <v>E</v>
      </c>
    </row>
    <row r="79" spans="1:65" s="7" customFormat="1" ht="39.75" hidden="1" thickTop="1" thickBot="1">
      <c r="A79" s="158">
        <v>77</v>
      </c>
      <c r="B79" s="523" t="str">
        <f t="shared" si="4"/>
        <v>PSS09_Adani Green Energy 27 A Limited (AGE27AL)</v>
      </c>
      <c r="C79" s="175" t="s">
        <v>175</v>
      </c>
      <c r="D79" s="176" t="s">
        <v>23</v>
      </c>
      <c r="E79" s="28" t="s">
        <v>1277</v>
      </c>
      <c r="F79" s="292" t="s">
        <v>1301</v>
      </c>
      <c r="G79" s="260" t="s">
        <v>210</v>
      </c>
      <c r="H79" s="270" t="s">
        <v>211</v>
      </c>
      <c r="I79" s="273" t="s">
        <v>190</v>
      </c>
      <c r="J79" s="160" t="s">
        <v>142</v>
      </c>
      <c r="K79" s="164"/>
      <c r="L79" s="165"/>
      <c r="M79" s="166"/>
      <c r="N79" s="168" t="str" cm="1">
        <f t="array" ref="N79">_xlfn.IFNA(LOOKUP(2, 1/(MOD(COLUMN(O79:XFD79)-COLUMN(O79), 5)=2)/(O79:XFD79&lt;&gt;""), O79:XFD79),"Not Submitted")</f>
        <v>Cat. -IV</v>
      </c>
      <c r="O79" s="228"/>
      <c r="P79" s="228"/>
      <c r="Q79" s="177" t="s">
        <v>37</v>
      </c>
      <c r="R79" s="178"/>
      <c r="S79" s="172" t="s">
        <v>969</v>
      </c>
      <c r="T79" s="188"/>
      <c r="U79" s="185"/>
      <c r="V79" s="168"/>
      <c r="W79" s="172"/>
      <c r="X79" s="172"/>
      <c r="Y79" s="227"/>
      <c r="Z79" s="232"/>
      <c r="AA79" s="208"/>
      <c r="AB79" s="168"/>
      <c r="AC79" s="168"/>
      <c r="AD79" s="231"/>
      <c r="AE79" s="232"/>
      <c r="AF79" s="208"/>
      <c r="AG79" s="172"/>
      <c r="AH79" s="172"/>
      <c r="AI79" s="236"/>
      <c r="AJ79" s="205"/>
      <c r="AK79" s="172"/>
      <c r="AL79" s="172"/>
      <c r="AM79" s="172"/>
      <c r="AN79" s="180"/>
      <c r="AO79" s="172"/>
      <c r="AP79" s="172"/>
      <c r="AQ79" s="172"/>
      <c r="AR79" s="172"/>
      <c r="AS79" s="180"/>
      <c r="AT79" s="172"/>
      <c r="AU79" s="172"/>
      <c r="AV79" s="172"/>
      <c r="AW79" s="172"/>
      <c r="AX79" s="180"/>
      <c r="AY79" s="172"/>
      <c r="AZ79" s="172"/>
      <c r="BA79" s="172"/>
      <c r="BB79" s="172"/>
      <c r="BC79" s="180"/>
      <c r="BD79" s="172"/>
      <c r="BE79" s="172"/>
      <c r="BF79" s="172"/>
      <c r="BG79" s="172"/>
      <c r="BH79" s="180"/>
      <c r="BI79" s="172"/>
      <c r="BJ79" s="172"/>
      <c r="BK79" s="172"/>
      <c r="BL79" s="191"/>
      <c r="BM79" s="7" t="str">
        <f t="shared" si="5"/>
        <v>E</v>
      </c>
    </row>
    <row r="80" spans="1:65" s="7" customFormat="1" ht="27" hidden="1" thickTop="1" thickBot="1">
      <c r="A80" s="158">
        <v>78</v>
      </c>
      <c r="B80" s="523" t="str">
        <f t="shared" si="4"/>
        <v>PSS09_Adani Green Energy 27 A Limited (AGE27AL)</v>
      </c>
      <c r="C80" s="175" t="s">
        <v>175</v>
      </c>
      <c r="D80" s="176" t="s">
        <v>23</v>
      </c>
      <c r="E80" s="28" t="s">
        <v>1277</v>
      </c>
      <c r="F80" s="292" t="s">
        <v>1302</v>
      </c>
      <c r="G80" s="260" t="s">
        <v>207</v>
      </c>
      <c r="H80" s="270" t="s">
        <v>208</v>
      </c>
      <c r="I80" s="273" t="s">
        <v>190</v>
      </c>
      <c r="J80" s="160" t="s">
        <v>142</v>
      </c>
      <c r="K80" s="164"/>
      <c r="L80" s="165"/>
      <c r="M80" s="166"/>
      <c r="N80" s="168" t="str" cm="1">
        <f t="array" ref="N80">_xlfn.IFNA(LOOKUP(2, 1/(MOD(COLUMN(O80:XFD80)-COLUMN(O80), 5)=2)/(O80:XFD80&lt;&gt;""), O80:XFD80),"Not Submitted")</f>
        <v>Cat. -IV</v>
      </c>
      <c r="O80" s="228"/>
      <c r="P80" s="228"/>
      <c r="Q80" s="177" t="s">
        <v>37</v>
      </c>
      <c r="R80" s="178"/>
      <c r="S80" s="172" t="s">
        <v>935</v>
      </c>
      <c r="T80" s="188"/>
      <c r="U80" s="185"/>
      <c r="V80" s="168"/>
      <c r="W80" s="172"/>
      <c r="X80" s="172"/>
      <c r="Y80" s="227"/>
      <c r="Z80" s="232"/>
      <c r="AA80" s="208"/>
      <c r="AB80" s="168"/>
      <c r="AC80" s="168"/>
      <c r="AD80" s="231"/>
      <c r="AE80" s="232"/>
      <c r="AF80" s="208"/>
      <c r="AG80" s="172"/>
      <c r="AH80" s="172"/>
      <c r="AI80" s="236"/>
      <c r="AJ80" s="205"/>
      <c r="AK80" s="172"/>
      <c r="AL80" s="172"/>
      <c r="AM80" s="172"/>
      <c r="AN80" s="180"/>
      <c r="AO80" s="172"/>
      <c r="AP80" s="172"/>
      <c r="AQ80" s="172"/>
      <c r="AR80" s="172"/>
      <c r="AS80" s="180"/>
      <c r="AT80" s="172"/>
      <c r="AU80" s="172"/>
      <c r="AV80" s="172"/>
      <c r="AW80" s="172"/>
      <c r="AX80" s="180"/>
      <c r="AY80" s="172"/>
      <c r="AZ80" s="172"/>
      <c r="BA80" s="172"/>
      <c r="BB80" s="172"/>
      <c r="BC80" s="180"/>
      <c r="BD80" s="172"/>
      <c r="BE80" s="172"/>
      <c r="BF80" s="172"/>
      <c r="BG80" s="172"/>
      <c r="BH80" s="180"/>
      <c r="BI80" s="172"/>
      <c r="BJ80" s="172"/>
      <c r="BK80" s="172"/>
      <c r="BL80" s="191"/>
      <c r="BM80" s="7" t="str">
        <f t="shared" si="5"/>
        <v>E</v>
      </c>
    </row>
    <row r="81" spans="1:65" s="7" customFormat="1" ht="27" hidden="1" thickTop="1" thickBot="1">
      <c r="A81" s="158">
        <v>79</v>
      </c>
      <c r="B81" s="523" t="str">
        <f t="shared" si="4"/>
        <v>PSS09_Adani Green Energy 27 A Limited (AGE27AL)</v>
      </c>
      <c r="C81" s="175" t="s">
        <v>175</v>
      </c>
      <c r="D81" s="176" t="s">
        <v>23</v>
      </c>
      <c r="E81" s="28" t="s">
        <v>1277</v>
      </c>
      <c r="F81" s="292" t="s">
        <v>1303</v>
      </c>
      <c r="G81" s="260" t="s">
        <v>203</v>
      </c>
      <c r="H81" s="270" t="s">
        <v>204</v>
      </c>
      <c r="I81" s="273" t="s">
        <v>190</v>
      </c>
      <c r="J81" s="160" t="s">
        <v>142</v>
      </c>
      <c r="K81" s="164"/>
      <c r="L81" s="165"/>
      <c r="M81" s="166"/>
      <c r="N81" s="168" t="str" cm="1">
        <f t="array" ref="N81">_xlfn.IFNA(LOOKUP(2, 1/(MOD(COLUMN(O81:XFD81)-COLUMN(O81), 5)=2)/(O81:XFD81&lt;&gt;""), O81:XFD81),"Not Submitted")</f>
        <v>Cat. -IV</v>
      </c>
      <c r="O81" s="228"/>
      <c r="P81" s="228"/>
      <c r="Q81" s="177" t="s">
        <v>37</v>
      </c>
      <c r="R81" s="178"/>
      <c r="S81" s="172" t="s">
        <v>935</v>
      </c>
      <c r="T81" s="188"/>
      <c r="U81" s="185"/>
      <c r="V81" s="168"/>
      <c r="W81" s="172"/>
      <c r="X81" s="172"/>
      <c r="Y81" s="227"/>
      <c r="Z81" s="232"/>
      <c r="AA81" s="208"/>
      <c r="AB81" s="168"/>
      <c r="AC81" s="168"/>
      <c r="AD81" s="231"/>
      <c r="AE81" s="232"/>
      <c r="AF81" s="208"/>
      <c r="AG81" s="172"/>
      <c r="AH81" s="172"/>
      <c r="AI81" s="236"/>
      <c r="AJ81" s="205"/>
      <c r="AK81" s="172"/>
      <c r="AL81" s="172"/>
      <c r="AM81" s="172"/>
      <c r="AN81" s="180"/>
      <c r="AO81" s="172"/>
      <c r="AP81" s="172"/>
      <c r="AQ81" s="172"/>
      <c r="AR81" s="172"/>
      <c r="AS81" s="180"/>
      <c r="AT81" s="172"/>
      <c r="AU81" s="172"/>
      <c r="AV81" s="172"/>
      <c r="AW81" s="172"/>
      <c r="AX81" s="180"/>
      <c r="AY81" s="172"/>
      <c r="AZ81" s="172"/>
      <c r="BA81" s="172"/>
      <c r="BB81" s="172"/>
      <c r="BC81" s="180"/>
      <c r="BD81" s="172"/>
      <c r="BE81" s="172"/>
      <c r="BF81" s="172"/>
      <c r="BG81" s="172"/>
      <c r="BH81" s="180"/>
      <c r="BI81" s="172"/>
      <c r="BJ81" s="172"/>
      <c r="BK81" s="172"/>
      <c r="BL81" s="191"/>
      <c r="BM81" s="7" t="str">
        <f t="shared" si="5"/>
        <v>E</v>
      </c>
    </row>
    <row r="82" spans="1:65" s="7" customFormat="1" ht="27" hidden="1" thickTop="1" thickBot="1">
      <c r="A82" s="158">
        <v>80</v>
      </c>
      <c r="B82" s="523" t="str">
        <f t="shared" si="4"/>
        <v>PSS09_Adani Green Energy 27 A Limited (AGE27AL)</v>
      </c>
      <c r="C82" s="175" t="s">
        <v>175</v>
      </c>
      <c r="D82" s="176" t="s">
        <v>23</v>
      </c>
      <c r="E82" s="28" t="s">
        <v>1277</v>
      </c>
      <c r="F82" s="292" t="s">
        <v>1304</v>
      </c>
      <c r="G82" s="260" t="s">
        <v>200</v>
      </c>
      <c r="H82" s="270" t="s">
        <v>201</v>
      </c>
      <c r="I82" s="273" t="s">
        <v>190</v>
      </c>
      <c r="J82" s="160" t="s">
        <v>159</v>
      </c>
      <c r="K82" s="164"/>
      <c r="L82" s="165"/>
      <c r="M82" s="166"/>
      <c r="N82" s="168" t="str" cm="1">
        <f t="array" ref="N82">_xlfn.IFNA(LOOKUP(2, 1/(MOD(COLUMN(O82:XFD82)-COLUMN(O82), 5)=2)/(O82:XFD82&lt;&gt;""), O82:XFD82),"Not Submitted")</f>
        <v>Cat. -IV</v>
      </c>
      <c r="O82" s="228"/>
      <c r="P82" s="228"/>
      <c r="Q82" s="177" t="s">
        <v>37</v>
      </c>
      <c r="R82" s="178"/>
      <c r="S82" s="172" t="s">
        <v>935</v>
      </c>
      <c r="T82" s="188"/>
      <c r="U82" s="185"/>
      <c r="V82" s="168"/>
      <c r="W82" s="172"/>
      <c r="X82" s="172"/>
      <c r="Y82" s="227"/>
      <c r="Z82" s="232"/>
      <c r="AA82" s="208"/>
      <c r="AB82" s="168"/>
      <c r="AC82" s="168"/>
      <c r="AD82" s="231"/>
      <c r="AE82" s="232"/>
      <c r="AF82" s="208"/>
      <c r="AG82" s="172"/>
      <c r="AH82" s="172"/>
      <c r="AI82" s="236"/>
      <c r="AJ82" s="205"/>
      <c r="AK82" s="172"/>
      <c r="AL82" s="172"/>
      <c r="AM82" s="172"/>
      <c r="AN82" s="180"/>
      <c r="AO82" s="172"/>
      <c r="AP82" s="172"/>
      <c r="AQ82" s="172"/>
      <c r="AR82" s="172"/>
      <c r="AS82" s="180"/>
      <c r="AT82" s="172"/>
      <c r="AU82" s="172"/>
      <c r="AV82" s="172"/>
      <c r="AW82" s="172"/>
      <c r="AX82" s="180"/>
      <c r="AY82" s="172"/>
      <c r="AZ82" s="172"/>
      <c r="BA82" s="172"/>
      <c r="BB82" s="172"/>
      <c r="BC82" s="180"/>
      <c r="BD82" s="172"/>
      <c r="BE82" s="172"/>
      <c r="BF82" s="172"/>
      <c r="BG82" s="172"/>
      <c r="BH82" s="180"/>
      <c r="BI82" s="172"/>
      <c r="BJ82" s="172"/>
      <c r="BK82" s="172"/>
      <c r="BL82" s="191"/>
      <c r="BM82" s="7" t="str">
        <f t="shared" si="5"/>
        <v>E</v>
      </c>
    </row>
    <row r="83" spans="1:65" s="7" customFormat="1" ht="27" hidden="1" thickTop="1" thickBot="1">
      <c r="A83" s="158">
        <v>81</v>
      </c>
      <c r="B83" s="523" t="str">
        <f t="shared" si="4"/>
        <v>PSS09_Adani Green Energy 27 A Limited (AGE27AL)</v>
      </c>
      <c r="C83" s="175" t="s">
        <v>175</v>
      </c>
      <c r="D83" s="176" t="s">
        <v>23</v>
      </c>
      <c r="E83" s="28" t="s">
        <v>1277</v>
      </c>
      <c r="F83" s="292" t="s">
        <v>1305</v>
      </c>
      <c r="G83" s="260" t="s">
        <v>244</v>
      </c>
      <c r="H83" s="270" t="s">
        <v>245</v>
      </c>
      <c r="I83" s="273" t="s">
        <v>225</v>
      </c>
      <c r="J83" s="160" t="s">
        <v>142</v>
      </c>
      <c r="K83" s="164"/>
      <c r="L83" s="165"/>
      <c r="M83" s="166"/>
      <c r="N83" s="168" t="str" cm="1">
        <f t="array" ref="N83">_xlfn.IFNA(LOOKUP(2, 1/(MOD(COLUMN(O83:XFD83)-COLUMN(O83), 5)=2)/(O83:XFD83&lt;&gt;""), O83:XFD83),"Not Submitted")</f>
        <v>Cat. -IV</v>
      </c>
      <c r="O83" s="228"/>
      <c r="P83" s="228"/>
      <c r="Q83" s="177" t="s">
        <v>37</v>
      </c>
      <c r="R83" s="178"/>
      <c r="S83" s="172" t="s">
        <v>935</v>
      </c>
      <c r="T83" s="188"/>
      <c r="U83" s="185"/>
      <c r="V83" s="168"/>
      <c r="W83" s="172"/>
      <c r="X83" s="172"/>
      <c r="Y83" s="227"/>
      <c r="Z83" s="232"/>
      <c r="AA83" s="208"/>
      <c r="AB83" s="168"/>
      <c r="AC83" s="168"/>
      <c r="AD83" s="231"/>
      <c r="AE83" s="232"/>
      <c r="AF83" s="208"/>
      <c r="AG83" s="172"/>
      <c r="AH83" s="172"/>
      <c r="AI83" s="236"/>
      <c r="AJ83" s="205"/>
      <c r="AK83" s="172"/>
      <c r="AL83" s="172"/>
      <c r="AM83" s="172"/>
      <c r="AN83" s="180"/>
      <c r="AO83" s="172"/>
      <c r="AP83" s="172"/>
      <c r="AQ83" s="172"/>
      <c r="AR83" s="172"/>
      <c r="AS83" s="180"/>
      <c r="AT83" s="172"/>
      <c r="AU83" s="172"/>
      <c r="AV83" s="172"/>
      <c r="AW83" s="172"/>
      <c r="AX83" s="180"/>
      <c r="AY83" s="172"/>
      <c r="AZ83" s="172"/>
      <c r="BA83" s="172"/>
      <c r="BB83" s="172"/>
      <c r="BC83" s="180"/>
      <c r="BD83" s="172"/>
      <c r="BE83" s="172"/>
      <c r="BF83" s="172"/>
      <c r="BG83" s="172"/>
      <c r="BH83" s="180"/>
      <c r="BI83" s="172"/>
      <c r="BJ83" s="172"/>
      <c r="BK83" s="172"/>
      <c r="BL83" s="191"/>
      <c r="BM83" s="7" t="str">
        <f t="shared" si="5"/>
        <v>E</v>
      </c>
    </row>
    <row r="84" spans="1:65" s="7" customFormat="1" ht="39.75" hidden="1" thickTop="1" thickBot="1">
      <c r="A84" s="158">
        <v>82</v>
      </c>
      <c r="B84" s="523" t="str">
        <f t="shared" si="4"/>
        <v>PSS09_Adani Green Energy 27 A Limited (AGE27AL)</v>
      </c>
      <c r="C84" s="175" t="s">
        <v>175</v>
      </c>
      <c r="D84" s="176" t="s">
        <v>23</v>
      </c>
      <c r="E84" s="28" t="s">
        <v>1277</v>
      </c>
      <c r="F84" s="292" t="s">
        <v>1306</v>
      </c>
      <c r="G84" s="267" t="s">
        <v>279</v>
      </c>
      <c r="H84" s="270" t="s">
        <v>280</v>
      </c>
      <c r="I84" s="273" t="s">
        <v>225</v>
      </c>
      <c r="J84" s="160" t="s">
        <v>142</v>
      </c>
      <c r="K84" s="164"/>
      <c r="L84" s="165"/>
      <c r="M84" s="166"/>
      <c r="N84" s="168" t="str" cm="1">
        <f t="array" ref="N84">_xlfn.IFNA(LOOKUP(2, 1/(MOD(COLUMN(O84:XFD84)-COLUMN(O84), 5)=2)/(O84:XFD84&lt;&gt;""), O84:XFD84),"Not Submitted")</f>
        <v>Cat. -IV</v>
      </c>
      <c r="O84" s="228"/>
      <c r="P84" s="228"/>
      <c r="Q84" s="177" t="s">
        <v>37</v>
      </c>
      <c r="R84" s="178"/>
      <c r="S84" s="172" t="s">
        <v>969</v>
      </c>
      <c r="T84" s="188"/>
      <c r="U84" s="185"/>
      <c r="V84" s="168"/>
      <c r="W84" s="172"/>
      <c r="X84" s="172"/>
      <c r="Y84" s="227"/>
      <c r="Z84" s="232"/>
      <c r="AA84" s="208"/>
      <c r="AB84" s="168"/>
      <c r="AC84" s="168"/>
      <c r="AD84" s="231"/>
      <c r="AE84" s="232"/>
      <c r="AF84" s="208"/>
      <c r="AG84" s="172"/>
      <c r="AH84" s="172"/>
      <c r="AI84" s="236"/>
      <c r="AJ84" s="205"/>
      <c r="AK84" s="172"/>
      <c r="AL84" s="172"/>
      <c r="AM84" s="172"/>
      <c r="AN84" s="180"/>
      <c r="AO84" s="172"/>
      <c r="AP84" s="172"/>
      <c r="AQ84" s="172"/>
      <c r="AR84" s="172"/>
      <c r="AS84" s="180"/>
      <c r="AT84" s="172"/>
      <c r="AU84" s="172"/>
      <c r="AV84" s="172"/>
      <c r="AW84" s="172"/>
      <c r="AX84" s="180"/>
      <c r="AY84" s="172"/>
      <c r="AZ84" s="172"/>
      <c r="BA84" s="172"/>
      <c r="BB84" s="172"/>
      <c r="BC84" s="180"/>
      <c r="BD84" s="172"/>
      <c r="BE84" s="172"/>
      <c r="BF84" s="172"/>
      <c r="BG84" s="172"/>
      <c r="BH84" s="180"/>
      <c r="BI84" s="172"/>
      <c r="BJ84" s="172"/>
      <c r="BK84" s="172"/>
      <c r="BL84" s="191"/>
      <c r="BM84" s="7" t="str">
        <f t="shared" si="5"/>
        <v>E</v>
      </c>
    </row>
    <row r="85" spans="1:65" s="7" customFormat="1" ht="39.75" hidden="1" thickTop="1" thickBot="1">
      <c r="A85" s="158">
        <v>83</v>
      </c>
      <c r="B85" s="523" t="str">
        <f t="shared" si="4"/>
        <v>PSS09_Adani Green Energy 27 A Limited (AGE27AL)</v>
      </c>
      <c r="C85" s="175" t="s">
        <v>175</v>
      </c>
      <c r="D85" s="176" t="s">
        <v>23</v>
      </c>
      <c r="E85" s="28" t="s">
        <v>1277</v>
      </c>
      <c r="F85" s="292" t="s">
        <v>1307</v>
      </c>
      <c r="G85" s="266" t="s">
        <v>223</v>
      </c>
      <c r="H85" s="270" t="s">
        <v>224</v>
      </c>
      <c r="I85" s="273" t="s">
        <v>225</v>
      </c>
      <c r="J85" s="160" t="s">
        <v>159</v>
      </c>
      <c r="K85" s="164"/>
      <c r="L85" s="165"/>
      <c r="M85" s="166"/>
      <c r="N85" s="168" t="str" cm="1">
        <f t="array" ref="N85">_xlfn.IFNA(LOOKUP(2, 1/(MOD(COLUMN(O85:XFD85)-COLUMN(O85), 5)=2)/(O85:XFD85&lt;&gt;""), O85:XFD85),"Not Submitted")</f>
        <v>Cat. -IV</v>
      </c>
      <c r="O85" s="228"/>
      <c r="P85" s="228"/>
      <c r="Q85" s="177" t="s">
        <v>37</v>
      </c>
      <c r="R85" s="178"/>
      <c r="S85" s="172" t="s">
        <v>969</v>
      </c>
      <c r="T85" s="188"/>
      <c r="U85" s="185"/>
      <c r="V85" s="168"/>
      <c r="W85" s="172"/>
      <c r="X85" s="172"/>
      <c r="Y85" s="227"/>
      <c r="Z85" s="232"/>
      <c r="AA85" s="208"/>
      <c r="AB85" s="168"/>
      <c r="AC85" s="168"/>
      <c r="AD85" s="231"/>
      <c r="AE85" s="232"/>
      <c r="AF85" s="208"/>
      <c r="AG85" s="172"/>
      <c r="AH85" s="172"/>
      <c r="AI85" s="236"/>
      <c r="AJ85" s="205"/>
      <c r="AK85" s="172"/>
      <c r="AL85" s="172"/>
      <c r="AM85" s="172"/>
      <c r="AN85" s="180"/>
      <c r="AO85" s="172"/>
      <c r="AP85" s="172"/>
      <c r="AQ85" s="172"/>
      <c r="AR85" s="172"/>
      <c r="AS85" s="180"/>
      <c r="AT85" s="172"/>
      <c r="AU85" s="172"/>
      <c r="AV85" s="172"/>
      <c r="AW85" s="172"/>
      <c r="AX85" s="180"/>
      <c r="AY85" s="172"/>
      <c r="AZ85" s="172"/>
      <c r="BA85" s="172"/>
      <c r="BB85" s="172"/>
      <c r="BC85" s="180"/>
      <c r="BD85" s="172"/>
      <c r="BE85" s="172"/>
      <c r="BF85" s="172"/>
      <c r="BG85" s="172"/>
      <c r="BH85" s="180"/>
      <c r="BI85" s="172"/>
      <c r="BJ85" s="172"/>
      <c r="BK85" s="172"/>
      <c r="BL85" s="191"/>
      <c r="BM85" s="7" t="str">
        <f t="shared" si="5"/>
        <v>E</v>
      </c>
    </row>
    <row r="86" spans="1:65" s="7" customFormat="1" ht="39.75" thickTop="1" thickBot="1">
      <c r="A86" s="158">
        <v>84</v>
      </c>
      <c r="B86" s="523" t="str">
        <f t="shared" si="4"/>
        <v>PSS09_Adani Green Energy 27 A Limited (AGE27AL)</v>
      </c>
      <c r="C86" s="175" t="s">
        <v>175</v>
      </c>
      <c r="D86" s="176" t="s">
        <v>23</v>
      </c>
      <c r="E86" s="28" t="s">
        <v>1277</v>
      </c>
      <c r="F86" s="292" t="s">
        <v>1308</v>
      </c>
      <c r="G86" s="266" t="s">
        <v>261</v>
      </c>
      <c r="H86" s="270" t="s">
        <v>262</v>
      </c>
      <c r="I86" s="160"/>
      <c r="J86" s="160" t="s">
        <v>142</v>
      </c>
      <c r="K86" s="164"/>
      <c r="L86" s="165"/>
      <c r="M86" s="166"/>
      <c r="N86" s="168" t="str" cm="1">
        <f t="array" ref="N86">_xlfn.IFNA(LOOKUP(2, 1/(MOD(COLUMN(O86:XFD86)-COLUMN(O86), 5)=2)/(O86:XFD86&lt;&gt;""), O86:XFD86),"Not Submitted")</f>
        <v>Under Review</v>
      </c>
      <c r="O86" s="228"/>
      <c r="P86" s="228"/>
      <c r="Q86" s="177" t="s">
        <v>57</v>
      </c>
      <c r="R86" s="178"/>
      <c r="S86" s="172" t="s">
        <v>969</v>
      </c>
      <c r="T86" s="188"/>
      <c r="U86" s="185"/>
      <c r="V86" s="168"/>
      <c r="W86" s="172"/>
      <c r="X86" s="172"/>
      <c r="Y86" s="227"/>
      <c r="Z86" s="232"/>
      <c r="AA86" s="208"/>
      <c r="AB86" s="168"/>
      <c r="AC86" s="168"/>
      <c r="AD86" s="231"/>
      <c r="AE86" s="232"/>
      <c r="AF86" s="208"/>
      <c r="AG86" s="172"/>
      <c r="AH86" s="172"/>
      <c r="AI86" s="236"/>
      <c r="AJ86" s="205"/>
      <c r="AK86" s="172"/>
      <c r="AL86" s="172"/>
      <c r="AM86" s="172"/>
      <c r="AN86" s="180"/>
      <c r="AO86" s="172"/>
      <c r="AP86" s="172"/>
      <c r="AQ86" s="172"/>
      <c r="AR86" s="172"/>
      <c r="AS86" s="180"/>
      <c r="AT86" s="172"/>
      <c r="AU86" s="172"/>
      <c r="AV86" s="172"/>
      <c r="AW86" s="172"/>
      <c r="AX86" s="180"/>
      <c r="AY86" s="172"/>
      <c r="AZ86" s="172"/>
      <c r="BA86" s="172"/>
      <c r="BB86" s="172"/>
      <c r="BC86" s="180"/>
      <c r="BD86" s="172"/>
      <c r="BE86" s="172"/>
      <c r="BF86" s="172"/>
      <c r="BG86" s="172"/>
      <c r="BH86" s="180"/>
      <c r="BI86" s="172"/>
      <c r="BJ86" s="172"/>
      <c r="BK86" s="172"/>
      <c r="BL86" s="191"/>
      <c r="BM86" s="7" t="str">
        <f t="shared" si="5"/>
        <v>E</v>
      </c>
    </row>
    <row r="87" spans="1:65" s="7" customFormat="1" ht="27" hidden="1" thickTop="1" thickBot="1">
      <c r="A87" s="158">
        <v>85</v>
      </c>
      <c r="B87" s="523" t="str">
        <f t="shared" si="4"/>
        <v>PSS09_Adani Green Energy 27 A Limited (AGE27AL)</v>
      </c>
      <c r="C87" s="175" t="s">
        <v>175</v>
      </c>
      <c r="D87" s="176" t="s">
        <v>23</v>
      </c>
      <c r="E87" s="28" t="s">
        <v>1277</v>
      </c>
      <c r="F87" s="292" t="s">
        <v>1309</v>
      </c>
      <c r="G87" s="266" t="s">
        <v>257</v>
      </c>
      <c r="H87" s="270" t="s">
        <v>258</v>
      </c>
      <c r="I87" s="160"/>
      <c r="J87" s="160" t="s">
        <v>142</v>
      </c>
      <c r="K87" s="164"/>
      <c r="L87" s="165"/>
      <c r="M87" s="166"/>
      <c r="N87" s="168" t="str" cm="1">
        <f t="array" ref="N87">_xlfn.IFNA(LOOKUP(2, 1/(MOD(COLUMN(O87:XFD87)-COLUMN(O87), 5)=2)/(O87:XFD87&lt;&gt;""), O87:XFD87),"Not Submitted")</f>
        <v>Cat. -IV</v>
      </c>
      <c r="O87" s="228"/>
      <c r="P87" s="228"/>
      <c r="Q87" s="177" t="s">
        <v>37</v>
      </c>
      <c r="R87" s="178"/>
      <c r="S87" s="172" t="s">
        <v>1310</v>
      </c>
      <c r="T87" s="188"/>
      <c r="U87" s="185"/>
      <c r="V87" s="168"/>
      <c r="W87" s="172"/>
      <c r="X87" s="172"/>
      <c r="Y87" s="227"/>
      <c r="Z87" s="232"/>
      <c r="AA87" s="208"/>
      <c r="AB87" s="168"/>
      <c r="AC87" s="168"/>
      <c r="AD87" s="231"/>
      <c r="AE87" s="232"/>
      <c r="AF87" s="208"/>
      <c r="AG87" s="172"/>
      <c r="AH87" s="172"/>
      <c r="AI87" s="236"/>
      <c r="AJ87" s="205"/>
      <c r="AK87" s="172"/>
      <c r="AL87" s="172"/>
      <c r="AM87" s="172"/>
      <c r="AN87" s="180"/>
      <c r="AO87" s="172"/>
      <c r="AP87" s="172"/>
      <c r="AQ87" s="172"/>
      <c r="AR87" s="172"/>
      <c r="AS87" s="180"/>
      <c r="AT87" s="172"/>
      <c r="AU87" s="172"/>
      <c r="AV87" s="172"/>
      <c r="AW87" s="172"/>
      <c r="AX87" s="180"/>
      <c r="AY87" s="172"/>
      <c r="AZ87" s="172"/>
      <c r="BA87" s="172"/>
      <c r="BB87" s="172"/>
      <c r="BC87" s="180"/>
      <c r="BD87" s="172"/>
      <c r="BE87" s="172"/>
      <c r="BF87" s="172"/>
      <c r="BG87" s="172"/>
      <c r="BH87" s="180"/>
      <c r="BI87" s="172"/>
      <c r="BJ87" s="172"/>
      <c r="BK87" s="172"/>
      <c r="BL87" s="191"/>
      <c r="BM87" s="7" t="str">
        <f t="shared" si="5"/>
        <v>E</v>
      </c>
    </row>
    <row r="88" spans="1:65" s="7" customFormat="1" ht="27" hidden="1" thickTop="1" thickBot="1">
      <c r="A88" s="158">
        <v>86</v>
      </c>
      <c r="B88" s="523" t="str">
        <f t="shared" si="4"/>
        <v>PSS09_Adani Green Energy 27 A Limited (AGE27AL)</v>
      </c>
      <c r="C88" s="175" t="s">
        <v>175</v>
      </c>
      <c r="D88" s="176" t="s">
        <v>23</v>
      </c>
      <c r="E88" s="28" t="s">
        <v>1277</v>
      </c>
      <c r="F88" s="292" t="s">
        <v>1311</v>
      </c>
      <c r="G88" s="260" t="s">
        <v>220</v>
      </c>
      <c r="H88" s="270" t="s">
        <v>221</v>
      </c>
      <c r="I88" s="160"/>
      <c r="J88" s="160" t="s">
        <v>159</v>
      </c>
      <c r="K88" s="164"/>
      <c r="L88" s="165"/>
      <c r="M88" s="166"/>
      <c r="N88" s="168" t="str" cm="1">
        <f t="array" ref="N88">_xlfn.IFNA(LOOKUP(2, 1/(MOD(COLUMN(O88:XFD88)-COLUMN(O88), 5)=2)/(O88:XFD88&lt;&gt;""), O88:XFD88),"Not Submitted")</f>
        <v>Cat. -IV</v>
      </c>
      <c r="O88" s="228"/>
      <c r="P88" s="228"/>
      <c r="Q88" s="177" t="s">
        <v>37</v>
      </c>
      <c r="R88" s="178"/>
      <c r="S88" s="172" t="s">
        <v>1310</v>
      </c>
      <c r="T88" s="188"/>
      <c r="U88" s="185"/>
      <c r="V88" s="168"/>
      <c r="W88" s="172"/>
      <c r="X88" s="172"/>
      <c r="Y88" s="227"/>
      <c r="Z88" s="232"/>
      <c r="AA88" s="208"/>
      <c r="AB88" s="168"/>
      <c r="AC88" s="168"/>
      <c r="AD88" s="231"/>
      <c r="AE88" s="232"/>
      <c r="AF88" s="208"/>
      <c r="AG88" s="172"/>
      <c r="AH88" s="172"/>
      <c r="AI88" s="236"/>
      <c r="AJ88" s="205"/>
      <c r="AK88" s="172"/>
      <c r="AL88" s="172"/>
      <c r="AM88" s="172"/>
      <c r="AN88" s="180"/>
      <c r="AO88" s="172"/>
      <c r="AP88" s="172"/>
      <c r="AQ88" s="172"/>
      <c r="AR88" s="172"/>
      <c r="AS88" s="180"/>
      <c r="AT88" s="172"/>
      <c r="AU88" s="172"/>
      <c r="AV88" s="172"/>
      <c r="AW88" s="172"/>
      <c r="AX88" s="180"/>
      <c r="AY88" s="172"/>
      <c r="AZ88" s="172"/>
      <c r="BA88" s="172"/>
      <c r="BB88" s="172"/>
      <c r="BC88" s="180"/>
      <c r="BD88" s="172"/>
      <c r="BE88" s="172"/>
      <c r="BF88" s="172"/>
      <c r="BG88" s="172"/>
      <c r="BH88" s="180"/>
      <c r="BI88" s="172"/>
      <c r="BJ88" s="172"/>
      <c r="BK88" s="172"/>
      <c r="BL88" s="191"/>
      <c r="BM88" s="7" t="str">
        <f t="shared" si="5"/>
        <v>E</v>
      </c>
    </row>
    <row r="89" spans="1:65" s="7" customFormat="1" ht="27" hidden="1" thickTop="1" thickBot="1">
      <c r="A89" s="158">
        <v>87</v>
      </c>
      <c r="B89" s="523" t="str">
        <f t="shared" si="4"/>
        <v>PSS09_Adani Green Energy 27 A Limited (AGE27AL)</v>
      </c>
      <c r="C89" s="175" t="s">
        <v>175</v>
      </c>
      <c r="D89" s="176" t="s">
        <v>23</v>
      </c>
      <c r="E89" s="28" t="s">
        <v>1277</v>
      </c>
      <c r="F89" s="292" t="s">
        <v>1312</v>
      </c>
      <c r="G89" s="260" t="s">
        <v>217</v>
      </c>
      <c r="H89" s="270" t="s">
        <v>218</v>
      </c>
      <c r="I89" s="160"/>
      <c r="J89" s="160" t="s">
        <v>142</v>
      </c>
      <c r="K89" s="164"/>
      <c r="L89" s="165"/>
      <c r="M89" s="166"/>
      <c r="N89" s="168" t="str" cm="1">
        <f t="array" ref="N89">_xlfn.IFNA(LOOKUP(2, 1/(MOD(COLUMN(O89:XFD89)-COLUMN(O89), 5)=2)/(O89:XFD89&lt;&gt;""), O89:XFD89),"Not Submitted")</f>
        <v>Cat. -IV</v>
      </c>
      <c r="O89" s="228"/>
      <c r="P89" s="228"/>
      <c r="Q89" s="177" t="s">
        <v>37</v>
      </c>
      <c r="R89" s="178"/>
      <c r="S89" s="172" t="s">
        <v>1310</v>
      </c>
      <c r="T89" s="188"/>
      <c r="U89" s="185"/>
      <c r="V89" s="168"/>
      <c r="W89" s="172"/>
      <c r="X89" s="172"/>
      <c r="Y89" s="227"/>
      <c r="Z89" s="232"/>
      <c r="AA89" s="208"/>
      <c r="AB89" s="168"/>
      <c r="AC89" s="168"/>
      <c r="AD89" s="231"/>
      <c r="AE89" s="232"/>
      <c r="AF89" s="208"/>
      <c r="AG89" s="172"/>
      <c r="AH89" s="172"/>
      <c r="AI89" s="236"/>
      <c r="AJ89" s="205"/>
      <c r="AK89" s="172"/>
      <c r="AL89" s="172"/>
      <c r="AM89" s="172"/>
      <c r="AN89" s="180"/>
      <c r="AO89" s="172"/>
      <c r="AP89" s="172"/>
      <c r="AQ89" s="172"/>
      <c r="AR89" s="172"/>
      <c r="AS89" s="180"/>
      <c r="AT89" s="172"/>
      <c r="AU89" s="172"/>
      <c r="AV89" s="172"/>
      <c r="AW89" s="172"/>
      <c r="AX89" s="180"/>
      <c r="AY89" s="172"/>
      <c r="AZ89" s="172"/>
      <c r="BA89" s="172"/>
      <c r="BB89" s="172"/>
      <c r="BC89" s="180"/>
      <c r="BD89" s="172"/>
      <c r="BE89" s="172"/>
      <c r="BF89" s="172"/>
      <c r="BG89" s="172"/>
      <c r="BH89" s="180"/>
      <c r="BI89" s="172"/>
      <c r="BJ89" s="172"/>
      <c r="BK89" s="172"/>
      <c r="BL89" s="191"/>
      <c r="BM89" s="7" t="str">
        <f t="shared" si="5"/>
        <v>E</v>
      </c>
    </row>
    <row r="90" spans="1:65" s="7" customFormat="1" ht="27.75" hidden="1" thickBot="1">
      <c r="A90" s="158">
        <v>88</v>
      </c>
      <c r="B90" s="521" t="str">
        <f t="shared" si="4"/>
        <v>PSS09_Adani Green Energy 27 A Limited (AGE27AL)</v>
      </c>
      <c r="C90" s="279" t="s">
        <v>589</v>
      </c>
      <c r="D90" s="293" t="s">
        <v>23</v>
      </c>
      <c r="E90" s="28" t="s">
        <v>590</v>
      </c>
      <c r="F90" s="211" t="s">
        <v>1313</v>
      </c>
      <c r="G90" s="443" t="s">
        <v>592</v>
      </c>
      <c r="H90" s="211" t="s">
        <v>593</v>
      </c>
      <c r="I90" s="296" t="s">
        <v>141</v>
      </c>
      <c r="J90" s="160" t="s">
        <v>142</v>
      </c>
      <c r="K90" s="164">
        <v>46053</v>
      </c>
      <c r="L90" s="165"/>
      <c r="M90" s="166"/>
      <c r="N90" s="168" t="str" cm="1">
        <f t="array" ref="N90">_xlfn.IFNA(LOOKUP(2, 1/(MOD(COLUMN(O90:XFD90)-COLUMN(O90), 5)=2)/(O90:XFD90&lt;&gt;""), O90:XFD90),"Not Submitted")</f>
        <v>Cat. -II</v>
      </c>
      <c r="O90" s="228" t="s">
        <v>171</v>
      </c>
      <c r="P90" s="228"/>
      <c r="Q90" s="177"/>
      <c r="R90" s="34"/>
      <c r="S90" s="172"/>
      <c r="T90" s="188" t="s">
        <v>171</v>
      </c>
      <c r="U90" s="185">
        <v>46058</v>
      </c>
      <c r="V90" s="168" t="s">
        <v>35</v>
      </c>
      <c r="W90" s="172"/>
      <c r="X90" s="172"/>
      <c r="Y90" s="246"/>
      <c r="Z90" s="247"/>
      <c r="AA90" s="242"/>
      <c r="AB90" s="218"/>
      <c r="AC90" s="168"/>
      <c r="AD90" s="231"/>
      <c r="AE90" s="232"/>
      <c r="AF90" s="208"/>
      <c r="AG90" s="172"/>
      <c r="AH90" s="172"/>
      <c r="AI90" s="236"/>
      <c r="AJ90" s="205"/>
      <c r="AK90" s="172"/>
      <c r="AL90" s="172"/>
      <c r="AM90" s="172"/>
      <c r="AN90" s="180"/>
      <c r="AO90" s="172"/>
      <c r="AP90" s="172"/>
      <c r="AQ90" s="172"/>
      <c r="AR90" s="172"/>
      <c r="AS90" s="180"/>
      <c r="AT90" s="172"/>
      <c r="AU90" s="172"/>
      <c r="AV90" s="172"/>
      <c r="AW90" s="172"/>
      <c r="AX90" s="180"/>
      <c r="AY90" s="172"/>
      <c r="AZ90" s="172"/>
      <c r="BA90" s="172"/>
      <c r="BB90" s="172"/>
      <c r="BC90" s="180"/>
      <c r="BD90" s="172"/>
      <c r="BE90" s="172"/>
      <c r="BF90" s="172"/>
      <c r="BG90" s="172"/>
      <c r="BH90" s="180"/>
      <c r="BI90" s="172"/>
      <c r="BJ90" s="172"/>
      <c r="BK90" s="172"/>
      <c r="BL90" s="191"/>
      <c r="BM90" s="7" t="str">
        <f t="shared" si="5"/>
        <v>E</v>
      </c>
    </row>
    <row r="91" spans="1:65" s="7" customFormat="1" ht="27.75" hidden="1" thickBot="1">
      <c r="A91" s="158">
        <v>89</v>
      </c>
      <c r="B91" s="522" t="str">
        <f t="shared" si="4"/>
        <v>PSS09_Adani Green Energy 27 A Limited (AGE27AL)</v>
      </c>
      <c r="C91" s="298" t="s">
        <v>527</v>
      </c>
      <c r="D91" s="176" t="s">
        <v>23</v>
      </c>
      <c r="E91" s="445" t="s">
        <v>1314</v>
      </c>
      <c r="F91" s="446" t="s">
        <v>1315</v>
      </c>
      <c r="G91" s="183" t="s">
        <v>530</v>
      </c>
      <c r="H91" s="211" t="s">
        <v>531</v>
      </c>
      <c r="I91" s="160"/>
      <c r="J91" s="160"/>
      <c r="K91" s="164">
        <v>46142</v>
      </c>
      <c r="L91" s="165"/>
      <c r="M91" s="166"/>
      <c r="N91" s="168" t="str" cm="1">
        <f t="array" ref="N91">_xlfn.IFNA(LOOKUP(2, 1/(MOD(COLUMN(O91:XFD91)-COLUMN(O91), 5)=2)/(O91:XFD91&lt;&gt;""), O91:XFD91),"Not Submitted")</f>
        <v>Cat. -I</v>
      </c>
      <c r="O91" s="228" t="s">
        <v>171</v>
      </c>
      <c r="P91" s="228">
        <v>46163</v>
      </c>
      <c r="Q91" s="177" t="s">
        <v>33</v>
      </c>
      <c r="R91" s="34" t="s">
        <v>143</v>
      </c>
      <c r="S91" s="172"/>
      <c r="T91" s="222"/>
      <c r="U91" s="222"/>
      <c r="V91" s="168"/>
      <c r="W91" s="178"/>
      <c r="X91" s="172"/>
      <c r="Y91" s="232"/>
      <c r="Z91" s="232"/>
      <c r="AA91" s="208"/>
      <c r="AB91" s="168"/>
      <c r="AC91" s="168"/>
      <c r="AD91" s="231"/>
      <c r="AE91" s="232"/>
      <c r="AF91" s="208"/>
      <c r="AG91" s="172"/>
      <c r="AH91" s="172"/>
      <c r="AI91" s="236"/>
      <c r="AJ91" s="205"/>
      <c r="AK91" s="172"/>
      <c r="AL91" s="172"/>
      <c r="AM91" s="172"/>
      <c r="AN91" s="192"/>
      <c r="AO91" s="192"/>
      <c r="AP91" s="172"/>
      <c r="AQ91" s="172"/>
      <c r="AR91" s="172"/>
      <c r="AS91" s="192"/>
      <c r="AT91" s="192"/>
      <c r="AU91" s="172"/>
      <c r="AV91" s="172"/>
      <c r="AW91" s="172"/>
      <c r="AX91" s="192"/>
      <c r="AY91" s="192"/>
      <c r="AZ91" s="172"/>
      <c r="BA91" s="172"/>
      <c r="BB91" s="172"/>
      <c r="BC91" s="192"/>
      <c r="BD91" s="192"/>
      <c r="BE91" s="172"/>
      <c r="BF91" s="172"/>
      <c r="BG91" s="172"/>
      <c r="BH91" s="192"/>
      <c r="BI91" s="192"/>
      <c r="BJ91" s="172"/>
      <c r="BK91" s="172"/>
      <c r="BL91" s="191"/>
      <c r="BM91" s="7" t="str">
        <f t="shared" si="5"/>
        <v>E</v>
      </c>
    </row>
    <row r="92" spans="1:65" s="7" customFormat="1" ht="14.25" hidden="1" thickBot="1">
      <c r="A92" s="158">
        <v>90</v>
      </c>
      <c r="B92" s="521" t="str">
        <f t="shared" si="4"/>
        <v>PSS09_Adani Green Energy 27 A Limited (AGE27AL)</v>
      </c>
      <c r="C92" s="279" t="s">
        <v>594</v>
      </c>
      <c r="D92" s="293" t="s">
        <v>23</v>
      </c>
      <c r="E92" s="28" t="s">
        <v>1007</v>
      </c>
      <c r="F92" s="448" t="s">
        <v>1316</v>
      </c>
      <c r="G92" s="443" t="s">
        <v>597</v>
      </c>
      <c r="H92" s="211" t="s">
        <v>598</v>
      </c>
      <c r="I92" s="296"/>
      <c r="J92" s="160"/>
      <c r="K92" s="164">
        <v>46050</v>
      </c>
      <c r="L92" s="165"/>
      <c r="M92" s="166"/>
      <c r="N92" s="168" t="str" cm="1">
        <f t="array" ref="N92">_xlfn.IFNA(LOOKUP(2, 1/(MOD(COLUMN(O92:XFD92)-COLUMN(O92), 5)=2)/(O92:XFD92&lt;&gt;""), O92:XFD92),"Not Submitted")</f>
        <v>Cat. -I</v>
      </c>
      <c r="O92" s="228" t="s">
        <v>171</v>
      </c>
      <c r="P92" s="228">
        <v>46197</v>
      </c>
      <c r="Q92" s="177" t="s">
        <v>33</v>
      </c>
      <c r="R92" s="34"/>
      <c r="S92" s="172"/>
      <c r="T92" s="228" t="s">
        <v>171</v>
      </c>
      <c r="U92" s="228">
        <v>46206</v>
      </c>
      <c r="V92" s="596" t="s">
        <v>33</v>
      </c>
      <c r="W92" s="172"/>
      <c r="X92" s="172" t="s">
        <v>3118</v>
      </c>
      <c r="Y92" s="248"/>
      <c r="Z92" s="232"/>
      <c r="AA92" s="208"/>
      <c r="AB92" s="168"/>
      <c r="AC92" s="168"/>
      <c r="AD92" s="231"/>
      <c r="AE92" s="232"/>
      <c r="AF92" s="208"/>
      <c r="AG92" s="172"/>
      <c r="AH92" s="172"/>
      <c r="AI92" s="252"/>
      <c r="AJ92" s="253"/>
      <c r="AK92" s="226"/>
      <c r="AL92" s="172"/>
      <c r="AM92" s="172"/>
      <c r="AN92" s="192"/>
      <c r="AO92" s="192"/>
      <c r="AP92" s="172"/>
      <c r="AQ92" s="172"/>
      <c r="AR92" s="172"/>
      <c r="AS92" s="192"/>
      <c r="AT92" s="192"/>
      <c r="AU92" s="172"/>
      <c r="AV92" s="172"/>
      <c r="AW92" s="172"/>
      <c r="AX92" s="192"/>
      <c r="AY92" s="192"/>
      <c r="AZ92" s="172"/>
      <c r="BA92" s="172"/>
      <c r="BB92" s="172"/>
      <c r="BC92" s="192"/>
      <c r="BD92" s="192"/>
      <c r="BE92" s="172"/>
      <c r="BF92" s="172"/>
      <c r="BG92" s="172"/>
      <c r="BH92" s="192"/>
      <c r="BI92" s="192"/>
      <c r="BJ92" s="172"/>
      <c r="BK92" s="172"/>
      <c r="BL92" s="191"/>
      <c r="BM92" s="7" t="str">
        <f t="shared" si="5"/>
        <v>E</v>
      </c>
    </row>
    <row r="93" spans="1:65" s="7" customFormat="1" ht="14.25" hidden="1" thickBot="1">
      <c r="A93" s="158">
        <v>91</v>
      </c>
      <c r="B93" s="522" t="str">
        <f t="shared" si="4"/>
        <v>PSS09_Adani Green Energy 27 A Limited (AGE27AL)</v>
      </c>
      <c r="C93" s="298" t="s">
        <v>444</v>
      </c>
      <c r="D93" s="176" t="s">
        <v>23</v>
      </c>
      <c r="E93" s="445" t="s">
        <v>23</v>
      </c>
      <c r="F93" s="446" t="s">
        <v>1317</v>
      </c>
      <c r="G93" s="183" t="s">
        <v>446</v>
      </c>
      <c r="H93" s="447" t="s">
        <v>447</v>
      </c>
      <c r="I93" s="160"/>
      <c r="J93" s="160" t="s">
        <v>159</v>
      </c>
      <c r="K93" s="164"/>
      <c r="L93" s="165"/>
      <c r="M93" s="166"/>
      <c r="N93" s="168" t="str" cm="1">
        <f t="array" ref="N93">_xlfn.IFNA(LOOKUP(2, 1/(MOD(COLUMN(O93:XFD93)-COLUMN(O93), 5)=2)/(O93:XFD93&lt;&gt;""), O93:XFD93),"Not Submitted")</f>
        <v>Not Submitted</v>
      </c>
      <c r="O93" s="228"/>
      <c r="P93" s="228"/>
      <c r="Q93" s="177"/>
      <c r="R93" s="178"/>
      <c r="S93" s="172"/>
      <c r="T93" s="188"/>
      <c r="U93" s="185"/>
      <c r="V93" s="168"/>
      <c r="W93" s="172"/>
      <c r="X93" s="172"/>
      <c r="Y93" s="233"/>
      <c r="Z93" s="232"/>
      <c r="AA93" s="208"/>
      <c r="AB93" s="168"/>
      <c r="AC93" s="168"/>
      <c r="AD93" s="231"/>
      <c r="AE93" s="232"/>
      <c r="AF93" s="208"/>
      <c r="AG93" s="172"/>
      <c r="AH93" s="172"/>
      <c r="AI93" s="236"/>
      <c r="AJ93" s="205"/>
      <c r="AK93" s="172"/>
      <c r="AL93" s="172"/>
      <c r="AM93" s="172"/>
      <c r="AN93" s="209"/>
      <c r="AO93" s="209"/>
      <c r="AP93" s="172"/>
      <c r="AQ93" s="172"/>
      <c r="AR93" s="172"/>
      <c r="AS93" s="209"/>
      <c r="AT93" s="209"/>
      <c r="AU93" s="172"/>
      <c r="AV93" s="172"/>
      <c r="AW93" s="172"/>
      <c r="AX93" s="209"/>
      <c r="AY93" s="209"/>
      <c r="AZ93" s="172"/>
      <c r="BA93" s="172"/>
      <c r="BB93" s="172"/>
      <c r="BC93" s="209"/>
      <c r="BD93" s="209"/>
      <c r="BE93" s="172"/>
      <c r="BF93" s="172"/>
      <c r="BG93" s="172"/>
      <c r="BH93" s="209"/>
      <c r="BI93" s="209"/>
      <c r="BJ93" s="172"/>
      <c r="BK93" s="172"/>
      <c r="BL93" s="181"/>
      <c r="BM93" s="7" t="str">
        <f t="shared" si="5"/>
        <v>I</v>
      </c>
    </row>
    <row r="94" spans="1:65" s="7" customFormat="1" ht="15" hidden="1" thickTop="1" thickBot="1">
      <c r="A94" s="158">
        <v>92</v>
      </c>
      <c r="B94" s="523" t="str">
        <f t="shared" si="4"/>
        <v>PSS09_Adani Green Energy 27 A Limited (AGE27AL)</v>
      </c>
      <c r="C94" s="175" t="s">
        <v>439</v>
      </c>
      <c r="D94" s="176" t="s">
        <v>23</v>
      </c>
      <c r="E94" s="160" t="s">
        <v>23</v>
      </c>
      <c r="F94" s="291" t="s">
        <v>1318</v>
      </c>
      <c r="G94" s="183" t="s">
        <v>441</v>
      </c>
      <c r="H94" s="211" t="s">
        <v>442</v>
      </c>
      <c r="I94" s="160"/>
      <c r="J94" s="160"/>
      <c r="K94" s="164"/>
      <c r="L94" s="165"/>
      <c r="M94" s="166"/>
      <c r="N94" s="168" t="str" cm="1">
        <f t="array" ref="N94">_xlfn.IFNA(LOOKUP(2, 1/(MOD(COLUMN(O94:XFD94)-COLUMN(O94), 5)=2)/(O94:XFD94&lt;&gt;""), O94:XFD94),"Not Submitted")</f>
        <v>Not Submitted</v>
      </c>
      <c r="O94" s="228"/>
      <c r="P94" s="228"/>
      <c r="Q94" s="177"/>
      <c r="R94" s="178"/>
      <c r="S94" s="172"/>
      <c r="T94" s="188"/>
      <c r="U94" s="185"/>
      <c r="V94" s="168"/>
      <c r="W94" s="172"/>
      <c r="X94" s="172"/>
      <c r="Y94" s="233"/>
      <c r="Z94" s="232"/>
      <c r="AA94" s="208"/>
      <c r="AB94" s="168"/>
      <c r="AC94" s="168"/>
      <c r="AD94" s="231"/>
      <c r="AE94" s="232"/>
      <c r="AF94" s="208"/>
      <c r="AG94" s="172"/>
      <c r="AH94" s="172"/>
      <c r="AI94" s="236"/>
      <c r="AJ94" s="205"/>
      <c r="AK94" s="172"/>
      <c r="AL94" s="172"/>
      <c r="AM94" s="172"/>
      <c r="AN94" s="209"/>
      <c r="AO94" s="209"/>
      <c r="AP94" s="172"/>
      <c r="AQ94" s="172"/>
      <c r="AR94" s="172"/>
      <c r="AS94" s="209"/>
      <c r="AT94" s="209"/>
      <c r="AU94" s="172"/>
      <c r="AV94" s="172"/>
      <c r="AW94" s="172"/>
      <c r="AX94" s="209"/>
      <c r="AY94" s="209"/>
      <c r="AZ94" s="172"/>
      <c r="BA94" s="172"/>
      <c r="BB94" s="172"/>
      <c r="BC94" s="209"/>
      <c r="BD94" s="209"/>
      <c r="BE94" s="172"/>
      <c r="BF94" s="172"/>
      <c r="BG94" s="172"/>
      <c r="BH94" s="209"/>
      <c r="BI94" s="209"/>
      <c r="BJ94" s="172"/>
      <c r="BK94" s="172"/>
      <c r="BL94" s="172"/>
      <c r="BM94" s="7" t="str">
        <f t="shared" si="5"/>
        <v>E</v>
      </c>
    </row>
    <row r="95" spans="1:65" s="7" customFormat="1" ht="15" hidden="1" thickTop="1" thickBot="1">
      <c r="A95" s="158">
        <v>93</v>
      </c>
      <c r="B95" s="523" t="str">
        <f t="shared" si="4"/>
        <v>PSS09_Adani Green Energy 27 A Limited (AGE27AL)</v>
      </c>
      <c r="C95" s="175" t="s">
        <v>439</v>
      </c>
      <c r="D95" s="176" t="s">
        <v>23</v>
      </c>
      <c r="E95" s="160" t="s">
        <v>23</v>
      </c>
      <c r="F95" s="291" t="s">
        <v>1318</v>
      </c>
      <c r="G95" s="183" t="s">
        <v>443</v>
      </c>
      <c r="H95" s="211" t="s">
        <v>442</v>
      </c>
      <c r="I95" s="160"/>
      <c r="J95" s="160"/>
      <c r="K95" s="164"/>
      <c r="L95" s="165"/>
      <c r="M95" s="166"/>
      <c r="N95" s="168" t="str" cm="1">
        <f t="array" ref="N95">_xlfn.IFNA(LOOKUP(2, 1/(MOD(COLUMN(O95:XFD95)-COLUMN(O95), 5)=2)/(O95:XFD95&lt;&gt;""), O95:XFD95),"Not Submitted")</f>
        <v>Not Submitted</v>
      </c>
      <c r="O95" s="228"/>
      <c r="P95" s="228"/>
      <c r="Q95" s="177"/>
      <c r="R95" s="178"/>
      <c r="S95" s="172"/>
      <c r="T95" s="188"/>
      <c r="U95" s="185"/>
      <c r="V95" s="168"/>
      <c r="W95" s="172"/>
      <c r="X95" s="172"/>
      <c r="Y95" s="233"/>
      <c r="Z95" s="232"/>
      <c r="AA95" s="208"/>
      <c r="AB95" s="168"/>
      <c r="AC95" s="168"/>
      <c r="AD95" s="231"/>
      <c r="AE95" s="232"/>
      <c r="AF95" s="208"/>
      <c r="AG95" s="172"/>
      <c r="AH95" s="172"/>
      <c r="AI95" s="236"/>
      <c r="AJ95" s="205"/>
      <c r="AK95" s="172"/>
      <c r="AL95" s="172"/>
      <c r="AM95" s="172"/>
      <c r="AN95" s="209"/>
      <c r="AO95" s="209"/>
      <c r="AP95" s="172"/>
      <c r="AQ95" s="172"/>
      <c r="AR95" s="172"/>
      <c r="AS95" s="209"/>
      <c r="AT95" s="209"/>
      <c r="AU95" s="172"/>
      <c r="AV95" s="172"/>
      <c r="AW95" s="172"/>
      <c r="AX95" s="209"/>
      <c r="AY95" s="209"/>
      <c r="AZ95" s="172"/>
      <c r="BA95" s="172"/>
      <c r="BB95" s="172"/>
      <c r="BC95" s="209"/>
      <c r="BD95" s="209"/>
      <c r="BE95" s="172"/>
      <c r="BF95" s="172"/>
      <c r="BG95" s="172"/>
      <c r="BH95" s="209"/>
      <c r="BI95" s="209"/>
      <c r="BJ95" s="172"/>
      <c r="BK95" s="172"/>
      <c r="BL95" s="172"/>
      <c r="BM95" s="7" t="str">
        <f t="shared" si="5"/>
        <v>E</v>
      </c>
    </row>
    <row r="96" spans="1:65" s="7" customFormat="1" ht="15" hidden="1" thickTop="1" thickBot="1">
      <c r="A96" s="158">
        <v>94</v>
      </c>
      <c r="B96" s="523" t="str">
        <f t="shared" si="4"/>
        <v>PSS09_Adani Green Energy 27 A Limited (AGE27AL)</v>
      </c>
      <c r="C96" s="175" t="s">
        <v>433</v>
      </c>
      <c r="D96" s="176" t="s">
        <v>23</v>
      </c>
      <c r="E96" s="160" t="s">
        <v>23</v>
      </c>
      <c r="F96" s="291" t="s">
        <v>1319</v>
      </c>
      <c r="G96" s="183" t="s">
        <v>435</v>
      </c>
      <c r="H96" s="212" t="s">
        <v>436</v>
      </c>
      <c r="I96" s="160"/>
      <c r="J96" s="160"/>
      <c r="K96" s="164"/>
      <c r="L96" s="165"/>
      <c r="M96" s="166"/>
      <c r="N96" s="168" t="str" cm="1">
        <f t="array" ref="N96">_xlfn.IFNA(LOOKUP(2, 1/(MOD(COLUMN(O96:XFD96)-COLUMN(O96), 5)=2)/(O96:XFD96&lt;&gt;""), O96:XFD96),"Not Submitted")</f>
        <v>Not Submitted</v>
      </c>
      <c r="O96" s="228"/>
      <c r="P96" s="228"/>
      <c r="Q96" s="177"/>
      <c r="R96" s="178"/>
      <c r="S96" s="172"/>
      <c r="T96" s="188"/>
      <c r="U96" s="185"/>
      <c r="V96" s="168"/>
      <c r="W96" s="172"/>
      <c r="X96" s="172"/>
      <c r="Y96" s="233"/>
      <c r="Z96" s="232"/>
      <c r="AA96" s="208"/>
      <c r="AB96" s="168"/>
      <c r="AC96" s="168"/>
      <c r="AD96" s="231"/>
      <c r="AE96" s="232"/>
      <c r="AF96" s="208"/>
      <c r="AG96" s="172"/>
      <c r="AH96" s="172"/>
      <c r="AI96" s="236"/>
      <c r="AJ96" s="205"/>
      <c r="AK96" s="172"/>
      <c r="AL96" s="172"/>
      <c r="AM96" s="172"/>
      <c r="AN96" s="209"/>
      <c r="AO96" s="209"/>
      <c r="AP96" s="172"/>
      <c r="AQ96" s="172"/>
      <c r="AR96" s="172"/>
      <c r="AS96" s="209"/>
      <c r="AT96" s="209"/>
      <c r="AU96" s="172"/>
      <c r="AV96" s="172"/>
      <c r="AW96" s="172"/>
      <c r="AX96" s="209"/>
      <c r="AY96" s="209"/>
      <c r="AZ96" s="172"/>
      <c r="BA96" s="172"/>
      <c r="BB96" s="172"/>
      <c r="BC96" s="209"/>
      <c r="BD96" s="209"/>
      <c r="BE96" s="172"/>
      <c r="BF96" s="172"/>
      <c r="BG96" s="172"/>
      <c r="BH96" s="209"/>
      <c r="BI96" s="209"/>
      <c r="BJ96" s="172"/>
      <c r="BK96" s="172"/>
      <c r="BL96" s="172"/>
      <c r="BM96" s="7" t="str">
        <f t="shared" si="5"/>
        <v>E</v>
      </c>
    </row>
    <row r="97" spans="1:65" s="7" customFormat="1" ht="15" hidden="1" thickTop="1" thickBot="1">
      <c r="A97" s="158">
        <v>95</v>
      </c>
      <c r="B97" s="523" t="str">
        <f t="shared" si="4"/>
        <v>PSS09_Adani Green Energy 27 A Limited (AGE27AL)</v>
      </c>
      <c r="C97" s="175" t="s">
        <v>433</v>
      </c>
      <c r="D97" s="176" t="s">
        <v>23</v>
      </c>
      <c r="E97" s="160" t="s">
        <v>23</v>
      </c>
      <c r="F97" s="291" t="s">
        <v>1319</v>
      </c>
      <c r="G97" s="183" t="s">
        <v>437</v>
      </c>
      <c r="H97" s="162" t="s">
        <v>438</v>
      </c>
      <c r="I97" s="160"/>
      <c r="J97" s="160"/>
      <c r="K97" s="164"/>
      <c r="L97" s="165"/>
      <c r="M97" s="166"/>
      <c r="N97" s="168" t="str" cm="1">
        <f t="array" ref="N97">_xlfn.IFNA(LOOKUP(2, 1/(MOD(COLUMN(O97:XFD97)-COLUMN(O97), 5)=2)/(O97:XFD97&lt;&gt;""), O97:XFD97),"Not Submitted")</f>
        <v>Not Submitted</v>
      </c>
      <c r="O97" s="165"/>
      <c r="P97" s="165"/>
      <c r="Q97" s="177"/>
      <c r="R97" s="178"/>
      <c r="S97" s="172"/>
      <c r="T97" s="188"/>
      <c r="U97" s="185"/>
      <c r="V97" s="168"/>
      <c r="W97" s="172"/>
      <c r="X97" s="172"/>
      <c r="Y97" s="233"/>
      <c r="Z97" s="232"/>
      <c r="AA97" s="208"/>
      <c r="AB97" s="168"/>
      <c r="AC97" s="168"/>
      <c r="AD97" s="231"/>
      <c r="AE97" s="232"/>
      <c r="AF97" s="208"/>
      <c r="AG97" s="172"/>
      <c r="AH97" s="172"/>
      <c r="AI97" s="236"/>
      <c r="AJ97" s="205"/>
      <c r="AK97" s="172"/>
      <c r="AL97" s="172"/>
      <c r="AM97" s="172"/>
      <c r="AN97" s="209"/>
      <c r="AO97" s="209"/>
      <c r="AP97" s="172"/>
      <c r="AQ97" s="172"/>
      <c r="AR97" s="172"/>
      <c r="AS97" s="209"/>
      <c r="AT97" s="209"/>
      <c r="AU97" s="172"/>
      <c r="AV97" s="172"/>
      <c r="AW97" s="172"/>
      <c r="AX97" s="209"/>
      <c r="AY97" s="209"/>
      <c r="AZ97" s="172"/>
      <c r="BA97" s="172"/>
      <c r="BB97" s="172"/>
      <c r="BC97" s="209"/>
      <c r="BD97" s="209"/>
      <c r="BE97" s="172"/>
      <c r="BF97" s="172"/>
      <c r="BG97" s="172"/>
      <c r="BH97" s="209"/>
      <c r="BI97" s="209"/>
      <c r="BJ97" s="172"/>
      <c r="BK97" s="172"/>
      <c r="BL97" s="172"/>
      <c r="BM97" s="7" t="str">
        <f t="shared" si="5"/>
        <v>E</v>
      </c>
    </row>
    <row r="98" spans="1:65" s="7" customFormat="1" ht="42" hidden="1" thickTop="1" thickBot="1">
      <c r="A98" s="158">
        <v>96</v>
      </c>
      <c r="B98" s="523" t="str">
        <f t="shared" si="4"/>
        <v>PSS09_Adani Green Energy 27 A Limited (AGE27AL)</v>
      </c>
      <c r="C98" s="175" t="s">
        <v>523</v>
      </c>
      <c r="D98" s="176" t="s">
        <v>23</v>
      </c>
      <c r="E98" s="160" t="s">
        <v>23</v>
      </c>
      <c r="F98" s="291" t="s">
        <v>1320</v>
      </c>
      <c r="G98" s="223" t="s">
        <v>525</v>
      </c>
      <c r="H98" s="41" t="s">
        <v>526</v>
      </c>
      <c r="I98" s="160"/>
      <c r="J98" s="160"/>
      <c r="K98" s="164"/>
      <c r="L98" s="165"/>
      <c r="M98" s="166"/>
      <c r="N98" s="168" t="str" cm="1">
        <f t="array" ref="N98">_xlfn.IFNA(LOOKUP(2, 1/(MOD(COLUMN(O98:XFD98)-COLUMN(O98), 5)=2)/(O98:XFD98&lt;&gt;""), O98:XFD98),"Not Submitted")</f>
        <v>Not Submitted</v>
      </c>
      <c r="O98" s="228"/>
      <c r="P98" s="228"/>
      <c r="Q98" s="177"/>
      <c r="R98" s="178"/>
      <c r="S98" s="172"/>
      <c r="T98" s="188"/>
      <c r="U98" s="185"/>
      <c r="V98" s="168"/>
      <c r="W98" s="172"/>
      <c r="X98" s="172"/>
      <c r="Y98" s="233"/>
      <c r="Z98" s="232"/>
      <c r="AA98" s="208"/>
      <c r="AB98" s="168"/>
      <c r="AC98" s="168"/>
      <c r="AD98" s="231"/>
      <c r="AE98" s="232"/>
      <c r="AF98" s="208"/>
      <c r="AG98" s="172"/>
      <c r="AH98" s="172"/>
      <c r="AI98" s="236"/>
      <c r="AJ98" s="205"/>
      <c r="AK98" s="172"/>
      <c r="AL98" s="172"/>
      <c r="AM98" s="172"/>
      <c r="AN98" s="209"/>
      <c r="AO98" s="209"/>
      <c r="AP98" s="172"/>
      <c r="AQ98" s="172"/>
      <c r="AR98" s="172"/>
      <c r="AS98" s="209"/>
      <c r="AT98" s="209"/>
      <c r="AU98" s="172"/>
      <c r="AV98" s="172"/>
      <c r="AW98" s="172"/>
      <c r="AX98" s="209"/>
      <c r="AY98" s="209"/>
      <c r="AZ98" s="172"/>
      <c r="BA98" s="172"/>
      <c r="BB98" s="172"/>
      <c r="BC98" s="209"/>
      <c r="BD98" s="209"/>
      <c r="BE98" s="172"/>
      <c r="BF98" s="172"/>
      <c r="BG98" s="172"/>
      <c r="BH98" s="209"/>
      <c r="BI98" s="209"/>
      <c r="BJ98" s="172"/>
      <c r="BK98" s="172"/>
      <c r="BL98" s="181"/>
      <c r="BM98" s="7" t="str">
        <f t="shared" si="5"/>
        <v>E</v>
      </c>
    </row>
    <row r="99" spans="1:65" s="7" customFormat="1" ht="15" hidden="1" thickTop="1" thickBot="1">
      <c r="A99" s="158">
        <v>97</v>
      </c>
      <c r="B99" s="523" t="str">
        <f t="shared" si="4"/>
        <v>PSS09_Adani Green Energy 27 A Limited (AGE27AL)</v>
      </c>
      <c r="C99" s="175" t="s">
        <v>429</v>
      </c>
      <c r="D99" s="176" t="s">
        <v>23</v>
      </c>
      <c r="E99" s="160" t="s">
        <v>23</v>
      </c>
      <c r="F99" s="291" t="s">
        <v>1321</v>
      </c>
      <c r="G99" s="223" t="s">
        <v>431</v>
      </c>
      <c r="H99" s="41" t="s">
        <v>432</v>
      </c>
      <c r="I99" s="160"/>
      <c r="J99" s="160"/>
      <c r="K99" s="217"/>
      <c r="L99" s="165"/>
      <c r="M99" s="166"/>
      <c r="N99" s="168" t="str" cm="1">
        <f t="array" ref="N99">_xlfn.IFNA(LOOKUP(2, 1/(MOD(COLUMN(O99:XFD99)-COLUMN(O99), 5)=2)/(O99:XFD99&lt;&gt;""), O99:XFD99),"Not Submitted")</f>
        <v>Not Submitted</v>
      </c>
      <c r="O99" s="228"/>
      <c r="P99" s="228"/>
      <c r="Q99" s="224"/>
      <c r="R99" s="225"/>
      <c r="S99" s="226"/>
      <c r="T99" s="188"/>
      <c r="U99" s="185"/>
      <c r="V99" s="168"/>
      <c r="W99" s="172"/>
      <c r="X99" s="172"/>
      <c r="Y99" s="227"/>
      <c r="Z99" s="232"/>
      <c r="AA99" s="208"/>
      <c r="AB99" s="168"/>
      <c r="AC99" s="168"/>
      <c r="AD99" s="231"/>
      <c r="AE99" s="232"/>
      <c r="AF99" s="208"/>
      <c r="AG99" s="172"/>
      <c r="AH99" s="172"/>
      <c r="AI99" s="236"/>
      <c r="AJ99" s="205"/>
      <c r="AK99" s="172"/>
      <c r="AL99" s="172"/>
      <c r="AM99" s="172"/>
      <c r="AN99" s="209"/>
      <c r="AO99" s="209"/>
      <c r="AP99" s="172"/>
      <c r="AQ99" s="172"/>
      <c r="AR99" s="172"/>
      <c r="AS99" s="209"/>
      <c r="AT99" s="209"/>
      <c r="AU99" s="172"/>
      <c r="AV99" s="172"/>
      <c r="AW99" s="172"/>
      <c r="AX99" s="209"/>
      <c r="AY99" s="209"/>
      <c r="AZ99" s="172"/>
      <c r="BA99" s="172"/>
      <c r="BB99" s="172"/>
      <c r="BC99" s="209"/>
      <c r="BD99" s="209"/>
      <c r="BE99" s="172"/>
      <c r="BF99" s="172"/>
      <c r="BG99" s="172"/>
      <c r="BH99" s="209"/>
      <c r="BI99" s="209"/>
      <c r="BJ99" s="172"/>
      <c r="BK99" s="172"/>
      <c r="BL99" s="181"/>
      <c r="BM99" s="7" t="str">
        <f t="shared" si="5"/>
        <v>E</v>
      </c>
    </row>
    <row r="100" spans="1:65" s="2" customFormat="1" ht="27" hidden="1" thickTop="1" thickBot="1">
      <c r="A100" s="478">
        <v>98</v>
      </c>
      <c r="B100" s="544" t="str">
        <f t="shared" ref="B100:B103" si="6">$A$1</f>
        <v>PSS09_Adani Green Energy 27 A Limited (AGE27AL)</v>
      </c>
      <c r="C100" s="692" t="s">
        <v>415</v>
      </c>
      <c r="D100" s="681" t="s">
        <v>23</v>
      </c>
      <c r="E100" s="465" t="s">
        <v>23</v>
      </c>
      <c r="F100" s="532" t="s">
        <v>1322</v>
      </c>
      <c r="G100" s="710" t="s">
        <v>421</v>
      </c>
      <c r="H100" s="694" t="s">
        <v>422</v>
      </c>
      <c r="I100" s="160" t="s">
        <v>141</v>
      </c>
      <c r="J100" s="160" t="s">
        <v>142</v>
      </c>
      <c r="K100" s="164"/>
      <c r="L100" s="165"/>
      <c r="M100" s="194"/>
      <c r="N100" s="168" t="str" cm="1">
        <f t="array" ref="N100">_xlfn.IFNA(LOOKUP(2, 1/(MOD(COLUMN(O100:XFD100)-COLUMN(O100), 5)=2)/(O100:XFD100&lt;&gt;""), O100:XFD100),"Not Submitted")</f>
        <v>Delete</v>
      </c>
      <c r="O100" s="230"/>
      <c r="P100" s="237"/>
      <c r="Q100" s="160" t="s">
        <v>56</v>
      </c>
      <c r="R100" s="178"/>
      <c r="S100" s="207" t="s">
        <v>2973</v>
      </c>
      <c r="T100" s="188"/>
      <c r="U100" s="185"/>
      <c r="V100" s="168"/>
      <c r="W100" s="172"/>
      <c r="X100" s="172"/>
      <c r="Y100" s="227"/>
      <c r="Z100" s="232"/>
      <c r="AA100" s="208"/>
      <c r="AB100" s="168"/>
      <c r="AC100" s="168"/>
      <c r="AD100" s="231"/>
      <c r="AE100" s="232"/>
      <c r="AF100" s="208"/>
      <c r="AG100" s="172"/>
      <c r="AH100" s="172"/>
      <c r="AI100" s="236"/>
      <c r="AJ100" s="205"/>
      <c r="AK100" s="172"/>
      <c r="AL100" s="172"/>
      <c r="AM100" s="172"/>
      <c r="AN100" s="180"/>
      <c r="AO100" s="172"/>
      <c r="AP100" s="172"/>
      <c r="AQ100" s="172"/>
      <c r="AR100" s="172"/>
      <c r="AS100" s="180"/>
      <c r="AT100" s="172"/>
      <c r="AU100" s="172"/>
      <c r="AV100" s="172"/>
      <c r="AW100" s="172"/>
      <c r="AX100" s="180"/>
      <c r="AY100" s="172"/>
      <c r="AZ100" s="172"/>
      <c r="BA100" s="172"/>
      <c r="BB100" s="172"/>
      <c r="BC100" s="180"/>
      <c r="BD100" s="172"/>
      <c r="BE100" s="172"/>
      <c r="BF100" s="172"/>
      <c r="BG100" s="172"/>
      <c r="BH100" s="180"/>
      <c r="BI100" s="172"/>
      <c r="BJ100" s="172"/>
      <c r="BK100" s="172"/>
      <c r="BL100" s="191"/>
      <c r="BM100" s="7" t="str">
        <f t="shared" si="5"/>
        <v>C</v>
      </c>
    </row>
    <row r="101" spans="1:65" s="2" customFormat="1" ht="27" hidden="1" thickTop="1" thickBot="1">
      <c r="A101" s="478">
        <v>99</v>
      </c>
      <c r="B101" s="544" t="str">
        <f t="shared" si="6"/>
        <v>PSS09_Adani Green Energy 27 A Limited (AGE27AL)</v>
      </c>
      <c r="C101" s="692" t="s">
        <v>415</v>
      </c>
      <c r="D101" s="681" t="s">
        <v>23</v>
      </c>
      <c r="E101" s="465" t="s">
        <v>23</v>
      </c>
      <c r="F101" s="532" t="s">
        <v>1323</v>
      </c>
      <c r="G101" s="710" t="s">
        <v>418</v>
      </c>
      <c r="H101" s="700" t="s">
        <v>419</v>
      </c>
      <c r="I101" s="160" t="s">
        <v>141</v>
      </c>
      <c r="J101" s="160" t="s">
        <v>142</v>
      </c>
      <c r="K101" s="164"/>
      <c r="L101" s="165"/>
      <c r="M101" s="194"/>
      <c r="N101" s="168" t="str" cm="1">
        <f t="array" ref="N101">_xlfn.IFNA(LOOKUP(2, 1/(MOD(COLUMN(O101:XFD101)-COLUMN(O101), 5)=2)/(O101:XFD101&lt;&gt;""), O101:XFD101),"Not Submitted")</f>
        <v>Delete</v>
      </c>
      <c r="O101" s="230"/>
      <c r="P101" s="237"/>
      <c r="Q101" s="160" t="s">
        <v>56</v>
      </c>
      <c r="R101" s="178"/>
      <c r="S101" s="207" t="s">
        <v>2973</v>
      </c>
      <c r="T101" s="188"/>
      <c r="U101" s="185"/>
      <c r="V101" s="168"/>
      <c r="W101" s="172"/>
      <c r="X101" s="172"/>
      <c r="Y101" s="227"/>
      <c r="Z101" s="232"/>
      <c r="AA101" s="208"/>
      <c r="AB101" s="168"/>
      <c r="AC101" s="168"/>
      <c r="AD101" s="231"/>
      <c r="AE101" s="232"/>
      <c r="AF101" s="208"/>
      <c r="AG101" s="172"/>
      <c r="AH101" s="172"/>
      <c r="AI101" s="236"/>
      <c r="AJ101" s="205"/>
      <c r="AK101" s="172"/>
      <c r="AL101" s="172"/>
      <c r="AM101" s="172"/>
      <c r="AN101" s="180"/>
      <c r="AO101" s="172"/>
      <c r="AP101" s="172"/>
      <c r="AQ101" s="172"/>
      <c r="AR101" s="172"/>
      <c r="AS101" s="180"/>
      <c r="AT101" s="172"/>
      <c r="AU101" s="172"/>
      <c r="AV101" s="172"/>
      <c r="AW101" s="172"/>
      <c r="AX101" s="180"/>
      <c r="AY101" s="172"/>
      <c r="AZ101" s="172"/>
      <c r="BA101" s="172"/>
      <c r="BB101" s="172"/>
      <c r="BC101" s="180"/>
      <c r="BD101" s="172"/>
      <c r="BE101" s="172"/>
      <c r="BF101" s="172"/>
      <c r="BG101" s="172"/>
      <c r="BH101" s="180"/>
      <c r="BI101" s="172"/>
      <c r="BJ101" s="172"/>
      <c r="BK101" s="172"/>
      <c r="BL101" s="191"/>
      <c r="BM101" s="7" t="str">
        <f t="shared" si="5"/>
        <v>C</v>
      </c>
    </row>
    <row r="102" spans="1:65" s="2" customFormat="1" ht="27" hidden="1" thickTop="1" thickBot="1">
      <c r="A102" s="478">
        <v>100</v>
      </c>
      <c r="B102" s="544" t="str">
        <f t="shared" si="6"/>
        <v>PSS09_Adani Green Energy 27 A Limited (AGE27AL)</v>
      </c>
      <c r="C102" s="692" t="s">
        <v>415</v>
      </c>
      <c r="D102" s="681" t="s">
        <v>23</v>
      </c>
      <c r="E102" s="465" t="s">
        <v>23</v>
      </c>
      <c r="F102" s="532" t="s">
        <v>1324</v>
      </c>
      <c r="G102" s="710" t="s">
        <v>427</v>
      </c>
      <c r="H102" s="694" t="s">
        <v>428</v>
      </c>
      <c r="I102" s="160" t="s">
        <v>141</v>
      </c>
      <c r="J102" s="160" t="s">
        <v>142</v>
      </c>
      <c r="K102" s="164"/>
      <c r="L102" s="165"/>
      <c r="M102" s="194"/>
      <c r="N102" s="168" t="str" cm="1">
        <f t="array" ref="N102">_xlfn.IFNA(LOOKUP(2, 1/(MOD(COLUMN(O102:XFD102)-COLUMN(O102), 5)=2)/(O102:XFD102&lt;&gt;""), O102:XFD102),"Not Submitted")</f>
        <v>Delete</v>
      </c>
      <c r="O102" s="230"/>
      <c r="P102" s="237"/>
      <c r="Q102" s="160" t="s">
        <v>56</v>
      </c>
      <c r="R102" s="178"/>
      <c r="S102" s="207" t="s">
        <v>2973</v>
      </c>
      <c r="T102" s="188"/>
      <c r="U102" s="185"/>
      <c r="V102" s="168"/>
      <c r="W102" s="172"/>
      <c r="X102" s="172"/>
      <c r="Y102" s="227"/>
      <c r="Z102" s="232"/>
      <c r="AA102" s="208"/>
      <c r="AB102" s="168"/>
      <c r="AC102" s="168"/>
      <c r="AD102" s="231"/>
      <c r="AE102" s="232"/>
      <c r="AF102" s="208"/>
      <c r="AG102" s="172"/>
      <c r="AH102" s="172"/>
      <c r="AI102" s="236"/>
      <c r="AJ102" s="205"/>
      <c r="AK102" s="172"/>
      <c r="AL102" s="172"/>
      <c r="AM102" s="172"/>
      <c r="AN102" s="180"/>
      <c r="AO102" s="172"/>
      <c r="AP102" s="172"/>
      <c r="AQ102" s="172"/>
      <c r="AR102" s="172"/>
      <c r="AS102" s="180"/>
      <c r="AT102" s="172"/>
      <c r="AU102" s="172"/>
      <c r="AV102" s="172"/>
      <c r="AW102" s="172"/>
      <c r="AX102" s="180"/>
      <c r="AY102" s="172"/>
      <c r="AZ102" s="172"/>
      <c r="BA102" s="172"/>
      <c r="BB102" s="172"/>
      <c r="BC102" s="180"/>
      <c r="BD102" s="172"/>
      <c r="BE102" s="172"/>
      <c r="BF102" s="172"/>
      <c r="BG102" s="172"/>
      <c r="BH102" s="180"/>
      <c r="BI102" s="172"/>
      <c r="BJ102" s="172"/>
      <c r="BK102" s="172"/>
      <c r="BL102" s="191"/>
      <c r="BM102" s="7" t="str">
        <f t="shared" si="5"/>
        <v>C</v>
      </c>
    </row>
    <row r="103" spans="1:65" s="2" customFormat="1" ht="27" hidden="1" thickTop="1" thickBot="1">
      <c r="A103" s="478">
        <v>101</v>
      </c>
      <c r="B103" s="544" t="str">
        <f t="shared" si="6"/>
        <v>PSS09_Adani Green Energy 27 A Limited (AGE27AL)</v>
      </c>
      <c r="C103" s="692" t="s">
        <v>415</v>
      </c>
      <c r="D103" s="681" t="s">
        <v>23</v>
      </c>
      <c r="E103" s="465" t="s">
        <v>23</v>
      </c>
      <c r="F103" s="532" t="s">
        <v>1325</v>
      </c>
      <c r="G103" s="710" t="s">
        <v>424</v>
      </c>
      <c r="H103" s="694" t="s">
        <v>425</v>
      </c>
      <c r="I103" s="160" t="s">
        <v>141</v>
      </c>
      <c r="J103" s="160" t="s">
        <v>142</v>
      </c>
      <c r="K103" s="164"/>
      <c r="L103" s="165"/>
      <c r="M103" s="194"/>
      <c r="N103" s="168" t="str" cm="1">
        <f t="array" ref="N103">_xlfn.IFNA(LOOKUP(2, 1/(MOD(COLUMN(O103:XFD103)-COLUMN(O103), 5)=2)/(O103:XFD103&lt;&gt;""), O103:XFD103),"Not Submitted")</f>
        <v>Delete</v>
      </c>
      <c r="O103" s="230"/>
      <c r="P103" s="237"/>
      <c r="Q103" s="160" t="s">
        <v>56</v>
      </c>
      <c r="R103" s="178"/>
      <c r="S103" s="207" t="s">
        <v>2973</v>
      </c>
      <c r="T103" s="188"/>
      <c r="U103" s="185"/>
      <c r="V103" s="168"/>
      <c r="W103" s="172"/>
      <c r="X103" s="172"/>
      <c r="Y103" s="227"/>
      <c r="Z103" s="232"/>
      <c r="AA103" s="208"/>
      <c r="AB103" s="168"/>
      <c r="AC103" s="168"/>
      <c r="AD103" s="231"/>
      <c r="AE103" s="232"/>
      <c r="AF103" s="208"/>
      <c r="AG103" s="172"/>
      <c r="AH103" s="172"/>
      <c r="AI103" s="236"/>
      <c r="AJ103" s="205"/>
      <c r="AK103" s="172"/>
      <c r="AL103" s="172"/>
      <c r="AM103" s="172"/>
      <c r="AN103" s="180"/>
      <c r="AO103" s="172"/>
      <c r="AP103" s="172"/>
      <c r="AQ103" s="172"/>
      <c r="AR103" s="172"/>
      <c r="AS103" s="180"/>
      <c r="AT103" s="172"/>
      <c r="AU103" s="172"/>
      <c r="AV103" s="172"/>
      <c r="AW103" s="172"/>
      <c r="AX103" s="180"/>
      <c r="AY103" s="172"/>
      <c r="AZ103" s="172"/>
      <c r="BA103" s="172"/>
      <c r="BB103" s="172"/>
      <c r="BC103" s="180"/>
      <c r="BD103" s="172"/>
      <c r="BE103" s="172"/>
      <c r="BF103" s="172"/>
      <c r="BG103" s="172"/>
      <c r="BH103" s="180"/>
      <c r="BI103" s="172"/>
      <c r="BJ103" s="172"/>
      <c r="BK103" s="172"/>
      <c r="BL103" s="191"/>
      <c r="BM103" s="7" t="str">
        <f t="shared" si="5"/>
        <v>C</v>
      </c>
    </row>
    <row r="104" spans="1:65" s="2" customFormat="1" ht="15" hidden="1" thickTop="1" thickBot="1">
      <c r="A104" s="158">
        <v>102</v>
      </c>
      <c r="B104" s="523" t="str">
        <f t="shared" ref="B104:B127" si="7">$A$1</f>
        <v>PSS09_Adani Green Energy 27 A Limited (AGE27AL)</v>
      </c>
      <c r="C104" s="175" t="s">
        <v>444</v>
      </c>
      <c r="D104" s="184" t="s">
        <v>23</v>
      </c>
      <c r="E104" s="160" t="s">
        <v>23</v>
      </c>
      <c r="F104" s="291" t="s">
        <v>1326</v>
      </c>
      <c r="G104" s="161" t="s">
        <v>458</v>
      </c>
      <c r="H104" s="162" t="s">
        <v>459</v>
      </c>
      <c r="I104" s="160" t="s">
        <v>141</v>
      </c>
      <c r="J104" s="160" t="s">
        <v>142</v>
      </c>
      <c r="K104" s="164"/>
      <c r="L104" s="165"/>
      <c r="M104" s="166"/>
      <c r="N104" s="168" t="str" cm="1">
        <f t="array" ref="N104">_xlfn.IFNA(LOOKUP(2, 1/(MOD(COLUMN(O104:XFD104)-COLUMN(O104), 5)=2)/(O104:XFD104&lt;&gt;""), O104:XFD104),"Not Submitted")</f>
        <v>Delete</v>
      </c>
      <c r="O104" s="228"/>
      <c r="P104" s="228"/>
      <c r="Q104" s="177" t="s">
        <v>56</v>
      </c>
      <c r="R104" s="178"/>
      <c r="S104" s="172"/>
      <c r="T104" s="188"/>
      <c r="U104" s="185"/>
      <c r="V104" s="168"/>
      <c r="W104" s="172"/>
      <c r="X104" s="172"/>
      <c r="Y104" s="227"/>
      <c r="Z104" s="232"/>
      <c r="AA104" s="208"/>
      <c r="AB104" s="168"/>
      <c r="AC104" s="168"/>
      <c r="AD104" s="231"/>
      <c r="AE104" s="232"/>
      <c r="AF104" s="208"/>
      <c r="AG104" s="172"/>
      <c r="AH104" s="172"/>
      <c r="AI104" s="236"/>
      <c r="AJ104" s="205"/>
      <c r="AK104" s="172"/>
      <c r="AL104" s="172"/>
      <c r="AM104" s="172"/>
      <c r="AN104" s="180"/>
      <c r="AO104" s="172"/>
      <c r="AP104" s="172"/>
      <c r="AQ104" s="172"/>
      <c r="AR104" s="172"/>
      <c r="AS104" s="180"/>
      <c r="AT104" s="172"/>
      <c r="AU104" s="172"/>
      <c r="AV104" s="172"/>
      <c r="AW104" s="172"/>
      <c r="AX104" s="180"/>
      <c r="AY104" s="172"/>
      <c r="AZ104" s="172"/>
      <c r="BA104" s="172"/>
      <c r="BB104" s="172"/>
      <c r="BC104" s="180"/>
      <c r="BD104" s="172"/>
      <c r="BE104" s="172"/>
      <c r="BF104" s="172"/>
      <c r="BG104" s="172"/>
      <c r="BH104" s="180"/>
      <c r="BI104" s="172"/>
      <c r="BJ104" s="172"/>
      <c r="BK104" s="172"/>
      <c r="BL104" s="191"/>
      <c r="BM104" s="7" t="str">
        <f t="shared" si="5"/>
        <v>E</v>
      </c>
    </row>
    <row r="105" spans="1:65" s="2" customFormat="1" ht="42" hidden="1" thickTop="1" thickBot="1">
      <c r="A105" s="158">
        <v>103</v>
      </c>
      <c r="B105" s="523" t="str">
        <f t="shared" si="7"/>
        <v>PSS09_Adani Green Energy 27 A Limited (AGE27AL)</v>
      </c>
      <c r="C105" s="175" t="s">
        <v>444</v>
      </c>
      <c r="D105" s="184" t="s">
        <v>23</v>
      </c>
      <c r="E105" s="160" t="s">
        <v>23</v>
      </c>
      <c r="F105" s="291" t="s">
        <v>1327</v>
      </c>
      <c r="G105" s="161" t="s">
        <v>491</v>
      </c>
      <c r="H105" s="162" t="s">
        <v>492</v>
      </c>
      <c r="I105" s="160" t="s">
        <v>141</v>
      </c>
      <c r="J105" s="160" t="s">
        <v>142</v>
      </c>
      <c r="K105" s="164"/>
      <c r="L105" s="165"/>
      <c r="M105" s="166"/>
      <c r="N105" s="168" t="str" cm="1">
        <f t="array" ref="N105">_xlfn.IFNA(LOOKUP(2, 1/(MOD(COLUMN(O105:XFD105)-COLUMN(O105), 5)=2)/(O105:XFD105&lt;&gt;""), O105:XFD105),"Not Submitted")</f>
        <v>Delete</v>
      </c>
      <c r="O105" s="228"/>
      <c r="P105" s="228"/>
      <c r="Q105" s="177" t="s">
        <v>56</v>
      </c>
      <c r="R105" s="178"/>
      <c r="S105" s="172"/>
      <c r="T105" s="188"/>
      <c r="U105" s="185"/>
      <c r="V105" s="168"/>
      <c r="W105" s="172"/>
      <c r="X105" s="172"/>
      <c r="Y105" s="227"/>
      <c r="Z105" s="232"/>
      <c r="AA105" s="208"/>
      <c r="AB105" s="168"/>
      <c r="AC105" s="168"/>
      <c r="AD105" s="231"/>
      <c r="AE105" s="232"/>
      <c r="AF105" s="208"/>
      <c r="AG105" s="172"/>
      <c r="AH105" s="172"/>
      <c r="AI105" s="236"/>
      <c r="AJ105" s="205"/>
      <c r="AK105" s="172"/>
      <c r="AL105" s="172"/>
      <c r="AM105" s="172"/>
      <c r="AN105" s="180"/>
      <c r="AO105" s="172"/>
      <c r="AP105" s="172"/>
      <c r="AQ105" s="172"/>
      <c r="AR105" s="172"/>
      <c r="AS105" s="180"/>
      <c r="AT105" s="172"/>
      <c r="AU105" s="172"/>
      <c r="AV105" s="172"/>
      <c r="AW105" s="172"/>
      <c r="AX105" s="180"/>
      <c r="AY105" s="172"/>
      <c r="AZ105" s="172"/>
      <c r="BA105" s="172"/>
      <c r="BB105" s="172"/>
      <c r="BC105" s="180"/>
      <c r="BD105" s="172"/>
      <c r="BE105" s="172"/>
      <c r="BF105" s="172"/>
      <c r="BG105" s="172"/>
      <c r="BH105" s="180"/>
      <c r="BI105" s="172"/>
      <c r="BJ105" s="172"/>
      <c r="BK105" s="172"/>
      <c r="BL105" s="191"/>
      <c r="BM105" s="7" t="str">
        <f t="shared" si="5"/>
        <v>E</v>
      </c>
    </row>
    <row r="106" spans="1:65" s="2" customFormat="1" ht="16.5" hidden="1" thickTop="1" thickBot="1">
      <c r="A106" s="158">
        <v>104</v>
      </c>
      <c r="B106" s="523" t="str">
        <f t="shared" si="7"/>
        <v>PSS09_Adani Green Energy 27 A Limited (AGE27AL)</v>
      </c>
      <c r="C106" s="196" t="s">
        <v>444</v>
      </c>
      <c r="D106" s="197" t="s">
        <v>23</v>
      </c>
      <c r="E106" s="160" t="s">
        <v>23</v>
      </c>
      <c r="F106" s="291" t="s">
        <v>1328</v>
      </c>
      <c r="G106" s="199" t="s">
        <v>518</v>
      </c>
      <c r="H106" s="200" t="s">
        <v>519</v>
      </c>
      <c r="I106" s="160" t="s">
        <v>141</v>
      </c>
      <c r="J106" s="198" t="s">
        <v>159</v>
      </c>
      <c r="K106" s="201"/>
      <c r="L106" s="202"/>
      <c r="M106" s="203"/>
      <c r="N106" s="168" t="str" cm="1">
        <f t="array" ref="N106">_xlfn.IFNA(LOOKUP(2, 1/(MOD(COLUMN(O106:XFD106)-COLUMN(O106), 5)=2)/(O106:XFD106&lt;&gt;""), O106:XFD106),"Not Submitted")</f>
        <v>Delete</v>
      </c>
      <c r="O106" s="238"/>
      <c r="P106" s="238"/>
      <c r="Q106" s="177" t="s">
        <v>56</v>
      </c>
      <c r="R106" s="102"/>
      <c r="S106" s="205"/>
      <c r="T106" s="239"/>
      <c r="U106" s="240"/>
      <c r="V106" s="204"/>
      <c r="W106" s="205"/>
      <c r="X106" s="205"/>
      <c r="Y106" s="249"/>
      <c r="Z106" s="219"/>
      <c r="AA106" s="243"/>
      <c r="AB106" s="204"/>
      <c r="AC106" s="204"/>
      <c r="AD106" s="250"/>
      <c r="AE106" s="219"/>
      <c r="AF106" s="243"/>
      <c r="AG106" s="205"/>
      <c r="AH106" s="205"/>
      <c r="AI106" s="236"/>
      <c r="AJ106" s="205"/>
      <c r="AK106" s="205"/>
      <c r="AL106" s="205"/>
      <c r="AM106" s="205"/>
      <c r="AN106" s="206"/>
      <c r="AO106" s="205"/>
      <c r="AP106" s="205"/>
      <c r="AQ106" s="205"/>
      <c r="AR106" s="205"/>
      <c r="AS106" s="206"/>
      <c r="AT106" s="205"/>
      <c r="AU106" s="205"/>
      <c r="AV106" s="205"/>
      <c r="AW106" s="205"/>
      <c r="AX106" s="206"/>
      <c r="AY106" s="205"/>
      <c r="AZ106" s="205"/>
      <c r="BA106" s="205"/>
      <c r="BB106" s="205"/>
      <c r="BC106" s="206"/>
      <c r="BD106" s="205"/>
      <c r="BE106" s="205"/>
      <c r="BF106" s="205"/>
      <c r="BG106" s="205"/>
      <c r="BH106" s="206"/>
      <c r="BI106" s="205"/>
      <c r="BJ106" s="205"/>
      <c r="BK106" s="205"/>
      <c r="BL106" s="207"/>
      <c r="BM106" s="7" t="str">
        <f t="shared" si="5"/>
        <v>E</v>
      </c>
    </row>
    <row r="107" spans="1:65" s="2" customFormat="1" ht="16.5" hidden="1" thickTop="1" thickBot="1">
      <c r="A107" s="158">
        <v>105</v>
      </c>
      <c r="B107" s="523" t="str">
        <f t="shared" si="7"/>
        <v>PSS09_Adani Green Energy 27 A Limited (AGE27AL)</v>
      </c>
      <c r="C107" s="196" t="s">
        <v>444</v>
      </c>
      <c r="D107" s="197" t="s">
        <v>23</v>
      </c>
      <c r="E107" s="160" t="s">
        <v>23</v>
      </c>
      <c r="F107" s="291" t="s">
        <v>1329</v>
      </c>
      <c r="G107" s="199" t="s">
        <v>515</v>
      </c>
      <c r="H107" s="200" t="s">
        <v>516</v>
      </c>
      <c r="I107" s="160" t="s">
        <v>141</v>
      </c>
      <c r="J107" s="198" t="s">
        <v>159</v>
      </c>
      <c r="K107" s="201"/>
      <c r="L107" s="202"/>
      <c r="M107" s="203"/>
      <c r="N107" s="168" t="str" cm="1">
        <f t="array" ref="N107">_xlfn.IFNA(LOOKUP(2, 1/(MOD(COLUMN(O107:XFD107)-COLUMN(O107), 5)=2)/(O107:XFD107&lt;&gt;""), O107:XFD107),"Not Submitted")</f>
        <v>Delete</v>
      </c>
      <c r="O107" s="238"/>
      <c r="P107" s="238"/>
      <c r="Q107" s="177" t="s">
        <v>56</v>
      </c>
      <c r="R107" s="102"/>
      <c r="S107" s="205"/>
      <c r="T107" s="239"/>
      <c r="U107" s="240"/>
      <c r="V107" s="204"/>
      <c r="W107" s="205"/>
      <c r="X107" s="205"/>
      <c r="Y107" s="249"/>
      <c r="Z107" s="219"/>
      <c r="AA107" s="243"/>
      <c r="AB107" s="204"/>
      <c r="AC107" s="204"/>
      <c r="AD107" s="250"/>
      <c r="AE107" s="219"/>
      <c r="AF107" s="243"/>
      <c r="AG107" s="205"/>
      <c r="AH107" s="205"/>
      <c r="AI107" s="236"/>
      <c r="AJ107" s="205"/>
      <c r="AK107" s="205"/>
      <c r="AL107" s="205"/>
      <c r="AM107" s="205"/>
      <c r="AN107" s="206"/>
      <c r="AO107" s="205"/>
      <c r="AP107" s="205"/>
      <c r="AQ107" s="205"/>
      <c r="AR107" s="205"/>
      <c r="AS107" s="206"/>
      <c r="AT107" s="205"/>
      <c r="AU107" s="205"/>
      <c r="AV107" s="205"/>
      <c r="AW107" s="205"/>
      <c r="AX107" s="206"/>
      <c r="AY107" s="205"/>
      <c r="AZ107" s="205"/>
      <c r="BA107" s="205"/>
      <c r="BB107" s="205"/>
      <c r="BC107" s="206"/>
      <c r="BD107" s="205"/>
      <c r="BE107" s="205"/>
      <c r="BF107" s="205"/>
      <c r="BG107" s="205"/>
      <c r="BH107" s="206"/>
      <c r="BI107" s="205"/>
      <c r="BJ107" s="205"/>
      <c r="BK107" s="205"/>
      <c r="BL107" s="207"/>
      <c r="BM107" s="7" t="str">
        <f t="shared" si="5"/>
        <v>E</v>
      </c>
    </row>
    <row r="108" spans="1:65" s="2" customFormat="1" ht="15" hidden="1" thickTop="1" thickBot="1">
      <c r="A108" s="158">
        <v>106</v>
      </c>
      <c r="B108" s="523" t="str">
        <f t="shared" si="7"/>
        <v>PSS09_Adani Green Energy 27 A Limited (AGE27AL)</v>
      </c>
      <c r="C108" s="196" t="s">
        <v>444</v>
      </c>
      <c r="D108" s="197" t="s">
        <v>23</v>
      </c>
      <c r="E108" s="160" t="s">
        <v>23</v>
      </c>
      <c r="F108" s="291" t="s">
        <v>1330</v>
      </c>
      <c r="G108" s="199" t="s">
        <v>470</v>
      </c>
      <c r="H108" s="200" t="s">
        <v>471</v>
      </c>
      <c r="I108" s="160" t="s">
        <v>141</v>
      </c>
      <c r="J108" s="198" t="s">
        <v>142</v>
      </c>
      <c r="K108" s="201"/>
      <c r="L108" s="202"/>
      <c r="M108" s="203"/>
      <c r="N108" s="168" t="str" cm="1">
        <f t="array" ref="N108">_xlfn.IFNA(LOOKUP(2, 1/(MOD(COLUMN(O108:XFD108)-COLUMN(O108), 5)=2)/(O108:XFD108&lt;&gt;""), O108:XFD108),"Not Submitted")</f>
        <v>Delete</v>
      </c>
      <c r="O108" s="238"/>
      <c r="P108" s="238"/>
      <c r="Q108" s="177" t="s">
        <v>56</v>
      </c>
      <c r="R108" s="102"/>
      <c r="S108" s="205"/>
      <c r="T108" s="239"/>
      <c r="U108" s="240"/>
      <c r="V108" s="204"/>
      <c r="W108" s="205"/>
      <c r="X108" s="205"/>
      <c r="Y108" s="249"/>
      <c r="Z108" s="219"/>
      <c r="AA108" s="243"/>
      <c r="AB108" s="204"/>
      <c r="AC108" s="204"/>
      <c r="AD108" s="250"/>
      <c r="AE108" s="219"/>
      <c r="AF108" s="243"/>
      <c r="AG108" s="205"/>
      <c r="AH108" s="205"/>
      <c r="AI108" s="236"/>
      <c r="AJ108" s="205"/>
      <c r="AK108" s="205"/>
      <c r="AL108" s="205"/>
      <c r="AM108" s="205"/>
      <c r="AN108" s="206"/>
      <c r="AO108" s="205"/>
      <c r="AP108" s="205"/>
      <c r="AQ108" s="205"/>
      <c r="AR108" s="205"/>
      <c r="AS108" s="206"/>
      <c r="AT108" s="205"/>
      <c r="AU108" s="205"/>
      <c r="AV108" s="205"/>
      <c r="AW108" s="205"/>
      <c r="AX108" s="206"/>
      <c r="AY108" s="205"/>
      <c r="AZ108" s="205"/>
      <c r="BA108" s="205"/>
      <c r="BB108" s="205"/>
      <c r="BC108" s="206"/>
      <c r="BD108" s="205"/>
      <c r="BE108" s="205"/>
      <c r="BF108" s="205"/>
      <c r="BG108" s="205"/>
      <c r="BH108" s="206"/>
      <c r="BI108" s="205"/>
      <c r="BJ108" s="205"/>
      <c r="BK108" s="205"/>
      <c r="BL108" s="207"/>
      <c r="BM108" s="7" t="str">
        <f t="shared" si="5"/>
        <v>E</v>
      </c>
    </row>
    <row r="109" spans="1:65" s="2" customFormat="1" ht="15" hidden="1" thickTop="1" thickBot="1">
      <c r="A109" s="158">
        <v>107</v>
      </c>
      <c r="B109" s="523" t="str">
        <f t="shared" si="7"/>
        <v>PSS09_Adani Green Energy 27 A Limited (AGE27AL)</v>
      </c>
      <c r="C109" s="196" t="s">
        <v>444</v>
      </c>
      <c r="D109" s="197" t="s">
        <v>23</v>
      </c>
      <c r="E109" s="160" t="s">
        <v>23</v>
      </c>
      <c r="F109" s="291" t="s">
        <v>1331</v>
      </c>
      <c r="G109" s="199" t="s">
        <v>467</v>
      </c>
      <c r="H109" s="200" t="s">
        <v>468</v>
      </c>
      <c r="I109" s="160" t="s">
        <v>141</v>
      </c>
      <c r="J109" s="198" t="s">
        <v>142</v>
      </c>
      <c r="K109" s="201"/>
      <c r="L109" s="202"/>
      <c r="M109" s="203"/>
      <c r="N109" s="168" t="str" cm="1">
        <f t="array" ref="N109">_xlfn.IFNA(LOOKUP(2, 1/(MOD(COLUMN(O109:XFD109)-COLUMN(O109), 5)=2)/(O109:XFD109&lt;&gt;""), O109:XFD109),"Not Submitted")</f>
        <v>Delete</v>
      </c>
      <c r="O109" s="238"/>
      <c r="P109" s="238"/>
      <c r="Q109" s="177" t="s">
        <v>56</v>
      </c>
      <c r="R109" s="102"/>
      <c r="S109" s="205"/>
      <c r="T109" s="239"/>
      <c r="U109" s="240"/>
      <c r="V109" s="204"/>
      <c r="W109" s="205"/>
      <c r="X109" s="205"/>
      <c r="Y109" s="249"/>
      <c r="Z109" s="219"/>
      <c r="AA109" s="243"/>
      <c r="AB109" s="204"/>
      <c r="AC109" s="204"/>
      <c r="AD109" s="250"/>
      <c r="AE109" s="219"/>
      <c r="AF109" s="243"/>
      <c r="AG109" s="205"/>
      <c r="AH109" s="205"/>
      <c r="AI109" s="236"/>
      <c r="AJ109" s="205"/>
      <c r="AK109" s="205"/>
      <c r="AL109" s="205"/>
      <c r="AM109" s="205"/>
      <c r="AN109" s="206"/>
      <c r="AO109" s="205"/>
      <c r="AP109" s="205"/>
      <c r="AQ109" s="205"/>
      <c r="AR109" s="205"/>
      <c r="AS109" s="206"/>
      <c r="AT109" s="205"/>
      <c r="AU109" s="205"/>
      <c r="AV109" s="205"/>
      <c r="AW109" s="205"/>
      <c r="AX109" s="206"/>
      <c r="AY109" s="205"/>
      <c r="AZ109" s="205"/>
      <c r="BA109" s="205"/>
      <c r="BB109" s="205"/>
      <c r="BC109" s="206"/>
      <c r="BD109" s="205"/>
      <c r="BE109" s="205"/>
      <c r="BF109" s="205"/>
      <c r="BG109" s="205"/>
      <c r="BH109" s="206"/>
      <c r="BI109" s="205"/>
      <c r="BJ109" s="205"/>
      <c r="BK109" s="205"/>
      <c r="BL109" s="207"/>
      <c r="BM109" s="7" t="str">
        <f t="shared" si="5"/>
        <v>E</v>
      </c>
    </row>
    <row r="110" spans="1:65" s="2" customFormat="1" ht="15" hidden="1" thickTop="1" thickBot="1">
      <c r="A110" s="158">
        <v>108</v>
      </c>
      <c r="B110" s="523" t="str">
        <f t="shared" si="7"/>
        <v>PSS09_Adani Green Energy 27 A Limited (AGE27AL)</v>
      </c>
      <c r="C110" s="196" t="s">
        <v>444</v>
      </c>
      <c r="D110" s="197" t="s">
        <v>23</v>
      </c>
      <c r="E110" s="160" t="s">
        <v>23</v>
      </c>
      <c r="F110" s="291" t="s">
        <v>1332</v>
      </c>
      <c r="G110" s="199" t="s">
        <v>488</v>
      </c>
      <c r="H110" s="200" t="s">
        <v>489</v>
      </c>
      <c r="I110" s="160" t="s">
        <v>141</v>
      </c>
      <c r="J110" s="198" t="s">
        <v>142</v>
      </c>
      <c r="K110" s="201"/>
      <c r="L110" s="202"/>
      <c r="M110" s="203"/>
      <c r="N110" s="168" t="str" cm="1">
        <f t="array" ref="N110">_xlfn.IFNA(LOOKUP(2, 1/(MOD(COLUMN(O110:XFD110)-COLUMN(O110), 5)=2)/(O110:XFD110&lt;&gt;""), O110:XFD110),"Not Submitted")</f>
        <v>Delete</v>
      </c>
      <c r="O110" s="238"/>
      <c r="P110" s="238"/>
      <c r="Q110" s="177" t="s">
        <v>56</v>
      </c>
      <c r="R110" s="102"/>
      <c r="S110" s="205"/>
      <c r="T110" s="239"/>
      <c r="U110" s="240"/>
      <c r="V110" s="204"/>
      <c r="W110" s="205"/>
      <c r="X110" s="205"/>
      <c r="Y110" s="249"/>
      <c r="Z110" s="219"/>
      <c r="AA110" s="243"/>
      <c r="AB110" s="204"/>
      <c r="AC110" s="204"/>
      <c r="AD110" s="250"/>
      <c r="AE110" s="219"/>
      <c r="AF110" s="243"/>
      <c r="AG110" s="205"/>
      <c r="AH110" s="205"/>
      <c r="AI110" s="236"/>
      <c r="AJ110" s="205"/>
      <c r="AK110" s="205"/>
      <c r="AL110" s="205"/>
      <c r="AM110" s="205"/>
      <c r="AN110" s="206"/>
      <c r="AO110" s="205"/>
      <c r="AP110" s="205"/>
      <c r="AQ110" s="205"/>
      <c r="AR110" s="205"/>
      <c r="AS110" s="206"/>
      <c r="AT110" s="205"/>
      <c r="AU110" s="205"/>
      <c r="AV110" s="205"/>
      <c r="AW110" s="205"/>
      <c r="AX110" s="206"/>
      <c r="AY110" s="205"/>
      <c r="AZ110" s="205"/>
      <c r="BA110" s="205"/>
      <c r="BB110" s="205"/>
      <c r="BC110" s="206"/>
      <c r="BD110" s="205"/>
      <c r="BE110" s="205"/>
      <c r="BF110" s="205"/>
      <c r="BG110" s="205"/>
      <c r="BH110" s="206"/>
      <c r="BI110" s="205"/>
      <c r="BJ110" s="205"/>
      <c r="BK110" s="205"/>
      <c r="BL110" s="207"/>
      <c r="BM110" s="7" t="str">
        <f t="shared" si="5"/>
        <v>E</v>
      </c>
    </row>
    <row r="111" spans="1:65" s="2" customFormat="1" ht="15" hidden="1" thickTop="1" thickBot="1">
      <c r="A111" s="158">
        <v>109</v>
      </c>
      <c r="B111" s="523" t="str">
        <f t="shared" si="7"/>
        <v>PSS09_Adani Green Energy 27 A Limited (AGE27AL)</v>
      </c>
      <c r="C111" s="196" t="s">
        <v>444</v>
      </c>
      <c r="D111" s="197" t="s">
        <v>23</v>
      </c>
      <c r="E111" s="160" t="s">
        <v>23</v>
      </c>
      <c r="F111" s="291" t="s">
        <v>1333</v>
      </c>
      <c r="G111" s="199" t="s">
        <v>497</v>
      </c>
      <c r="H111" s="200" t="s">
        <v>498</v>
      </c>
      <c r="I111" s="160" t="s">
        <v>141</v>
      </c>
      <c r="J111" s="198" t="s">
        <v>142</v>
      </c>
      <c r="K111" s="201"/>
      <c r="L111" s="202"/>
      <c r="M111" s="203"/>
      <c r="N111" s="168" t="str" cm="1">
        <f t="array" ref="N111">_xlfn.IFNA(LOOKUP(2, 1/(MOD(COLUMN(O111:XFD111)-COLUMN(O111), 5)=2)/(O111:XFD111&lt;&gt;""), O111:XFD111),"Not Submitted")</f>
        <v>Delete</v>
      </c>
      <c r="O111" s="238"/>
      <c r="P111" s="238"/>
      <c r="Q111" s="177" t="s">
        <v>56</v>
      </c>
      <c r="R111" s="102"/>
      <c r="S111" s="205"/>
      <c r="T111" s="239"/>
      <c r="U111" s="240"/>
      <c r="V111" s="204"/>
      <c r="W111" s="205"/>
      <c r="X111" s="205"/>
      <c r="Y111" s="249"/>
      <c r="Z111" s="219"/>
      <c r="AA111" s="243"/>
      <c r="AB111" s="204"/>
      <c r="AC111" s="204"/>
      <c r="AD111" s="250"/>
      <c r="AE111" s="219"/>
      <c r="AF111" s="243"/>
      <c r="AG111" s="205"/>
      <c r="AH111" s="205"/>
      <c r="AI111" s="236"/>
      <c r="AJ111" s="205"/>
      <c r="AK111" s="205"/>
      <c r="AL111" s="205"/>
      <c r="AM111" s="205"/>
      <c r="AN111" s="206"/>
      <c r="AO111" s="205"/>
      <c r="AP111" s="205"/>
      <c r="AQ111" s="205"/>
      <c r="AR111" s="205"/>
      <c r="AS111" s="206"/>
      <c r="AT111" s="205"/>
      <c r="AU111" s="205"/>
      <c r="AV111" s="205"/>
      <c r="AW111" s="205"/>
      <c r="AX111" s="206"/>
      <c r="AY111" s="205"/>
      <c r="AZ111" s="205"/>
      <c r="BA111" s="205"/>
      <c r="BB111" s="205"/>
      <c r="BC111" s="206"/>
      <c r="BD111" s="205"/>
      <c r="BE111" s="205"/>
      <c r="BF111" s="205"/>
      <c r="BG111" s="205"/>
      <c r="BH111" s="206"/>
      <c r="BI111" s="205"/>
      <c r="BJ111" s="205"/>
      <c r="BK111" s="205"/>
      <c r="BL111" s="207"/>
      <c r="BM111" s="7" t="str">
        <f t="shared" si="5"/>
        <v>E</v>
      </c>
    </row>
    <row r="112" spans="1:65" s="2" customFormat="1" ht="15" hidden="1" thickTop="1" thickBot="1">
      <c r="A112" s="158">
        <v>110</v>
      </c>
      <c r="B112" s="523" t="str">
        <f t="shared" si="7"/>
        <v>PSS09_Adani Green Energy 27 A Limited (AGE27AL)</v>
      </c>
      <c r="C112" s="196" t="s">
        <v>444</v>
      </c>
      <c r="D112" s="197" t="s">
        <v>23</v>
      </c>
      <c r="E112" s="160" t="s">
        <v>23</v>
      </c>
      <c r="F112" s="291" t="s">
        <v>1334</v>
      </c>
      <c r="G112" s="199" t="s">
        <v>512</v>
      </c>
      <c r="H112" s="200" t="s">
        <v>513</v>
      </c>
      <c r="I112" s="160" t="s">
        <v>141</v>
      </c>
      <c r="J112" s="198" t="s">
        <v>159</v>
      </c>
      <c r="K112" s="201"/>
      <c r="L112" s="202"/>
      <c r="M112" s="203"/>
      <c r="N112" s="168" t="str" cm="1">
        <f t="array" ref="N112">_xlfn.IFNA(LOOKUP(2, 1/(MOD(COLUMN(O112:XFD112)-COLUMN(O112), 5)=2)/(O112:XFD112&lt;&gt;""), O112:XFD112),"Not Submitted")</f>
        <v>Delete</v>
      </c>
      <c r="O112" s="238"/>
      <c r="P112" s="238"/>
      <c r="Q112" s="177" t="s">
        <v>56</v>
      </c>
      <c r="R112" s="102"/>
      <c r="S112" s="205"/>
      <c r="T112" s="239"/>
      <c r="U112" s="240"/>
      <c r="V112" s="204"/>
      <c r="W112" s="205"/>
      <c r="X112" s="205"/>
      <c r="Y112" s="249"/>
      <c r="Z112" s="219"/>
      <c r="AA112" s="243"/>
      <c r="AB112" s="204"/>
      <c r="AC112" s="204"/>
      <c r="AD112" s="250"/>
      <c r="AE112" s="219"/>
      <c r="AF112" s="243"/>
      <c r="AG112" s="205"/>
      <c r="AH112" s="205"/>
      <c r="AI112" s="236"/>
      <c r="AJ112" s="205"/>
      <c r="AK112" s="205"/>
      <c r="AL112" s="205"/>
      <c r="AM112" s="205"/>
      <c r="AN112" s="206"/>
      <c r="AO112" s="205"/>
      <c r="AP112" s="205"/>
      <c r="AQ112" s="205"/>
      <c r="AR112" s="205"/>
      <c r="AS112" s="206"/>
      <c r="AT112" s="205"/>
      <c r="AU112" s="205"/>
      <c r="AV112" s="205"/>
      <c r="AW112" s="205"/>
      <c r="AX112" s="206"/>
      <c r="AY112" s="205"/>
      <c r="AZ112" s="205"/>
      <c r="BA112" s="205"/>
      <c r="BB112" s="205"/>
      <c r="BC112" s="206"/>
      <c r="BD112" s="205"/>
      <c r="BE112" s="205"/>
      <c r="BF112" s="205"/>
      <c r="BG112" s="205"/>
      <c r="BH112" s="206"/>
      <c r="BI112" s="205"/>
      <c r="BJ112" s="205"/>
      <c r="BK112" s="205"/>
      <c r="BL112" s="207"/>
      <c r="BM112" s="7" t="str">
        <f t="shared" si="5"/>
        <v>E</v>
      </c>
    </row>
    <row r="113" spans="1:65" s="2" customFormat="1" ht="15" hidden="1" thickTop="1" thickBot="1">
      <c r="A113" s="158">
        <v>111</v>
      </c>
      <c r="B113" s="523" t="str">
        <f t="shared" si="7"/>
        <v>PSS09_Adani Green Energy 27 A Limited (AGE27AL)</v>
      </c>
      <c r="C113" s="196" t="s">
        <v>444</v>
      </c>
      <c r="D113" s="197" t="s">
        <v>23</v>
      </c>
      <c r="E113" s="160" t="s">
        <v>23</v>
      </c>
      <c r="F113" s="291" t="s">
        <v>1335</v>
      </c>
      <c r="G113" s="199" t="s">
        <v>464</v>
      </c>
      <c r="H113" s="200" t="s">
        <v>465</v>
      </c>
      <c r="I113" s="160" t="s">
        <v>141</v>
      </c>
      <c r="J113" s="198" t="s">
        <v>142</v>
      </c>
      <c r="K113" s="201"/>
      <c r="L113" s="202"/>
      <c r="M113" s="203"/>
      <c r="N113" s="168" t="str" cm="1">
        <f t="array" ref="N113">_xlfn.IFNA(LOOKUP(2, 1/(MOD(COLUMN(O113:XFD113)-COLUMN(O113), 5)=2)/(O113:XFD113&lt;&gt;""), O113:XFD113),"Not Submitted")</f>
        <v>Delete</v>
      </c>
      <c r="O113" s="238"/>
      <c r="P113" s="238"/>
      <c r="Q113" s="177" t="s">
        <v>56</v>
      </c>
      <c r="R113" s="102"/>
      <c r="S113" s="205"/>
      <c r="T113" s="239"/>
      <c r="U113" s="240"/>
      <c r="V113" s="204"/>
      <c r="W113" s="205"/>
      <c r="X113" s="205"/>
      <c r="Y113" s="249"/>
      <c r="Z113" s="219"/>
      <c r="AA113" s="243"/>
      <c r="AB113" s="204"/>
      <c r="AC113" s="204"/>
      <c r="AD113" s="250"/>
      <c r="AE113" s="219"/>
      <c r="AF113" s="243"/>
      <c r="AG113" s="205"/>
      <c r="AH113" s="205"/>
      <c r="AI113" s="236"/>
      <c r="AJ113" s="205"/>
      <c r="AK113" s="205"/>
      <c r="AL113" s="205"/>
      <c r="AM113" s="205"/>
      <c r="AN113" s="206"/>
      <c r="AO113" s="205"/>
      <c r="AP113" s="205"/>
      <c r="AQ113" s="205"/>
      <c r="AR113" s="205"/>
      <c r="AS113" s="206"/>
      <c r="AT113" s="205"/>
      <c r="AU113" s="205"/>
      <c r="AV113" s="205"/>
      <c r="AW113" s="205"/>
      <c r="AX113" s="206"/>
      <c r="AY113" s="205"/>
      <c r="AZ113" s="205"/>
      <c r="BA113" s="205"/>
      <c r="BB113" s="205"/>
      <c r="BC113" s="206"/>
      <c r="BD113" s="205"/>
      <c r="BE113" s="205"/>
      <c r="BF113" s="205"/>
      <c r="BG113" s="205"/>
      <c r="BH113" s="206"/>
      <c r="BI113" s="205"/>
      <c r="BJ113" s="205"/>
      <c r="BK113" s="205"/>
      <c r="BL113" s="207"/>
      <c r="BM113" s="7" t="str">
        <f t="shared" si="5"/>
        <v>E</v>
      </c>
    </row>
    <row r="114" spans="1:65" s="2" customFormat="1" ht="15" hidden="1" thickTop="1" thickBot="1">
      <c r="A114" s="158">
        <v>112</v>
      </c>
      <c r="B114" s="523" t="str">
        <f t="shared" si="7"/>
        <v>PSS09_Adani Green Energy 27 A Limited (AGE27AL)</v>
      </c>
      <c r="C114" s="196" t="s">
        <v>444</v>
      </c>
      <c r="D114" s="197" t="s">
        <v>23</v>
      </c>
      <c r="E114" s="160" t="s">
        <v>23</v>
      </c>
      <c r="F114" s="291" t="s">
        <v>1336</v>
      </c>
      <c r="G114" s="199" t="s">
        <v>494</v>
      </c>
      <c r="H114" s="200" t="s">
        <v>495</v>
      </c>
      <c r="I114" s="160" t="s">
        <v>141</v>
      </c>
      <c r="J114" s="198" t="s">
        <v>142</v>
      </c>
      <c r="K114" s="201"/>
      <c r="L114" s="202"/>
      <c r="M114" s="203"/>
      <c r="N114" s="168" t="str" cm="1">
        <f t="array" ref="N114">_xlfn.IFNA(LOOKUP(2, 1/(MOD(COLUMN(O114:XFD114)-COLUMN(O114), 5)=2)/(O114:XFD114&lt;&gt;""), O114:XFD114),"Not Submitted")</f>
        <v>Delete</v>
      </c>
      <c r="O114" s="238"/>
      <c r="P114" s="238"/>
      <c r="Q114" s="177" t="s">
        <v>56</v>
      </c>
      <c r="R114" s="102"/>
      <c r="S114" s="205"/>
      <c r="T114" s="239"/>
      <c r="U114" s="240"/>
      <c r="V114" s="204"/>
      <c r="W114" s="205"/>
      <c r="X114" s="205"/>
      <c r="Y114" s="249"/>
      <c r="Z114" s="219"/>
      <c r="AA114" s="243"/>
      <c r="AB114" s="204"/>
      <c r="AC114" s="204"/>
      <c r="AD114" s="250"/>
      <c r="AE114" s="219"/>
      <c r="AF114" s="243"/>
      <c r="AG114" s="205"/>
      <c r="AH114" s="205"/>
      <c r="AI114" s="236"/>
      <c r="AJ114" s="205"/>
      <c r="AK114" s="205"/>
      <c r="AL114" s="205"/>
      <c r="AM114" s="205"/>
      <c r="AN114" s="206"/>
      <c r="AO114" s="205"/>
      <c r="AP114" s="205"/>
      <c r="AQ114" s="205"/>
      <c r="AR114" s="205"/>
      <c r="AS114" s="206"/>
      <c r="AT114" s="205"/>
      <c r="AU114" s="205"/>
      <c r="AV114" s="205"/>
      <c r="AW114" s="205"/>
      <c r="AX114" s="206"/>
      <c r="AY114" s="205"/>
      <c r="AZ114" s="205"/>
      <c r="BA114" s="205"/>
      <c r="BB114" s="205"/>
      <c r="BC114" s="206"/>
      <c r="BD114" s="205"/>
      <c r="BE114" s="205"/>
      <c r="BF114" s="205"/>
      <c r="BG114" s="205"/>
      <c r="BH114" s="206"/>
      <c r="BI114" s="205"/>
      <c r="BJ114" s="205"/>
      <c r="BK114" s="205"/>
      <c r="BL114" s="207"/>
      <c r="BM114" s="7" t="str">
        <f t="shared" si="5"/>
        <v>E</v>
      </c>
    </row>
    <row r="115" spans="1:65" s="2" customFormat="1" ht="15" hidden="1" thickTop="1" thickBot="1">
      <c r="A115" s="158">
        <v>113</v>
      </c>
      <c r="B115" s="523" t="str">
        <f t="shared" si="7"/>
        <v>PSS09_Adani Green Energy 27 A Limited (AGE27AL)</v>
      </c>
      <c r="C115" s="196" t="s">
        <v>444</v>
      </c>
      <c r="D115" s="197" t="s">
        <v>23</v>
      </c>
      <c r="E115" s="160" t="s">
        <v>23</v>
      </c>
      <c r="F115" s="291" t="s">
        <v>1337</v>
      </c>
      <c r="G115" s="199" t="s">
        <v>461</v>
      </c>
      <c r="H115" s="200" t="s">
        <v>462</v>
      </c>
      <c r="I115" s="160" t="s">
        <v>190</v>
      </c>
      <c r="J115" s="198" t="s">
        <v>142</v>
      </c>
      <c r="K115" s="201"/>
      <c r="L115" s="202"/>
      <c r="M115" s="203"/>
      <c r="N115" s="168" t="str" cm="1">
        <f t="array" ref="N115">_xlfn.IFNA(LOOKUP(2, 1/(MOD(COLUMN(O115:XFD115)-COLUMN(O115), 5)=2)/(O115:XFD115&lt;&gt;""), O115:XFD115),"Not Submitted")</f>
        <v>Delete</v>
      </c>
      <c r="O115" s="238"/>
      <c r="P115" s="238"/>
      <c r="Q115" s="177" t="s">
        <v>56</v>
      </c>
      <c r="R115" s="102"/>
      <c r="S115" s="205"/>
      <c r="T115" s="239"/>
      <c r="U115" s="240"/>
      <c r="V115" s="204"/>
      <c r="W115" s="205"/>
      <c r="X115" s="205"/>
      <c r="Y115" s="249"/>
      <c r="Z115" s="219"/>
      <c r="AA115" s="243"/>
      <c r="AB115" s="204"/>
      <c r="AC115" s="204"/>
      <c r="AD115" s="250"/>
      <c r="AE115" s="219"/>
      <c r="AF115" s="243"/>
      <c r="AG115" s="205"/>
      <c r="AH115" s="205"/>
      <c r="AI115" s="236"/>
      <c r="AJ115" s="205"/>
      <c r="AK115" s="205"/>
      <c r="AL115" s="205"/>
      <c r="AM115" s="205"/>
      <c r="AN115" s="206"/>
      <c r="AO115" s="205"/>
      <c r="AP115" s="205"/>
      <c r="AQ115" s="205"/>
      <c r="AR115" s="205"/>
      <c r="AS115" s="206"/>
      <c r="AT115" s="205"/>
      <c r="AU115" s="205"/>
      <c r="AV115" s="205"/>
      <c r="AW115" s="205"/>
      <c r="AX115" s="206"/>
      <c r="AY115" s="205"/>
      <c r="AZ115" s="205"/>
      <c r="BA115" s="205"/>
      <c r="BB115" s="205"/>
      <c r="BC115" s="206"/>
      <c r="BD115" s="205"/>
      <c r="BE115" s="205"/>
      <c r="BF115" s="205"/>
      <c r="BG115" s="205"/>
      <c r="BH115" s="206"/>
      <c r="BI115" s="205"/>
      <c r="BJ115" s="205"/>
      <c r="BK115" s="205"/>
      <c r="BL115" s="207"/>
      <c r="BM115" s="7" t="str">
        <f t="shared" si="5"/>
        <v>E</v>
      </c>
    </row>
    <row r="116" spans="1:65" s="2" customFormat="1" ht="15" hidden="1" thickTop="1" thickBot="1">
      <c r="A116" s="158">
        <v>114</v>
      </c>
      <c r="B116" s="523" t="str">
        <f t="shared" si="7"/>
        <v>PSS09_Adani Green Energy 27 A Limited (AGE27AL)</v>
      </c>
      <c r="C116" s="196" t="s">
        <v>444</v>
      </c>
      <c r="D116" s="197" t="s">
        <v>23</v>
      </c>
      <c r="E116" s="160" t="s">
        <v>23</v>
      </c>
      <c r="F116" s="291" t="s">
        <v>1338</v>
      </c>
      <c r="G116" s="199" t="s">
        <v>485</v>
      </c>
      <c r="H116" s="200" t="s">
        <v>486</v>
      </c>
      <c r="I116" s="160" t="s">
        <v>141</v>
      </c>
      <c r="J116" s="198" t="s">
        <v>142</v>
      </c>
      <c r="K116" s="201"/>
      <c r="L116" s="202"/>
      <c r="M116" s="203"/>
      <c r="N116" s="168" t="str" cm="1">
        <f t="array" ref="N116">_xlfn.IFNA(LOOKUP(2, 1/(MOD(COLUMN(O116:XFD116)-COLUMN(O116), 5)=2)/(O116:XFD116&lt;&gt;""), O116:XFD116),"Not Submitted")</f>
        <v>Delete</v>
      </c>
      <c r="O116" s="238"/>
      <c r="P116" s="238"/>
      <c r="Q116" s="177" t="s">
        <v>56</v>
      </c>
      <c r="R116" s="102"/>
      <c r="S116" s="205"/>
      <c r="T116" s="239"/>
      <c r="U116" s="240"/>
      <c r="V116" s="204"/>
      <c r="W116" s="205"/>
      <c r="X116" s="205"/>
      <c r="Y116" s="249"/>
      <c r="Z116" s="219"/>
      <c r="AA116" s="243"/>
      <c r="AB116" s="204"/>
      <c r="AC116" s="204"/>
      <c r="AD116" s="250"/>
      <c r="AE116" s="219"/>
      <c r="AF116" s="243"/>
      <c r="AG116" s="205"/>
      <c r="AH116" s="205"/>
      <c r="AI116" s="236"/>
      <c r="AJ116" s="205"/>
      <c r="AK116" s="205"/>
      <c r="AL116" s="205"/>
      <c r="AM116" s="205"/>
      <c r="AN116" s="206"/>
      <c r="AO116" s="205"/>
      <c r="AP116" s="205"/>
      <c r="AQ116" s="205"/>
      <c r="AR116" s="205"/>
      <c r="AS116" s="206"/>
      <c r="AT116" s="205"/>
      <c r="AU116" s="205"/>
      <c r="AV116" s="205"/>
      <c r="AW116" s="205"/>
      <c r="AX116" s="206"/>
      <c r="AY116" s="205"/>
      <c r="AZ116" s="205"/>
      <c r="BA116" s="205"/>
      <c r="BB116" s="205"/>
      <c r="BC116" s="206"/>
      <c r="BD116" s="205"/>
      <c r="BE116" s="205"/>
      <c r="BF116" s="205"/>
      <c r="BG116" s="205"/>
      <c r="BH116" s="206"/>
      <c r="BI116" s="205"/>
      <c r="BJ116" s="205"/>
      <c r="BK116" s="205"/>
      <c r="BL116" s="207"/>
      <c r="BM116" s="7" t="str">
        <f t="shared" si="5"/>
        <v>E</v>
      </c>
    </row>
    <row r="117" spans="1:65" s="2" customFormat="1" ht="15" hidden="1" thickTop="1" thickBot="1">
      <c r="A117" s="158">
        <v>115</v>
      </c>
      <c r="B117" s="523" t="str">
        <f t="shared" si="7"/>
        <v>PSS09_Adani Green Energy 27 A Limited (AGE27AL)</v>
      </c>
      <c r="C117" s="196" t="s">
        <v>444</v>
      </c>
      <c r="D117" s="197" t="s">
        <v>23</v>
      </c>
      <c r="E117" s="160" t="s">
        <v>23</v>
      </c>
      <c r="F117" s="291" t="s">
        <v>1339</v>
      </c>
      <c r="G117" s="199" t="s">
        <v>482</v>
      </c>
      <c r="H117" s="200" t="s">
        <v>483</v>
      </c>
      <c r="I117" s="160" t="s">
        <v>141</v>
      </c>
      <c r="J117" s="198" t="s">
        <v>142</v>
      </c>
      <c r="K117" s="201"/>
      <c r="L117" s="202"/>
      <c r="M117" s="203"/>
      <c r="N117" s="168" t="str" cm="1">
        <f t="array" ref="N117">_xlfn.IFNA(LOOKUP(2, 1/(MOD(COLUMN(O117:XFD117)-COLUMN(O117), 5)=2)/(O117:XFD117&lt;&gt;""), O117:XFD117),"Not Submitted")</f>
        <v>Delete</v>
      </c>
      <c r="O117" s="238"/>
      <c r="P117" s="238"/>
      <c r="Q117" s="177" t="s">
        <v>56</v>
      </c>
      <c r="R117" s="102"/>
      <c r="S117" s="205"/>
      <c r="T117" s="239"/>
      <c r="U117" s="240"/>
      <c r="V117" s="204"/>
      <c r="W117" s="205"/>
      <c r="X117" s="205"/>
      <c r="Y117" s="249"/>
      <c r="Z117" s="219"/>
      <c r="AA117" s="243"/>
      <c r="AB117" s="204"/>
      <c r="AC117" s="204"/>
      <c r="AD117" s="250"/>
      <c r="AE117" s="219"/>
      <c r="AF117" s="243"/>
      <c r="AG117" s="205"/>
      <c r="AH117" s="205"/>
      <c r="AI117" s="236"/>
      <c r="AJ117" s="205"/>
      <c r="AK117" s="205"/>
      <c r="AL117" s="205"/>
      <c r="AM117" s="205"/>
      <c r="AN117" s="206"/>
      <c r="AO117" s="205"/>
      <c r="AP117" s="205"/>
      <c r="AQ117" s="205"/>
      <c r="AR117" s="205"/>
      <c r="AS117" s="206"/>
      <c r="AT117" s="205"/>
      <c r="AU117" s="205"/>
      <c r="AV117" s="205"/>
      <c r="AW117" s="205"/>
      <c r="AX117" s="206"/>
      <c r="AY117" s="205"/>
      <c r="AZ117" s="205"/>
      <c r="BA117" s="205"/>
      <c r="BB117" s="205"/>
      <c r="BC117" s="206"/>
      <c r="BD117" s="205"/>
      <c r="BE117" s="205"/>
      <c r="BF117" s="205"/>
      <c r="BG117" s="205"/>
      <c r="BH117" s="206"/>
      <c r="BI117" s="205"/>
      <c r="BJ117" s="205"/>
      <c r="BK117" s="205"/>
      <c r="BL117" s="207"/>
      <c r="BM117" s="7" t="str">
        <f t="shared" si="5"/>
        <v>E</v>
      </c>
    </row>
    <row r="118" spans="1:65" s="2" customFormat="1" ht="15" hidden="1" thickTop="1" thickBot="1">
      <c r="A118" s="158">
        <v>116</v>
      </c>
      <c r="B118" s="523" t="str">
        <f t="shared" si="7"/>
        <v>PSS09_Adani Green Energy 27 A Limited (AGE27AL)</v>
      </c>
      <c r="C118" s="196" t="s">
        <v>444</v>
      </c>
      <c r="D118" s="197" t="s">
        <v>23</v>
      </c>
      <c r="E118" s="160" t="s">
        <v>23</v>
      </c>
      <c r="F118" s="291" t="s">
        <v>1340</v>
      </c>
      <c r="G118" s="199" t="s">
        <v>452</v>
      </c>
      <c r="H118" s="200" t="s">
        <v>453</v>
      </c>
      <c r="I118" s="160" t="s">
        <v>141</v>
      </c>
      <c r="J118" s="198" t="s">
        <v>142</v>
      </c>
      <c r="K118" s="201"/>
      <c r="L118" s="202"/>
      <c r="M118" s="203"/>
      <c r="N118" s="168" t="str" cm="1">
        <f t="array" ref="N118">_xlfn.IFNA(LOOKUP(2, 1/(MOD(COLUMN(O118:XFD118)-COLUMN(O118), 5)=2)/(O118:XFD118&lt;&gt;""), O118:XFD118),"Not Submitted")</f>
        <v>Delete</v>
      </c>
      <c r="O118" s="238"/>
      <c r="P118" s="238"/>
      <c r="Q118" s="177" t="s">
        <v>56</v>
      </c>
      <c r="R118" s="102"/>
      <c r="S118" s="205"/>
      <c r="T118" s="239"/>
      <c r="U118" s="240"/>
      <c r="V118" s="204"/>
      <c r="W118" s="205"/>
      <c r="X118" s="205"/>
      <c r="Y118" s="249"/>
      <c r="Z118" s="219"/>
      <c r="AA118" s="243"/>
      <c r="AB118" s="204"/>
      <c r="AC118" s="204"/>
      <c r="AD118" s="250"/>
      <c r="AE118" s="219"/>
      <c r="AF118" s="243"/>
      <c r="AG118" s="205"/>
      <c r="AH118" s="205"/>
      <c r="AI118" s="236"/>
      <c r="AJ118" s="205"/>
      <c r="AK118" s="205"/>
      <c r="AL118" s="205"/>
      <c r="AM118" s="205"/>
      <c r="AN118" s="206"/>
      <c r="AO118" s="205"/>
      <c r="AP118" s="205"/>
      <c r="AQ118" s="205"/>
      <c r="AR118" s="205"/>
      <c r="AS118" s="206"/>
      <c r="AT118" s="205"/>
      <c r="AU118" s="205"/>
      <c r="AV118" s="205"/>
      <c r="AW118" s="205"/>
      <c r="AX118" s="206"/>
      <c r="AY118" s="205"/>
      <c r="AZ118" s="205"/>
      <c r="BA118" s="205"/>
      <c r="BB118" s="205"/>
      <c r="BC118" s="206"/>
      <c r="BD118" s="205"/>
      <c r="BE118" s="205"/>
      <c r="BF118" s="205"/>
      <c r="BG118" s="205"/>
      <c r="BH118" s="206"/>
      <c r="BI118" s="205"/>
      <c r="BJ118" s="205"/>
      <c r="BK118" s="205"/>
      <c r="BL118" s="207"/>
      <c r="BM118" s="7" t="str">
        <f t="shared" si="5"/>
        <v>E</v>
      </c>
    </row>
    <row r="119" spans="1:65" s="2" customFormat="1" ht="15" hidden="1" thickTop="1" thickBot="1">
      <c r="A119" s="158">
        <v>117</v>
      </c>
      <c r="B119" s="523" t="str">
        <f t="shared" si="7"/>
        <v>PSS09_Adani Green Energy 27 A Limited (AGE27AL)</v>
      </c>
      <c r="C119" s="196" t="s">
        <v>444</v>
      </c>
      <c r="D119" s="197" t="s">
        <v>23</v>
      </c>
      <c r="E119" s="160" t="s">
        <v>23</v>
      </c>
      <c r="F119" s="291" t="s">
        <v>1341</v>
      </c>
      <c r="G119" s="199" t="s">
        <v>509</v>
      </c>
      <c r="H119" s="200" t="s">
        <v>510</v>
      </c>
      <c r="I119" s="160" t="s">
        <v>141</v>
      </c>
      <c r="J119" s="198" t="s">
        <v>159</v>
      </c>
      <c r="K119" s="201"/>
      <c r="L119" s="202"/>
      <c r="M119" s="203"/>
      <c r="N119" s="168" t="str" cm="1">
        <f t="array" ref="N119">_xlfn.IFNA(LOOKUP(2, 1/(MOD(COLUMN(O119:XFD119)-COLUMN(O119), 5)=2)/(O119:XFD119&lt;&gt;""), O119:XFD119),"Not Submitted")</f>
        <v>Delete</v>
      </c>
      <c r="O119" s="238"/>
      <c r="P119" s="238"/>
      <c r="Q119" s="177" t="s">
        <v>56</v>
      </c>
      <c r="R119" s="102"/>
      <c r="S119" s="205"/>
      <c r="T119" s="239"/>
      <c r="U119" s="240"/>
      <c r="V119" s="204"/>
      <c r="W119" s="205"/>
      <c r="X119" s="205"/>
      <c r="Y119" s="249"/>
      <c r="Z119" s="219"/>
      <c r="AA119" s="243"/>
      <c r="AB119" s="204"/>
      <c r="AC119" s="204"/>
      <c r="AD119" s="250"/>
      <c r="AE119" s="219"/>
      <c r="AF119" s="243"/>
      <c r="AG119" s="205"/>
      <c r="AH119" s="205"/>
      <c r="AI119" s="236"/>
      <c r="AJ119" s="205"/>
      <c r="AK119" s="205"/>
      <c r="AL119" s="205"/>
      <c r="AM119" s="205"/>
      <c r="AN119" s="206"/>
      <c r="AO119" s="205"/>
      <c r="AP119" s="205"/>
      <c r="AQ119" s="205"/>
      <c r="AR119" s="205"/>
      <c r="AS119" s="206"/>
      <c r="AT119" s="205"/>
      <c r="AU119" s="205"/>
      <c r="AV119" s="205"/>
      <c r="AW119" s="205"/>
      <c r="AX119" s="206"/>
      <c r="AY119" s="205"/>
      <c r="AZ119" s="205"/>
      <c r="BA119" s="205"/>
      <c r="BB119" s="205"/>
      <c r="BC119" s="206"/>
      <c r="BD119" s="205"/>
      <c r="BE119" s="205"/>
      <c r="BF119" s="205"/>
      <c r="BG119" s="205"/>
      <c r="BH119" s="206"/>
      <c r="BI119" s="205"/>
      <c r="BJ119" s="205"/>
      <c r="BK119" s="205"/>
      <c r="BL119" s="207"/>
      <c r="BM119" s="7" t="str">
        <f t="shared" si="5"/>
        <v>E</v>
      </c>
    </row>
    <row r="120" spans="1:65" s="2" customFormat="1" ht="15" hidden="1" thickTop="1" thickBot="1">
      <c r="A120" s="158">
        <v>118</v>
      </c>
      <c r="B120" s="523" t="str">
        <f t="shared" si="7"/>
        <v>PSS09_Adani Green Energy 27 A Limited (AGE27AL)</v>
      </c>
      <c r="C120" s="196" t="s">
        <v>444</v>
      </c>
      <c r="D120" s="197" t="s">
        <v>23</v>
      </c>
      <c r="E120" s="160" t="s">
        <v>23</v>
      </c>
      <c r="F120" s="291" t="s">
        <v>1342</v>
      </c>
      <c r="G120" s="199" t="s">
        <v>476</v>
      </c>
      <c r="H120" s="200" t="s">
        <v>477</v>
      </c>
      <c r="I120" s="160" t="s">
        <v>190</v>
      </c>
      <c r="J120" s="198" t="s">
        <v>159</v>
      </c>
      <c r="K120" s="201"/>
      <c r="L120" s="202"/>
      <c r="M120" s="203"/>
      <c r="N120" s="168" t="str" cm="1">
        <f t="array" ref="N120">_xlfn.IFNA(LOOKUP(2, 1/(MOD(COLUMN(O120:XFD120)-COLUMN(O120), 5)=2)/(O120:XFD120&lt;&gt;""), O120:XFD120),"Not Submitted")</f>
        <v>Delete</v>
      </c>
      <c r="O120" s="238"/>
      <c r="P120" s="238"/>
      <c r="Q120" s="177" t="s">
        <v>56</v>
      </c>
      <c r="R120" s="102"/>
      <c r="S120" s="205"/>
      <c r="T120" s="239"/>
      <c r="U120" s="240"/>
      <c r="V120" s="204"/>
      <c r="W120" s="205"/>
      <c r="X120" s="205"/>
      <c r="Y120" s="249"/>
      <c r="Z120" s="219"/>
      <c r="AA120" s="243"/>
      <c r="AB120" s="204"/>
      <c r="AC120" s="204"/>
      <c r="AD120" s="250"/>
      <c r="AE120" s="219"/>
      <c r="AF120" s="243"/>
      <c r="AG120" s="205"/>
      <c r="AH120" s="205"/>
      <c r="AI120" s="236"/>
      <c r="AJ120" s="205"/>
      <c r="AK120" s="205"/>
      <c r="AL120" s="205"/>
      <c r="AM120" s="205"/>
      <c r="AN120" s="206"/>
      <c r="AO120" s="205"/>
      <c r="AP120" s="205"/>
      <c r="AQ120" s="205"/>
      <c r="AR120" s="205"/>
      <c r="AS120" s="206"/>
      <c r="AT120" s="205"/>
      <c r="AU120" s="205"/>
      <c r="AV120" s="205"/>
      <c r="AW120" s="205"/>
      <c r="AX120" s="206"/>
      <c r="AY120" s="205"/>
      <c r="AZ120" s="205"/>
      <c r="BA120" s="205"/>
      <c r="BB120" s="205"/>
      <c r="BC120" s="206"/>
      <c r="BD120" s="205"/>
      <c r="BE120" s="205"/>
      <c r="BF120" s="205"/>
      <c r="BG120" s="205"/>
      <c r="BH120" s="206"/>
      <c r="BI120" s="205"/>
      <c r="BJ120" s="205"/>
      <c r="BK120" s="205"/>
      <c r="BL120" s="207"/>
      <c r="BM120" s="7" t="str">
        <f t="shared" si="5"/>
        <v>E</v>
      </c>
    </row>
    <row r="121" spans="1:65" s="2" customFormat="1" ht="16.5" hidden="1" thickTop="1" thickBot="1">
      <c r="A121" s="158">
        <v>119</v>
      </c>
      <c r="B121" s="523" t="str">
        <f t="shared" si="7"/>
        <v>PSS09_Adani Green Energy 27 A Limited (AGE27AL)</v>
      </c>
      <c r="C121" s="196" t="s">
        <v>444</v>
      </c>
      <c r="D121" s="197" t="s">
        <v>23</v>
      </c>
      <c r="E121" s="160" t="s">
        <v>23</v>
      </c>
      <c r="F121" s="291" t="s">
        <v>1343</v>
      </c>
      <c r="G121" s="199" t="s">
        <v>506</v>
      </c>
      <c r="H121" s="200" t="s">
        <v>507</v>
      </c>
      <c r="I121" s="160" t="s">
        <v>190</v>
      </c>
      <c r="J121" s="198" t="s">
        <v>142</v>
      </c>
      <c r="K121" s="201"/>
      <c r="L121" s="202"/>
      <c r="M121" s="203"/>
      <c r="N121" s="168" t="str" cm="1">
        <f t="array" ref="N121">_xlfn.IFNA(LOOKUP(2, 1/(MOD(COLUMN(O121:XFD121)-COLUMN(O121), 5)=2)/(O121:XFD121&lt;&gt;""), O121:XFD121),"Not Submitted")</f>
        <v>Delete</v>
      </c>
      <c r="O121" s="238"/>
      <c r="P121" s="238"/>
      <c r="Q121" s="177" t="s">
        <v>56</v>
      </c>
      <c r="R121" s="102"/>
      <c r="S121" s="205"/>
      <c r="T121" s="239"/>
      <c r="U121" s="240"/>
      <c r="V121" s="204"/>
      <c r="W121" s="205"/>
      <c r="X121" s="205"/>
      <c r="Y121" s="249"/>
      <c r="Z121" s="219"/>
      <c r="AA121" s="243"/>
      <c r="AB121" s="204"/>
      <c r="AC121" s="204"/>
      <c r="AD121" s="250"/>
      <c r="AE121" s="219"/>
      <c r="AF121" s="243"/>
      <c r="AG121" s="205"/>
      <c r="AH121" s="205"/>
      <c r="AI121" s="236"/>
      <c r="AJ121" s="205"/>
      <c r="AK121" s="205"/>
      <c r="AL121" s="205"/>
      <c r="AM121" s="205"/>
      <c r="AN121" s="206"/>
      <c r="AO121" s="205"/>
      <c r="AP121" s="205"/>
      <c r="AQ121" s="205"/>
      <c r="AR121" s="205"/>
      <c r="AS121" s="206"/>
      <c r="AT121" s="205"/>
      <c r="AU121" s="205"/>
      <c r="AV121" s="205"/>
      <c r="AW121" s="205"/>
      <c r="AX121" s="206"/>
      <c r="AY121" s="205"/>
      <c r="AZ121" s="205"/>
      <c r="BA121" s="205"/>
      <c r="BB121" s="205"/>
      <c r="BC121" s="206"/>
      <c r="BD121" s="205"/>
      <c r="BE121" s="205"/>
      <c r="BF121" s="205"/>
      <c r="BG121" s="205"/>
      <c r="BH121" s="206"/>
      <c r="BI121" s="205"/>
      <c r="BJ121" s="205"/>
      <c r="BK121" s="205"/>
      <c r="BL121" s="207"/>
      <c r="BM121" s="7" t="str">
        <f t="shared" si="5"/>
        <v>E</v>
      </c>
    </row>
    <row r="122" spans="1:65" s="2" customFormat="1" ht="15" hidden="1" thickTop="1" thickBot="1">
      <c r="A122" s="158">
        <v>120</v>
      </c>
      <c r="B122" s="523" t="str">
        <f t="shared" si="7"/>
        <v>PSS09_Adani Green Energy 27 A Limited (AGE27AL)</v>
      </c>
      <c r="C122" s="196" t="s">
        <v>444</v>
      </c>
      <c r="D122" s="197" t="s">
        <v>23</v>
      </c>
      <c r="E122" s="160" t="s">
        <v>23</v>
      </c>
      <c r="F122" s="291" t="s">
        <v>1344</v>
      </c>
      <c r="G122" s="199" t="s">
        <v>521</v>
      </c>
      <c r="H122" s="200" t="s">
        <v>522</v>
      </c>
      <c r="I122" s="160" t="s">
        <v>141</v>
      </c>
      <c r="J122" s="198" t="s">
        <v>159</v>
      </c>
      <c r="K122" s="201"/>
      <c r="L122" s="202"/>
      <c r="M122" s="203"/>
      <c r="N122" s="168" t="str" cm="1">
        <f t="array" ref="N122">_xlfn.IFNA(LOOKUP(2, 1/(MOD(COLUMN(O122:XFD122)-COLUMN(O122), 5)=2)/(O122:XFD122&lt;&gt;""), O122:XFD122),"Not Submitted")</f>
        <v>Delete</v>
      </c>
      <c r="O122" s="238"/>
      <c r="P122" s="238"/>
      <c r="Q122" s="177" t="s">
        <v>56</v>
      </c>
      <c r="R122" s="102"/>
      <c r="S122" s="205"/>
      <c r="T122" s="239"/>
      <c r="U122" s="240"/>
      <c r="V122" s="204"/>
      <c r="W122" s="205"/>
      <c r="X122" s="205"/>
      <c r="Y122" s="249"/>
      <c r="Z122" s="219"/>
      <c r="AA122" s="243"/>
      <c r="AB122" s="204"/>
      <c r="AC122" s="204"/>
      <c r="AD122" s="250"/>
      <c r="AE122" s="219"/>
      <c r="AF122" s="243"/>
      <c r="AG122" s="205"/>
      <c r="AH122" s="205"/>
      <c r="AI122" s="236"/>
      <c r="AJ122" s="205"/>
      <c r="AK122" s="205"/>
      <c r="AL122" s="205"/>
      <c r="AM122" s="205"/>
      <c r="AN122" s="206"/>
      <c r="AO122" s="205"/>
      <c r="AP122" s="205"/>
      <c r="AQ122" s="205"/>
      <c r="AR122" s="205"/>
      <c r="AS122" s="206"/>
      <c r="AT122" s="205"/>
      <c r="AU122" s="205"/>
      <c r="AV122" s="205"/>
      <c r="AW122" s="205"/>
      <c r="AX122" s="206"/>
      <c r="AY122" s="205"/>
      <c r="AZ122" s="205"/>
      <c r="BA122" s="205"/>
      <c r="BB122" s="205"/>
      <c r="BC122" s="206"/>
      <c r="BD122" s="205"/>
      <c r="BE122" s="205"/>
      <c r="BF122" s="205"/>
      <c r="BG122" s="205"/>
      <c r="BH122" s="206"/>
      <c r="BI122" s="205"/>
      <c r="BJ122" s="205"/>
      <c r="BK122" s="205"/>
      <c r="BL122" s="207"/>
      <c r="BM122" s="7" t="str">
        <f t="shared" si="5"/>
        <v>E</v>
      </c>
    </row>
    <row r="123" spans="1:65" s="2" customFormat="1" ht="15" hidden="1" thickTop="1" thickBot="1">
      <c r="A123" s="158">
        <v>121</v>
      </c>
      <c r="B123" s="523" t="str">
        <f t="shared" si="7"/>
        <v>PSS09_Adani Green Energy 27 A Limited (AGE27AL)</v>
      </c>
      <c r="C123" s="196" t="s">
        <v>444</v>
      </c>
      <c r="D123" s="197" t="s">
        <v>23</v>
      </c>
      <c r="E123" s="160" t="s">
        <v>23</v>
      </c>
      <c r="F123" s="291" t="s">
        <v>1345</v>
      </c>
      <c r="G123" s="199" t="s">
        <v>449</v>
      </c>
      <c r="H123" s="200" t="s">
        <v>450</v>
      </c>
      <c r="I123" s="160" t="s">
        <v>141</v>
      </c>
      <c r="J123" s="198" t="s">
        <v>159</v>
      </c>
      <c r="K123" s="201"/>
      <c r="L123" s="202"/>
      <c r="M123" s="203"/>
      <c r="N123" s="168" t="str" cm="1">
        <f t="array" ref="N123">_xlfn.IFNA(LOOKUP(2, 1/(MOD(COLUMN(O123:XFD123)-COLUMN(O123), 5)=2)/(O123:XFD123&lt;&gt;""), O123:XFD123),"Not Submitted")</f>
        <v>Delete</v>
      </c>
      <c r="O123" s="238"/>
      <c r="P123" s="238"/>
      <c r="Q123" s="177" t="s">
        <v>56</v>
      </c>
      <c r="R123" s="102"/>
      <c r="S123" s="205"/>
      <c r="T123" s="239"/>
      <c r="U123" s="240"/>
      <c r="V123" s="204"/>
      <c r="W123" s="205"/>
      <c r="X123" s="205"/>
      <c r="Y123" s="249"/>
      <c r="Z123" s="219"/>
      <c r="AA123" s="243"/>
      <c r="AB123" s="204"/>
      <c r="AC123" s="204"/>
      <c r="AD123" s="250"/>
      <c r="AE123" s="219"/>
      <c r="AF123" s="243"/>
      <c r="AG123" s="205"/>
      <c r="AH123" s="205"/>
      <c r="AI123" s="236"/>
      <c r="AJ123" s="205"/>
      <c r="AK123" s="205"/>
      <c r="AL123" s="205"/>
      <c r="AM123" s="205"/>
      <c r="AN123" s="206"/>
      <c r="AO123" s="205"/>
      <c r="AP123" s="205"/>
      <c r="AQ123" s="205"/>
      <c r="AR123" s="205"/>
      <c r="AS123" s="206"/>
      <c r="AT123" s="205"/>
      <c r="AU123" s="205"/>
      <c r="AV123" s="205"/>
      <c r="AW123" s="205"/>
      <c r="AX123" s="206"/>
      <c r="AY123" s="205"/>
      <c r="AZ123" s="205"/>
      <c r="BA123" s="205"/>
      <c r="BB123" s="205"/>
      <c r="BC123" s="206"/>
      <c r="BD123" s="205"/>
      <c r="BE123" s="205"/>
      <c r="BF123" s="205"/>
      <c r="BG123" s="205"/>
      <c r="BH123" s="206"/>
      <c r="BI123" s="205"/>
      <c r="BJ123" s="205"/>
      <c r="BK123" s="205"/>
      <c r="BL123" s="207"/>
      <c r="BM123" s="7" t="str">
        <f t="shared" si="5"/>
        <v>E</v>
      </c>
    </row>
    <row r="124" spans="1:65" s="2" customFormat="1" ht="15" hidden="1" thickTop="1" thickBot="1">
      <c r="A124" s="158">
        <v>122</v>
      </c>
      <c r="B124" s="523" t="str">
        <f t="shared" si="7"/>
        <v>PSS09_Adani Green Energy 27 A Limited (AGE27AL)</v>
      </c>
      <c r="C124" s="196" t="s">
        <v>444</v>
      </c>
      <c r="D124" s="197" t="s">
        <v>23</v>
      </c>
      <c r="E124" s="160" t="s">
        <v>23</v>
      </c>
      <c r="F124" s="291" t="s">
        <v>1346</v>
      </c>
      <c r="G124" s="199" t="s">
        <v>479</v>
      </c>
      <c r="H124" s="200" t="s">
        <v>480</v>
      </c>
      <c r="I124" s="160" t="s">
        <v>141</v>
      </c>
      <c r="J124" s="198" t="s">
        <v>159</v>
      </c>
      <c r="K124" s="201"/>
      <c r="L124" s="202"/>
      <c r="M124" s="203"/>
      <c r="N124" s="168" t="str" cm="1">
        <f t="array" ref="N124">_xlfn.IFNA(LOOKUP(2, 1/(MOD(COLUMN(O124:XFD124)-COLUMN(O124), 5)=2)/(O124:XFD124&lt;&gt;""), O124:XFD124),"Not Submitted")</f>
        <v>Delete</v>
      </c>
      <c r="O124" s="238"/>
      <c r="P124" s="238"/>
      <c r="Q124" s="177" t="s">
        <v>56</v>
      </c>
      <c r="R124" s="102"/>
      <c r="S124" s="205"/>
      <c r="T124" s="239"/>
      <c r="U124" s="240"/>
      <c r="V124" s="204"/>
      <c r="W124" s="205"/>
      <c r="X124" s="205"/>
      <c r="Y124" s="249"/>
      <c r="Z124" s="219"/>
      <c r="AA124" s="243"/>
      <c r="AB124" s="204"/>
      <c r="AC124" s="204"/>
      <c r="AD124" s="250"/>
      <c r="AE124" s="219"/>
      <c r="AF124" s="243"/>
      <c r="AG124" s="205"/>
      <c r="AH124" s="205"/>
      <c r="AI124" s="236"/>
      <c r="AJ124" s="205"/>
      <c r="AK124" s="205"/>
      <c r="AL124" s="205"/>
      <c r="AM124" s="205"/>
      <c r="AN124" s="206"/>
      <c r="AO124" s="205"/>
      <c r="AP124" s="205"/>
      <c r="AQ124" s="205"/>
      <c r="AR124" s="205"/>
      <c r="AS124" s="206"/>
      <c r="AT124" s="205"/>
      <c r="AU124" s="205"/>
      <c r="AV124" s="205"/>
      <c r="AW124" s="205"/>
      <c r="AX124" s="206"/>
      <c r="AY124" s="205"/>
      <c r="AZ124" s="205"/>
      <c r="BA124" s="205"/>
      <c r="BB124" s="205"/>
      <c r="BC124" s="206"/>
      <c r="BD124" s="205"/>
      <c r="BE124" s="205"/>
      <c r="BF124" s="205"/>
      <c r="BG124" s="205"/>
      <c r="BH124" s="206"/>
      <c r="BI124" s="205"/>
      <c r="BJ124" s="205"/>
      <c r="BK124" s="205"/>
      <c r="BL124" s="207"/>
      <c r="BM124" s="7" t="str">
        <f t="shared" si="5"/>
        <v>E</v>
      </c>
    </row>
    <row r="125" spans="1:65" s="2" customFormat="1" ht="15" hidden="1" thickTop="1" thickBot="1">
      <c r="A125" s="158">
        <v>123</v>
      </c>
      <c r="B125" s="523" t="str">
        <f t="shared" si="7"/>
        <v>PSS09_Adani Green Energy 27 A Limited (AGE27AL)</v>
      </c>
      <c r="C125" s="196" t="s">
        <v>444</v>
      </c>
      <c r="D125" s="197" t="s">
        <v>23</v>
      </c>
      <c r="E125" s="160" t="s">
        <v>23</v>
      </c>
      <c r="F125" s="291" t="s">
        <v>1347</v>
      </c>
      <c r="G125" s="199" t="s">
        <v>455</v>
      </c>
      <c r="H125" s="200" t="s">
        <v>456</v>
      </c>
      <c r="I125" s="160" t="s">
        <v>141</v>
      </c>
      <c r="J125" s="198" t="s">
        <v>159</v>
      </c>
      <c r="K125" s="201"/>
      <c r="L125" s="202"/>
      <c r="M125" s="203"/>
      <c r="N125" s="168" t="str" cm="1">
        <f t="array" ref="N125">_xlfn.IFNA(LOOKUP(2, 1/(MOD(COLUMN(O125:XFD125)-COLUMN(O125), 5)=2)/(O125:XFD125&lt;&gt;""), O125:XFD125),"Not Submitted")</f>
        <v>Delete</v>
      </c>
      <c r="O125" s="238"/>
      <c r="P125" s="238"/>
      <c r="Q125" s="177" t="s">
        <v>56</v>
      </c>
      <c r="R125" s="102"/>
      <c r="S125" s="205"/>
      <c r="T125" s="239"/>
      <c r="U125" s="240"/>
      <c r="V125" s="204"/>
      <c r="W125" s="205"/>
      <c r="X125" s="205"/>
      <c r="Y125" s="249"/>
      <c r="Z125" s="219"/>
      <c r="AA125" s="243"/>
      <c r="AB125" s="204"/>
      <c r="AC125" s="204"/>
      <c r="AD125" s="250"/>
      <c r="AE125" s="219"/>
      <c r="AF125" s="243"/>
      <c r="AG125" s="205"/>
      <c r="AH125" s="205"/>
      <c r="AI125" s="236"/>
      <c r="AJ125" s="205"/>
      <c r="AK125" s="205"/>
      <c r="AL125" s="205"/>
      <c r="AM125" s="205"/>
      <c r="AN125" s="206"/>
      <c r="AO125" s="205"/>
      <c r="AP125" s="205"/>
      <c r="AQ125" s="205"/>
      <c r="AR125" s="205"/>
      <c r="AS125" s="206"/>
      <c r="AT125" s="205"/>
      <c r="AU125" s="205"/>
      <c r="AV125" s="205"/>
      <c r="AW125" s="205"/>
      <c r="AX125" s="206"/>
      <c r="AY125" s="205"/>
      <c r="AZ125" s="205"/>
      <c r="BA125" s="205"/>
      <c r="BB125" s="205"/>
      <c r="BC125" s="206"/>
      <c r="BD125" s="205"/>
      <c r="BE125" s="205"/>
      <c r="BF125" s="205"/>
      <c r="BG125" s="205"/>
      <c r="BH125" s="206"/>
      <c r="BI125" s="205"/>
      <c r="BJ125" s="205"/>
      <c r="BK125" s="205"/>
      <c r="BL125" s="207"/>
      <c r="BM125" s="7" t="str">
        <f t="shared" si="5"/>
        <v>E</v>
      </c>
    </row>
    <row r="126" spans="1:65" s="2" customFormat="1" ht="15" hidden="1" thickTop="1" thickBot="1">
      <c r="A126" s="158">
        <v>124</v>
      </c>
      <c r="B126" s="523" t="str">
        <f t="shared" si="7"/>
        <v>PSS09_Adani Green Energy 27 A Limited (AGE27AL)</v>
      </c>
      <c r="C126" s="196" t="s">
        <v>444</v>
      </c>
      <c r="D126" s="197" t="s">
        <v>23</v>
      </c>
      <c r="E126" s="160" t="s">
        <v>23</v>
      </c>
      <c r="F126" s="291" t="s">
        <v>1348</v>
      </c>
      <c r="G126" s="199" t="s">
        <v>503</v>
      </c>
      <c r="H126" s="200" t="s">
        <v>504</v>
      </c>
      <c r="I126" s="160" t="s">
        <v>141</v>
      </c>
      <c r="J126" s="198" t="s">
        <v>159</v>
      </c>
      <c r="K126" s="201"/>
      <c r="L126" s="202"/>
      <c r="M126" s="203"/>
      <c r="N126" s="168" t="str" cm="1">
        <f t="array" ref="N126">_xlfn.IFNA(LOOKUP(2, 1/(MOD(COLUMN(O126:XFD126)-COLUMN(O126), 5)=2)/(O126:XFD126&lt;&gt;""), O126:XFD126),"Not Submitted")</f>
        <v>Delete</v>
      </c>
      <c r="O126" s="238"/>
      <c r="P126" s="238"/>
      <c r="Q126" s="177" t="s">
        <v>56</v>
      </c>
      <c r="R126" s="102"/>
      <c r="S126" s="205"/>
      <c r="T126" s="239"/>
      <c r="U126" s="240"/>
      <c r="V126" s="204"/>
      <c r="W126" s="205"/>
      <c r="X126" s="205"/>
      <c r="Y126" s="249"/>
      <c r="Z126" s="219"/>
      <c r="AA126" s="243"/>
      <c r="AB126" s="204"/>
      <c r="AC126" s="204"/>
      <c r="AD126" s="250"/>
      <c r="AE126" s="219"/>
      <c r="AF126" s="243"/>
      <c r="AG126" s="205"/>
      <c r="AH126" s="205"/>
      <c r="AI126" s="236"/>
      <c r="AJ126" s="205"/>
      <c r="AK126" s="205"/>
      <c r="AL126" s="205"/>
      <c r="AM126" s="205"/>
      <c r="AN126" s="206"/>
      <c r="AO126" s="205"/>
      <c r="AP126" s="205"/>
      <c r="AQ126" s="205"/>
      <c r="AR126" s="205"/>
      <c r="AS126" s="206"/>
      <c r="AT126" s="205"/>
      <c r="AU126" s="205"/>
      <c r="AV126" s="205"/>
      <c r="AW126" s="205"/>
      <c r="AX126" s="206"/>
      <c r="AY126" s="205"/>
      <c r="AZ126" s="205"/>
      <c r="BA126" s="205"/>
      <c r="BB126" s="205"/>
      <c r="BC126" s="206"/>
      <c r="BD126" s="205"/>
      <c r="BE126" s="205"/>
      <c r="BF126" s="205"/>
      <c r="BG126" s="205"/>
      <c r="BH126" s="206"/>
      <c r="BI126" s="205"/>
      <c r="BJ126" s="205"/>
      <c r="BK126" s="205"/>
      <c r="BL126" s="207"/>
      <c r="BM126" s="7" t="str">
        <f t="shared" si="5"/>
        <v>E</v>
      </c>
    </row>
    <row r="127" spans="1:65" s="2" customFormat="1" ht="15" hidden="1" thickTop="1" thickBot="1">
      <c r="A127" s="158">
        <v>125</v>
      </c>
      <c r="B127" s="523" t="str">
        <f t="shared" si="7"/>
        <v>PSS09_Adani Green Energy 27 A Limited (AGE27AL)</v>
      </c>
      <c r="C127" s="196" t="s">
        <v>444</v>
      </c>
      <c r="D127" s="197" t="s">
        <v>23</v>
      </c>
      <c r="E127" s="160" t="s">
        <v>23</v>
      </c>
      <c r="F127" s="291" t="s">
        <v>1349</v>
      </c>
      <c r="G127" s="199" t="s">
        <v>500</v>
      </c>
      <c r="H127" s="200" t="s">
        <v>501</v>
      </c>
      <c r="I127" s="160" t="s">
        <v>141</v>
      </c>
      <c r="J127" s="198" t="s">
        <v>159</v>
      </c>
      <c r="K127" s="201"/>
      <c r="L127" s="202"/>
      <c r="M127" s="203"/>
      <c r="N127" s="168" t="str" cm="1">
        <f t="array" ref="N127">_xlfn.IFNA(LOOKUP(2, 1/(MOD(COLUMN(O127:XFD127)-COLUMN(O127), 5)=2)/(O127:XFD127&lt;&gt;""), O127:XFD127),"Not Submitted")</f>
        <v>Delete</v>
      </c>
      <c r="O127" s="238"/>
      <c r="P127" s="238"/>
      <c r="Q127" s="177" t="s">
        <v>56</v>
      </c>
      <c r="R127" s="102"/>
      <c r="S127" s="205"/>
      <c r="T127" s="239"/>
      <c r="U127" s="240"/>
      <c r="V127" s="204"/>
      <c r="W127" s="205"/>
      <c r="X127" s="205"/>
      <c r="Y127" s="249"/>
      <c r="Z127" s="219"/>
      <c r="AA127" s="243"/>
      <c r="AB127" s="204"/>
      <c r="AC127" s="204"/>
      <c r="AD127" s="250"/>
      <c r="AE127" s="219"/>
      <c r="AF127" s="243"/>
      <c r="AG127" s="205"/>
      <c r="AH127" s="205"/>
      <c r="AI127" s="236"/>
      <c r="AJ127" s="205"/>
      <c r="AK127" s="205"/>
      <c r="AL127" s="205"/>
      <c r="AM127" s="205"/>
      <c r="AN127" s="206"/>
      <c r="AO127" s="205"/>
      <c r="AP127" s="205"/>
      <c r="AQ127" s="205"/>
      <c r="AR127" s="205"/>
      <c r="AS127" s="206"/>
      <c r="AT127" s="205"/>
      <c r="AU127" s="205"/>
      <c r="AV127" s="205"/>
      <c r="AW127" s="205"/>
      <c r="AX127" s="206"/>
      <c r="AY127" s="205"/>
      <c r="AZ127" s="205"/>
      <c r="BA127" s="205"/>
      <c r="BB127" s="205"/>
      <c r="BC127" s="206"/>
      <c r="BD127" s="205"/>
      <c r="BE127" s="205"/>
      <c r="BF127" s="205"/>
      <c r="BG127" s="205"/>
      <c r="BH127" s="206"/>
      <c r="BI127" s="205"/>
      <c r="BJ127" s="205"/>
      <c r="BK127" s="205"/>
      <c r="BL127" s="207"/>
      <c r="BM127" s="7" t="str">
        <f t="shared" si="5"/>
        <v>E</v>
      </c>
    </row>
    <row r="128" spans="1:65" s="2" customFormat="1" ht="28.5" hidden="1" thickTop="1" thickBot="1">
      <c r="A128" s="158">
        <v>126</v>
      </c>
      <c r="B128" s="523"/>
      <c r="C128" s="196" t="s">
        <v>444</v>
      </c>
      <c r="D128" s="197"/>
      <c r="E128" s="160" t="s">
        <v>23</v>
      </c>
      <c r="F128" s="291" t="s">
        <v>1350</v>
      </c>
      <c r="G128" s="199" t="s">
        <v>473</v>
      </c>
      <c r="H128" s="200" t="s">
        <v>474</v>
      </c>
      <c r="I128" s="160" t="s">
        <v>141</v>
      </c>
      <c r="J128" s="198" t="s">
        <v>159</v>
      </c>
      <c r="K128" s="201"/>
      <c r="L128" s="202"/>
      <c r="M128" s="203"/>
      <c r="N128" s="168" t="str" cm="1">
        <f t="array" ref="N128">_xlfn.IFNA(LOOKUP(2, 1/(MOD(COLUMN(O128:XFD128)-COLUMN(O128), 5)=2)/(O128:XFD128&lt;&gt;""), O128:XFD128),"Not Submitted")</f>
        <v>delete</v>
      </c>
      <c r="O128" s="238"/>
      <c r="P128" s="238"/>
      <c r="Q128" s="198" t="s">
        <v>61</v>
      </c>
      <c r="R128" s="102"/>
      <c r="S128" s="205"/>
      <c r="T128" s="239"/>
      <c r="U128" s="240"/>
      <c r="V128" s="204"/>
      <c r="W128" s="205"/>
      <c r="X128" s="205"/>
      <c r="Y128" s="249"/>
      <c r="Z128" s="219"/>
      <c r="AA128" s="243"/>
      <c r="AB128" s="204"/>
      <c r="AC128" s="204"/>
      <c r="AD128" s="250"/>
      <c r="AE128" s="219"/>
      <c r="AF128" s="243"/>
      <c r="AG128" s="205"/>
      <c r="AH128" s="205"/>
      <c r="AI128" s="236"/>
      <c r="AJ128" s="205"/>
      <c r="AK128" s="205"/>
      <c r="AL128" s="205"/>
      <c r="AM128" s="205"/>
      <c r="AN128" s="206"/>
      <c r="AO128" s="205"/>
      <c r="AP128" s="205"/>
      <c r="AQ128" s="205"/>
      <c r="AR128" s="205"/>
      <c r="AS128" s="206"/>
      <c r="AT128" s="205"/>
      <c r="AU128" s="205"/>
      <c r="AV128" s="205"/>
      <c r="AW128" s="205"/>
      <c r="AX128" s="206"/>
      <c r="AY128" s="205"/>
      <c r="AZ128" s="205"/>
      <c r="BA128" s="205"/>
      <c r="BB128" s="205"/>
      <c r="BC128" s="206"/>
      <c r="BD128" s="205"/>
      <c r="BE128" s="205"/>
      <c r="BF128" s="205"/>
      <c r="BG128" s="205"/>
      <c r="BH128" s="206"/>
      <c r="BI128" s="205"/>
      <c r="BJ128" s="205"/>
      <c r="BK128" s="205"/>
      <c r="BL128" s="207"/>
      <c r="BM128" s="7" t="str">
        <f t="shared" si="5"/>
        <v>E</v>
      </c>
    </row>
    <row r="129" spans="1:65" s="2" customFormat="1" ht="15" hidden="1" thickTop="1" thickBot="1">
      <c r="A129" s="158">
        <v>127</v>
      </c>
      <c r="B129" s="523" t="str">
        <f t="shared" ref="B129:B255" si="8">$A$1</f>
        <v>PSS09_Adani Green Energy 27 A Limited (AGE27AL)</v>
      </c>
      <c r="C129" s="31" t="s">
        <v>600</v>
      </c>
      <c r="D129" s="197" t="s">
        <v>23</v>
      </c>
      <c r="E129" s="160" t="s">
        <v>601</v>
      </c>
      <c r="F129" s="78" t="s">
        <v>1351</v>
      </c>
      <c r="G129" s="199"/>
      <c r="H129" s="591" t="s">
        <v>612</v>
      </c>
      <c r="I129" s="160" t="s">
        <v>141</v>
      </c>
      <c r="J129" s="198" t="s">
        <v>159</v>
      </c>
      <c r="K129" s="201">
        <v>46146</v>
      </c>
      <c r="L129" s="202"/>
      <c r="M129" s="203"/>
      <c r="N129" s="168" t="str" cm="1">
        <f t="array" ref="N129">_xlfn.IFNA(LOOKUP(2, 1/(MOD(COLUMN(O129:XFD129)-COLUMN(O129), 5)=2)/(O129:XFD129&lt;&gt;""), O129:XFD129),"Not Submitted")</f>
        <v>Cat. -I</v>
      </c>
      <c r="O129" s="238" t="s">
        <v>171</v>
      </c>
      <c r="P129" s="238">
        <v>46140</v>
      </c>
      <c r="Q129" s="198" t="s">
        <v>33</v>
      </c>
      <c r="R129" s="603" t="s">
        <v>143</v>
      </c>
      <c r="S129" s="205"/>
      <c r="T129" s="239"/>
      <c r="U129" s="240"/>
      <c r="V129" s="204"/>
      <c r="W129" s="205"/>
      <c r="X129" s="205"/>
      <c r="Y129" s="249"/>
      <c r="Z129" s="219"/>
      <c r="AA129" s="243"/>
      <c r="AB129" s="204"/>
      <c r="AC129" s="204"/>
      <c r="AD129" s="250"/>
      <c r="AE129" s="219"/>
      <c r="AF129" s="243"/>
      <c r="AG129" s="205"/>
      <c r="AH129" s="205"/>
      <c r="AI129" s="236"/>
      <c r="AJ129" s="205"/>
      <c r="AK129" s="205"/>
      <c r="AL129" s="205"/>
      <c r="AM129" s="205"/>
      <c r="AN129" s="206"/>
      <c r="AO129" s="205"/>
      <c r="AP129" s="205"/>
      <c r="AQ129" s="205"/>
      <c r="AR129" s="205"/>
      <c r="AS129" s="206"/>
      <c r="AT129" s="205"/>
      <c r="AU129" s="205"/>
      <c r="AV129" s="205"/>
      <c r="AW129" s="205"/>
      <c r="AX129" s="206"/>
      <c r="AY129" s="205"/>
      <c r="AZ129" s="205"/>
      <c r="BA129" s="205"/>
      <c r="BB129" s="205"/>
      <c r="BC129" s="206"/>
      <c r="BD129" s="205"/>
      <c r="BE129" s="205"/>
      <c r="BF129" s="205"/>
      <c r="BG129" s="205"/>
      <c r="BH129" s="206"/>
      <c r="BI129" s="205"/>
      <c r="BJ129" s="205"/>
      <c r="BK129" s="205"/>
      <c r="BL129" s="207"/>
      <c r="BM129" s="7" t="str">
        <f t="shared" si="5"/>
        <v>E</v>
      </c>
    </row>
    <row r="130" spans="1:65" s="2" customFormat="1" ht="15" hidden="1" thickTop="1" thickBot="1">
      <c r="A130" s="158">
        <v>128</v>
      </c>
      <c r="B130" s="523" t="str">
        <f t="shared" si="8"/>
        <v>PSS09_Adani Green Energy 27 A Limited (AGE27AL)</v>
      </c>
      <c r="C130" s="31" t="s">
        <v>600</v>
      </c>
      <c r="D130" s="197" t="s">
        <v>23</v>
      </c>
      <c r="E130" s="160" t="s">
        <v>601</v>
      </c>
      <c r="F130" s="78" t="s">
        <v>1352</v>
      </c>
      <c r="G130" s="199" t="s">
        <v>609</v>
      </c>
      <c r="H130" s="591" t="s">
        <v>610</v>
      </c>
      <c r="I130" s="160" t="s">
        <v>141</v>
      </c>
      <c r="J130" s="198" t="s">
        <v>159</v>
      </c>
      <c r="K130" s="201">
        <v>46146</v>
      </c>
      <c r="L130" s="202"/>
      <c r="M130" s="203"/>
      <c r="N130" s="168" t="str" cm="1">
        <f t="array" ref="N130">_xlfn.IFNA(LOOKUP(2, 1/(MOD(COLUMN(O130:XFD130)-COLUMN(O130), 5)=2)/(O130:XFD130&lt;&gt;""), O130:XFD130),"Not Submitted")</f>
        <v>Cat. -I</v>
      </c>
      <c r="O130" s="238" t="s">
        <v>171</v>
      </c>
      <c r="P130" s="238">
        <v>46140</v>
      </c>
      <c r="Q130" s="198" t="s">
        <v>33</v>
      </c>
      <c r="R130" s="34" t="s">
        <v>143</v>
      </c>
      <c r="S130" s="205"/>
      <c r="T130" s="239"/>
      <c r="U130" s="240"/>
      <c r="V130" s="204"/>
      <c r="W130" s="205"/>
      <c r="X130" s="205"/>
      <c r="Y130" s="249"/>
      <c r="Z130" s="219"/>
      <c r="AA130" s="243"/>
      <c r="AB130" s="204"/>
      <c r="AC130" s="204"/>
      <c r="AD130" s="250"/>
      <c r="AE130" s="219"/>
      <c r="AF130" s="243"/>
      <c r="AG130" s="205"/>
      <c r="AH130" s="205"/>
      <c r="AI130" s="236"/>
      <c r="AJ130" s="205"/>
      <c r="AK130" s="205"/>
      <c r="AL130" s="205"/>
      <c r="AM130" s="205"/>
      <c r="AN130" s="206"/>
      <c r="AO130" s="205"/>
      <c r="AP130" s="205"/>
      <c r="AQ130" s="205"/>
      <c r="AR130" s="205"/>
      <c r="AS130" s="206"/>
      <c r="AT130" s="205"/>
      <c r="AU130" s="205"/>
      <c r="AV130" s="205"/>
      <c r="AW130" s="205"/>
      <c r="AX130" s="206"/>
      <c r="AY130" s="205"/>
      <c r="AZ130" s="205"/>
      <c r="BA130" s="205"/>
      <c r="BB130" s="205"/>
      <c r="BC130" s="206"/>
      <c r="BD130" s="205"/>
      <c r="BE130" s="205"/>
      <c r="BF130" s="205"/>
      <c r="BG130" s="205"/>
      <c r="BH130" s="206"/>
      <c r="BI130" s="205"/>
      <c r="BJ130" s="205"/>
      <c r="BK130" s="205"/>
      <c r="BL130" s="207"/>
      <c r="BM130" s="7" t="str">
        <f t="shared" si="5"/>
        <v>E</v>
      </c>
    </row>
    <row r="131" spans="1:65" s="2" customFormat="1" ht="28.5" hidden="1" thickTop="1" thickBot="1">
      <c r="A131" s="158">
        <v>129</v>
      </c>
      <c r="B131" s="523" t="str">
        <f t="shared" si="8"/>
        <v>PSS09_Adani Green Energy 27 A Limited (AGE27AL)</v>
      </c>
      <c r="C131" s="31" t="s">
        <v>600</v>
      </c>
      <c r="D131" s="197" t="s">
        <v>23</v>
      </c>
      <c r="E131" s="160" t="s">
        <v>601</v>
      </c>
      <c r="F131" s="78" t="s">
        <v>1353</v>
      </c>
      <c r="G131" s="199" t="s">
        <v>606</v>
      </c>
      <c r="H131" s="591" t="s">
        <v>1021</v>
      </c>
      <c r="I131" s="160" t="s">
        <v>141</v>
      </c>
      <c r="J131" s="198" t="s">
        <v>159</v>
      </c>
      <c r="K131" s="201">
        <v>46146</v>
      </c>
      <c r="L131" s="202"/>
      <c r="M131" s="203"/>
      <c r="N131" s="168" t="str" cm="1">
        <f t="array" ref="N131">_xlfn.IFNA(LOOKUP(2, 1/(MOD(COLUMN(O131:XFD131)-COLUMN(O131), 5)=2)/(O131:XFD131&lt;&gt;""), O131:XFD131),"Not Submitted")</f>
        <v>Cat. -I</v>
      </c>
      <c r="O131" s="238" t="s">
        <v>171</v>
      </c>
      <c r="P131" s="587" t="s">
        <v>1354</v>
      </c>
      <c r="Q131" s="198" t="s">
        <v>33</v>
      </c>
      <c r="R131" s="34" t="s">
        <v>143</v>
      </c>
      <c r="S131" s="205"/>
      <c r="T131" s="239"/>
      <c r="U131" s="240"/>
      <c r="V131" s="204"/>
      <c r="W131" s="205"/>
      <c r="X131" s="205"/>
      <c r="Y131" s="249"/>
      <c r="Z131" s="219"/>
      <c r="AA131" s="243"/>
      <c r="AB131" s="204"/>
      <c r="AC131" s="204"/>
      <c r="AD131" s="250"/>
      <c r="AE131" s="219"/>
      <c r="AF131" s="243"/>
      <c r="AG131" s="205"/>
      <c r="AH131" s="205"/>
      <c r="AI131" s="236"/>
      <c r="AJ131" s="205"/>
      <c r="AK131" s="205"/>
      <c r="AL131" s="205"/>
      <c r="AM131" s="205"/>
      <c r="AN131" s="206"/>
      <c r="AO131" s="205"/>
      <c r="AP131" s="205"/>
      <c r="AQ131" s="205"/>
      <c r="AR131" s="205"/>
      <c r="AS131" s="206"/>
      <c r="AT131" s="205"/>
      <c r="AU131" s="205"/>
      <c r="AV131" s="205"/>
      <c r="AW131" s="205"/>
      <c r="AX131" s="206"/>
      <c r="AY131" s="205"/>
      <c r="AZ131" s="205"/>
      <c r="BA131" s="205"/>
      <c r="BB131" s="205"/>
      <c r="BC131" s="206"/>
      <c r="BD131" s="205"/>
      <c r="BE131" s="205"/>
      <c r="BF131" s="205"/>
      <c r="BG131" s="205"/>
      <c r="BH131" s="206"/>
      <c r="BI131" s="205"/>
      <c r="BJ131" s="205"/>
      <c r="BK131" s="205"/>
      <c r="BL131" s="207"/>
      <c r="BM131" s="7" t="str">
        <f t="shared" si="5"/>
        <v>E</v>
      </c>
    </row>
    <row r="132" spans="1:65" s="2" customFormat="1" ht="15" hidden="1" thickTop="1" thickBot="1">
      <c r="A132" s="158">
        <v>130</v>
      </c>
      <c r="B132" s="523" t="str">
        <f t="shared" si="8"/>
        <v>PSS09_Adani Green Energy 27 A Limited (AGE27AL)</v>
      </c>
      <c r="C132" s="31" t="s">
        <v>600</v>
      </c>
      <c r="D132" s="197" t="s">
        <v>23</v>
      </c>
      <c r="E132" s="160" t="s">
        <v>601</v>
      </c>
      <c r="F132" s="78" t="s">
        <v>1355</v>
      </c>
      <c r="G132" s="199" t="s">
        <v>603</v>
      </c>
      <c r="H132" s="591" t="s">
        <v>1023</v>
      </c>
      <c r="I132" s="160" t="s">
        <v>141</v>
      </c>
      <c r="J132" s="198" t="s">
        <v>159</v>
      </c>
      <c r="K132" s="201">
        <v>46146</v>
      </c>
      <c r="L132" s="202"/>
      <c r="M132" s="203"/>
      <c r="N132" s="168" t="str" cm="1">
        <f t="array" ref="N132">_xlfn.IFNA(LOOKUP(2, 1/(MOD(COLUMN(O132:XFD132)-COLUMN(O132), 5)=2)/(O132:XFD132&lt;&gt;""), O132:XFD132),"Not Submitted")</f>
        <v>Cat. -I</v>
      </c>
      <c r="O132" s="238" t="s">
        <v>171</v>
      </c>
      <c r="P132" s="238">
        <v>46140</v>
      </c>
      <c r="Q132" s="198" t="s">
        <v>33</v>
      </c>
      <c r="R132" s="34" t="s">
        <v>143</v>
      </c>
      <c r="S132" s="205"/>
      <c r="T132" s="239"/>
      <c r="U132" s="240"/>
      <c r="V132" s="204"/>
      <c r="W132" s="205"/>
      <c r="X132" s="205"/>
      <c r="Y132" s="249"/>
      <c r="Z132" s="219"/>
      <c r="AA132" s="243"/>
      <c r="AB132" s="204"/>
      <c r="AC132" s="204"/>
      <c r="AD132" s="250"/>
      <c r="AE132" s="219"/>
      <c r="AF132" s="243"/>
      <c r="AG132" s="205"/>
      <c r="AH132" s="205"/>
      <c r="AI132" s="236"/>
      <c r="AJ132" s="205"/>
      <c r="AK132" s="205"/>
      <c r="AL132" s="205"/>
      <c r="AM132" s="205"/>
      <c r="AN132" s="206"/>
      <c r="AO132" s="205"/>
      <c r="AP132" s="205"/>
      <c r="AQ132" s="205"/>
      <c r="AR132" s="205"/>
      <c r="AS132" s="206"/>
      <c r="AT132" s="205"/>
      <c r="AU132" s="205"/>
      <c r="AV132" s="205"/>
      <c r="AW132" s="205"/>
      <c r="AX132" s="206"/>
      <c r="AY132" s="205"/>
      <c r="AZ132" s="205"/>
      <c r="BA132" s="205"/>
      <c r="BB132" s="205"/>
      <c r="BC132" s="206"/>
      <c r="BD132" s="205"/>
      <c r="BE132" s="205"/>
      <c r="BF132" s="205"/>
      <c r="BG132" s="205"/>
      <c r="BH132" s="206"/>
      <c r="BI132" s="205"/>
      <c r="BJ132" s="205"/>
      <c r="BK132" s="205"/>
      <c r="BL132" s="207"/>
      <c r="BM132" s="7" t="str">
        <f t="shared" si="5"/>
        <v>E</v>
      </c>
    </row>
    <row r="133" spans="1:65" s="2" customFormat="1" ht="15" hidden="1" thickTop="1" thickBot="1">
      <c r="A133" s="158">
        <v>131</v>
      </c>
      <c r="B133" s="523" t="str">
        <f t="shared" si="8"/>
        <v>PSS09_Adani Green Energy 27 A Limited (AGE27AL)</v>
      </c>
      <c r="C133" s="31" t="s">
        <v>600</v>
      </c>
      <c r="D133" s="197" t="s">
        <v>23</v>
      </c>
      <c r="E133" s="160" t="s">
        <v>601</v>
      </c>
      <c r="F133" s="78" t="s">
        <v>1356</v>
      </c>
      <c r="G133" s="199" t="s">
        <v>614</v>
      </c>
      <c r="H133" s="591" t="s">
        <v>1025</v>
      </c>
      <c r="I133" s="160" t="s">
        <v>141</v>
      </c>
      <c r="J133" s="198" t="s">
        <v>159</v>
      </c>
      <c r="K133" s="201">
        <v>46146</v>
      </c>
      <c r="L133" s="202"/>
      <c r="M133" s="203"/>
      <c r="N133" s="168" t="str" cm="1">
        <f t="array" ref="N133">_xlfn.IFNA(LOOKUP(2, 1/(MOD(COLUMN(O133:XFD133)-COLUMN(O133), 5)=2)/(O133:XFD133&lt;&gt;""), O133:XFD133),"Not Submitted")</f>
        <v>Cat. -I</v>
      </c>
      <c r="O133" s="238" t="s">
        <v>171</v>
      </c>
      <c r="P133" s="238">
        <v>46140</v>
      </c>
      <c r="Q133" s="198" t="s">
        <v>33</v>
      </c>
      <c r="R133" s="34" t="s">
        <v>143</v>
      </c>
      <c r="S133" s="205"/>
      <c r="T133" s="239" t="s">
        <v>171</v>
      </c>
      <c r="U133" s="240">
        <v>46267</v>
      </c>
      <c r="V133" s="198" t="s">
        <v>33</v>
      </c>
      <c r="W133" s="205"/>
      <c r="X133" s="205"/>
      <c r="Y133" s="249"/>
      <c r="Z133" s="219"/>
      <c r="AA133" s="243"/>
      <c r="AB133" s="204"/>
      <c r="AC133" s="204"/>
      <c r="AD133" s="250"/>
      <c r="AE133" s="219"/>
      <c r="AF133" s="243"/>
      <c r="AG133" s="205"/>
      <c r="AH133" s="205"/>
      <c r="AI133" s="236"/>
      <c r="AJ133" s="205"/>
      <c r="AK133" s="205"/>
      <c r="AL133" s="205"/>
      <c r="AM133" s="205"/>
      <c r="AN133" s="206"/>
      <c r="AO133" s="205"/>
      <c r="AP133" s="205"/>
      <c r="AQ133" s="205"/>
      <c r="AR133" s="205"/>
      <c r="AS133" s="206"/>
      <c r="AT133" s="205"/>
      <c r="AU133" s="205"/>
      <c r="AV133" s="205"/>
      <c r="AW133" s="205"/>
      <c r="AX133" s="206"/>
      <c r="AY133" s="205"/>
      <c r="AZ133" s="205"/>
      <c r="BA133" s="205"/>
      <c r="BB133" s="205"/>
      <c r="BC133" s="206"/>
      <c r="BD133" s="205"/>
      <c r="BE133" s="205"/>
      <c r="BF133" s="205"/>
      <c r="BG133" s="205"/>
      <c r="BH133" s="206"/>
      <c r="BI133" s="205"/>
      <c r="BJ133" s="205"/>
      <c r="BK133" s="205"/>
      <c r="BL133" s="207"/>
      <c r="BM133" s="7" t="str">
        <f t="shared" si="5"/>
        <v>E</v>
      </c>
    </row>
    <row r="134" spans="1:65" s="2" customFormat="1" ht="15" hidden="1" thickTop="1" thickBot="1">
      <c r="A134" s="158">
        <v>132</v>
      </c>
      <c r="B134" s="523" t="str">
        <f t="shared" si="8"/>
        <v>PSS09_Adani Green Energy 27 A Limited (AGE27AL)</v>
      </c>
      <c r="C134" s="31" t="s">
        <v>600</v>
      </c>
      <c r="D134" s="197" t="s">
        <v>23</v>
      </c>
      <c r="E134" s="160" t="s">
        <v>601</v>
      </c>
      <c r="F134" s="78" t="s">
        <v>1357</v>
      </c>
      <c r="G134" s="199" t="s">
        <v>617</v>
      </c>
      <c r="H134" s="591" t="s">
        <v>607</v>
      </c>
      <c r="I134" s="160" t="s">
        <v>141</v>
      </c>
      <c r="J134" s="198" t="s">
        <v>159</v>
      </c>
      <c r="K134" s="201">
        <v>46146</v>
      </c>
      <c r="L134" s="202"/>
      <c r="M134" s="203"/>
      <c r="N134" s="168" t="str" cm="1">
        <f t="array" ref="N134">_xlfn.IFNA(LOOKUP(2, 1/(MOD(COLUMN(O134:XFD134)-COLUMN(O134), 5)=2)/(O134:XFD134&lt;&gt;""), O134:XFD134),"Not Submitted")</f>
        <v>Cat. -I</v>
      </c>
      <c r="O134" s="238" t="s">
        <v>171</v>
      </c>
      <c r="P134" s="238">
        <v>46140</v>
      </c>
      <c r="Q134" s="198" t="s">
        <v>33</v>
      </c>
      <c r="R134" s="34" t="s">
        <v>143</v>
      </c>
      <c r="S134" s="205" t="s">
        <v>64</v>
      </c>
      <c r="T134" s="239"/>
      <c r="U134" s="240"/>
      <c r="V134" s="204"/>
      <c r="W134" s="205"/>
      <c r="X134" s="205"/>
      <c r="Y134" s="249"/>
      <c r="Z134" s="219"/>
      <c r="AA134" s="243"/>
      <c r="AB134" s="204"/>
      <c r="AC134" s="204"/>
      <c r="AD134" s="250"/>
      <c r="AE134" s="219"/>
      <c r="AF134" s="243"/>
      <c r="AG134" s="205"/>
      <c r="AH134" s="205"/>
      <c r="AI134" s="236"/>
      <c r="AJ134" s="205"/>
      <c r="AK134" s="205"/>
      <c r="AL134" s="205"/>
      <c r="AM134" s="205"/>
      <c r="AN134" s="206"/>
      <c r="AO134" s="205"/>
      <c r="AP134" s="205"/>
      <c r="AQ134" s="205"/>
      <c r="AR134" s="205"/>
      <c r="AS134" s="206"/>
      <c r="AT134" s="205"/>
      <c r="AU134" s="205"/>
      <c r="AV134" s="205"/>
      <c r="AW134" s="205"/>
      <c r="AX134" s="206"/>
      <c r="AY134" s="205"/>
      <c r="AZ134" s="205"/>
      <c r="BA134" s="205"/>
      <c r="BB134" s="205"/>
      <c r="BC134" s="206"/>
      <c r="BD134" s="205"/>
      <c r="BE134" s="205"/>
      <c r="BF134" s="205"/>
      <c r="BG134" s="205"/>
      <c r="BH134" s="206"/>
      <c r="BI134" s="205"/>
      <c r="BJ134" s="205"/>
      <c r="BK134" s="205"/>
      <c r="BL134" s="207"/>
      <c r="BM134" s="7" t="str">
        <f t="shared" si="5"/>
        <v>E</v>
      </c>
    </row>
    <row r="135" spans="1:65" s="2" customFormat="1" ht="15" hidden="1" thickTop="1" thickBot="1">
      <c r="A135" s="158">
        <v>133</v>
      </c>
      <c r="B135" s="523" t="str">
        <f t="shared" si="8"/>
        <v>PSS09_Adani Green Energy 27 A Limited (AGE27AL)</v>
      </c>
      <c r="C135" s="31" t="s">
        <v>600</v>
      </c>
      <c r="D135" s="197" t="s">
        <v>23</v>
      </c>
      <c r="E135" s="160" t="s">
        <v>601</v>
      </c>
      <c r="F135" s="78" t="s">
        <v>1358</v>
      </c>
      <c r="G135" s="199" t="s">
        <v>620</v>
      </c>
      <c r="H135" s="591" t="s">
        <v>604</v>
      </c>
      <c r="I135" s="160" t="s">
        <v>141</v>
      </c>
      <c r="J135" s="198" t="s">
        <v>159</v>
      </c>
      <c r="K135" s="201">
        <v>46146</v>
      </c>
      <c r="L135" s="202"/>
      <c r="M135" s="203"/>
      <c r="N135" s="168" t="str" cm="1">
        <f t="array" ref="N135">_xlfn.IFNA(LOOKUP(2, 1/(MOD(COLUMN(O135:XFD135)-COLUMN(O135), 5)=2)/(O135:XFD135&lt;&gt;""), O135:XFD135),"Not Submitted")</f>
        <v>Cat. -I</v>
      </c>
      <c r="O135" s="238">
        <v>46140</v>
      </c>
      <c r="P135" s="238">
        <v>46143</v>
      </c>
      <c r="Q135" s="198" t="s">
        <v>33</v>
      </c>
      <c r="R135" s="34" t="s">
        <v>143</v>
      </c>
      <c r="S135" s="205"/>
      <c r="T135" s="239"/>
      <c r="U135" s="240"/>
      <c r="V135" s="204"/>
      <c r="W135" s="205"/>
      <c r="X135" s="205"/>
      <c r="Y135" s="249"/>
      <c r="Z135" s="219"/>
      <c r="AA135" s="243"/>
      <c r="AB135" s="204"/>
      <c r="AC135" s="204"/>
      <c r="AD135" s="250"/>
      <c r="AE135" s="219"/>
      <c r="AF135" s="243"/>
      <c r="AG135" s="205"/>
      <c r="AH135" s="205"/>
      <c r="AI135" s="236"/>
      <c r="AJ135" s="205"/>
      <c r="AK135" s="205"/>
      <c r="AL135" s="205"/>
      <c r="AM135" s="205"/>
      <c r="AN135" s="206"/>
      <c r="AO135" s="205"/>
      <c r="AP135" s="205"/>
      <c r="AQ135" s="205"/>
      <c r="AR135" s="205"/>
      <c r="AS135" s="206"/>
      <c r="AT135" s="205"/>
      <c r="AU135" s="205"/>
      <c r="AV135" s="205"/>
      <c r="AW135" s="205"/>
      <c r="AX135" s="206"/>
      <c r="AY135" s="205"/>
      <c r="AZ135" s="205"/>
      <c r="BA135" s="205"/>
      <c r="BB135" s="205"/>
      <c r="BC135" s="206"/>
      <c r="BD135" s="205"/>
      <c r="BE135" s="205"/>
      <c r="BF135" s="205"/>
      <c r="BG135" s="205"/>
      <c r="BH135" s="206"/>
      <c r="BI135" s="205"/>
      <c r="BJ135" s="205"/>
      <c r="BK135" s="205"/>
      <c r="BL135" s="207"/>
      <c r="BM135" s="7" t="str">
        <f t="shared" si="5"/>
        <v>E</v>
      </c>
    </row>
    <row r="136" spans="1:65" s="2" customFormat="1" ht="15" hidden="1" thickTop="1" thickBot="1">
      <c r="A136" s="158">
        <v>134</v>
      </c>
      <c r="B136" s="523" t="str">
        <f t="shared" si="8"/>
        <v>PSS09_Adani Green Energy 27 A Limited (AGE27AL)</v>
      </c>
      <c r="C136" s="31" t="s">
        <v>600</v>
      </c>
      <c r="D136" s="197" t="s">
        <v>23</v>
      </c>
      <c r="E136" s="160" t="s">
        <v>601</v>
      </c>
      <c r="F136" s="78" t="s">
        <v>1359</v>
      </c>
      <c r="G136" s="199" t="s">
        <v>623</v>
      </c>
      <c r="H136" s="591" t="s">
        <v>1027</v>
      </c>
      <c r="I136" s="160" t="s">
        <v>141</v>
      </c>
      <c r="J136" s="198" t="s">
        <v>159</v>
      </c>
      <c r="K136" s="201">
        <v>46146</v>
      </c>
      <c r="L136" s="202"/>
      <c r="M136" s="203"/>
      <c r="N136" s="168" t="str" cm="1">
        <f t="array" ref="N136">_xlfn.IFNA(LOOKUP(2, 1/(MOD(COLUMN(O136:XFD136)-COLUMN(O136), 5)=2)/(O136:XFD136&lt;&gt;""), O136:XFD136),"Not Submitted")</f>
        <v>Cat. -I</v>
      </c>
      <c r="O136" s="238">
        <v>46141</v>
      </c>
      <c r="P136" s="238">
        <v>46143</v>
      </c>
      <c r="Q136" s="198" t="s">
        <v>33</v>
      </c>
      <c r="R136" s="34" t="s">
        <v>143</v>
      </c>
      <c r="S136" s="205"/>
      <c r="T136" s="239"/>
      <c r="U136" s="240"/>
      <c r="V136" s="204"/>
      <c r="W136" s="205"/>
      <c r="X136" s="205"/>
      <c r="Y136" s="249"/>
      <c r="Z136" s="219"/>
      <c r="AA136" s="243"/>
      <c r="AB136" s="204"/>
      <c r="AC136" s="204"/>
      <c r="AD136" s="250"/>
      <c r="AE136" s="219"/>
      <c r="AF136" s="243"/>
      <c r="AG136" s="205"/>
      <c r="AH136" s="205"/>
      <c r="AI136" s="236"/>
      <c r="AJ136" s="205"/>
      <c r="AK136" s="205"/>
      <c r="AL136" s="205"/>
      <c r="AM136" s="205"/>
      <c r="AN136" s="206"/>
      <c r="AO136" s="205"/>
      <c r="AP136" s="205"/>
      <c r="AQ136" s="205"/>
      <c r="AR136" s="205"/>
      <c r="AS136" s="206"/>
      <c r="AT136" s="205"/>
      <c r="AU136" s="205"/>
      <c r="AV136" s="205"/>
      <c r="AW136" s="205"/>
      <c r="AX136" s="206"/>
      <c r="AY136" s="205"/>
      <c r="AZ136" s="205"/>
      <c r="BA136" s="205"/>
      <c r="BB136" s="205"/>
      <c r="BC136" s="206"/>
      <c r="BD136" s="205"/>
      <c r="BE136" s="205"/>
      <c r="BF136" s="205"/>
      <c r="BG136" s="205"/>
      <c r="BH136" s="206"/>
      <c r="BI136" s="205"/>
      <c r="BJ136" s="205"/>
      <c r="BK136" s="205"/>
      <c r="BL136" s="207"/>
      <c r="BM136" s="7" t="str">
        <f t="shared" si="5"/>
        <v>E</v>
      </c>
    </row>
    <row r="137" spans="1:65" s="2" customFormat="1" ht="15" hidden="1" thickTop="1" thickBot="1">
      <c r="A137" s="158">
        <v>135</v>
      </c>
      <c r="B137" s="523" t="str">
        <f t="shared" si="8"/>
        <v>PSS09_Adani Green Energy 27 A Limited (AGE27AL)</v>
      </c>
      <c r="C137" s="31" t="s">
        <v>600</v>
      </c>
      <c r="D137" s="197" t="s">
        <v>23</v>
      </c>
      <c r="E137" s="160" t="s">
        <v>601</v>
      </c>
      <c r="F137" s="78" t="s">
        <v>1360</v>
      </c>
      <c r="G137" s="199" t="s">
        <v>1032</v>
      </c>
      <c r="H137" s="591" t="s">
        <v>1030</v>
      </c>
      <c r="I137" s="160" t="s">
        <v>141</v>
      </c>
      <c r="J137" s="198" t="s">
        <v>159</v>
      </c>
      <c r="K137" s="201">
        <v>46146</v>
      </c>
      <c r="L137" s="202"/>
      <c r="M137" s="203"/>
      <c r="N137" s="168" t="str" cm="1">
        <f t="array" ref="N137">_xlfn.IFNA(LOOKUP(2, 1/(MOD(COLUMN(O137:XFD137)-COLUMN(O137), 5)=2)/(O137:XFD137&lt;&gt;""), O137:XFD137),"Not Submitted")</f>
        <v>Cat. -I</v>
      </c>
      <c r="O137" s="238">
        <v>46141</v>
      </c>
      <c r="P137" s="238">
        <v>46143</v>
      </c>
      <c r="Q137" s="198" t="s">
        <v>33</v>
      </c>
      <c r="R137" s="34" t="s">
        <v>143</v>
      </c>
      <c r="S137" s="205"/>
      <c r="T137" s="239"/>
      <c r="U137" s="240"/>
      <c r="V137" s="204"/>
      <c r="W137" s="205"/>
      <c r="X137" s="205"/>
      <c r="Y137" s="249"/>
      <c r="Z137" s="219"/>
      <c r="AA137" s="243"/>
      <c r="AB137" s="204"/>
      <c r="AC137" s="204"/>
      <c r="AD137" s="250"/>
      <c r="AE137" s="219"/>
      <c r="AF137" s="243"/>
      <c r="AG137" s="205"/>
      <c r="AH137" s="205"/>
      <c r="AI137" s="236"/>
      <c r="AJ137" s="205"/>
      <c r="AK137" s="205"/>
      <c r="AL137" s="205"/>
      <c r="AM137" s="205"/>
      <c r="AN137" s="206"/>
      <c r="AO137" s="205"/>
      <c r="AP137" s="205"/>
      <c r="AQ137" s="205"/>
      <c r="AR137" s="205"/>
      <c r="AS137" s="206"/>
      <c r="AT137" s="205"/>
      <c r="AU137" s="205"/>
      <c r="AV137" s="205"/>
      <c r="AW137" s="205"/>
      <c r="AX137" s="206"/>
      <c r="AY137" s="205"/>
      <c r="AZ137" s="205"/>
      <c r="BA137" s="205"/>
      <c r="BB137" s="205"/>
      <c r="BC137" s="206"/>
      <c r="BD137" s="205"/>
      <c r="BE137" s="205"/>
      <c r="BF137" s="205"/>
      <c r="BG137" s="205"/>
      <c r="BH137" s="206"/>
      <c r="BI137" s="205"/>
      <c r="BJ137" s="205"/>
      <c r="BK137" s="205"/>
      <c r="BL137" s="207"/>
      <c r="BM137" s="7" t="str">
        <f t="shared" ref="BM137:BM203" si="9">MID(F137,20,1)</f>
        <v>E</v>
      </c>
    </row>
    <row r="138" spans="1:65" s="2" customFormat="1" ht="15" hidden="1" thickTop="1" thickBot="1">
      <c r="A138" s="158">
        <v>136</v>
      </c>
      <c r="B138" s="523" t="str">
        <f t="shared" si="8"/>
        <v>PSS09_Adani Green Energy 27 A Limited (AGE27AL)</v>
      </c>
      <c r="C138" s="31" t="s">
        <v>600</v>
      </c>
      <c r="D138" s="197" t="s">
        <v>23</v>
      </c>
      <c r="E138" s="160" t="s">
        <v>601</v>
      </c>
      <c r="F138" s="78" t="s">
        <v>1361</v>
      </c>
      <c r="G138" s="199" t="s">
        <v>1035</v>
      </c>
      <c r="H138" s="591" t="s">
        <v>1045</v>
      </c>
      <c r="I138" s="160" t="s">
        <v>141</v>
      </c>
      <c r="J138" s="198" t="s">
        <v>159</v>
      </c>
      <c r="K138" s="201">
        <v>46146</v>
      </c>
      <c r="L138" s="202"/>
      <c r="M138" s="203"/>
      <c r="N138" s="168" t="str" cm="1">
        <f t="array" ref="N138">_xlfn.IFNA(LOOKUP(2, 1/(MOD(COLUMN(O138:XFD138)-COLUMN(O138), 5)=2)/(O138:XFD138&lt;&gt;""), O138:XFD138),"Not Submitted")</f>
        <v>Cat. -I</v>
      </c>
      <c r="O138" s="238">
        <v>46141</v>
      </c>
      <c r="P138" s="238">
        <v>46143</v>
      </c>
      <c r="Q138" s="198" t="s">
        <v>33</v>
      </c>
      <c r="R138" s="34" t="s">
        <v>143</v>
      </c>
      <c r="S138" s="205"/>
      <c r="T138" s="239"/>
      <c r="U138" s="240"/>
      <c r="V138" s="204"/>
      <c r="W138" s="205"/>
      <c r="X138" s="205"/>
      <c r="Y138" s="249"/>
      <c r="Z138" s="219"/>
      <c r="AA138" s="243"/>
      <c r="AB138" s="204"/>
      <c r="AC138" s="204"/>
      <c r="AD138" s="250"/>
      <c r="AE138" s="219"/>
      <c r="AF138" s="243"/>
      <c r="AG138" s="205"/>
      <c r="AH138" s="205"/>
      <c r="AI138" s="236"/>
      <c r="AJ138" s="205"/>
      <c r="AK138" s="205"/>
      <c r="AL138" s="205"/>
      <c r="AM138" s="205"/>
      <c r="AN138" s="206"/>
      <c r="AO138" s="205"/>
      <c r="AP138" s="205"/>
      <c r="AQ138" s="205"/>
      <c r="AR138" s="205"/>
      <c r="AS138" s="206"/>
      <c r="AT138" s="205"/>
      <c r="AU138" s="205"/>
      <c r="AV138" s="205"/>
      <c r="AW138" s="205"/>
      <c r="AX138" s="206"/>
      <c r="AY138" s="205"/>
      <c r="AZ138" s="205"/>
      <c r="BA138" s="205"/>
      <c r="BB138" s="205"/>
      <c r="BC138" s="206"/>
      <c r="BD138" s="205"/>
      <c r="BE138" s="205"/>
      <c r="BF138" s="205"/>
      <c r="BG138" s="205"/>
      <c r="BH138" s="206"/>
      <c r="BI138" s="205"/>
      <c r="BJ138" s="205"/>
      <c r="BK138" s="205"/>
      <c r="BL138" s="207"/>
      <c r="BM138" s="7" t="str">
        <f t="shared" si="9"/>
        <v>E</v>
      </c>
    </row>
    <row r="139" spans="1:65" s="2" customFormat="1" ht="28.5" hidden="1" thickTop="1" thickBot="1">
      <c r="A139" s="158">
        <v>137</v>
      </c>
      <c r="B139" s="523" t="str">
        <f t="shared" si="8"/>
        <v>PSS09_Adani Green Energy 27 A Limited (AGE27AL)</v>
      </c>
      <c r="C139" s="31" t="s">
        <v>600</v>
      </c>
      <c r="D139" s="197" t="s">
        <v>23</v>
      </c>
      <c r="E139" s="160" t="s">
        <v>601</v>
      </c>
      <c r="F139" s="78" t="s">
        <v>1362</v>
      </c>
      <c r="G139" s="199" t="s">
        <v>1037</v>
      </c>
      <c r="H139" s="591" t="s">
        <v>626</v>
      </c>
      <c r="I139" s="160" t="s">
        <v>141</v>
      </c>
      <c r="J139" s="198" t="s">
        <v>159</v>
      </c>
      <c r="K139" s="201">
        <v>46146</v>
      </c>
      <c r="L139" s="202"/>
      <c r="M139" s="203"/>
      <c r="N139" s="168" t="str" cm="1">
        <f t="array" ref="N139">_xlfn.IFNA(LOOKUP(2, 1/(MOD(COLUMN(O139:XFD139)-COLUMN(O139), 5)=2)/(O139:XFD139&lt;&gt;""), O139:XFD139),"Not Submitted")</f>
        <v>Cat. -I</v>
      </c>
      <c r="O139" s="587" t="s">
        <v>1363</v>
      </c>
      <c r="P139" s="587" t="s">
        <v>1364</v>
      </c>
      <c r="Q139" s="198" t="s">
        <v>33</v>
      </c>
      <c r="R139" s="34" t="s">
        <v>143</v>
      </c>
      <c r="S139" s="205"/>
      <c r="T139" s="239"/>
      <c r="U139" s="240"/>
      <c r="V139" s="204"/>
      <c r="W139" s="205"/>
      <c r="X139" s="205"/>
      <c r="Y139" s="249"/>
      <c r="Z139" s="219"/>
      <c r="AA139" s="243"/>
      <c r="AB139" s="204"/>
      <c r="AC139" s="204"/>
      <c r="AD139" s="250"/>
      <c r="AE139" s="219"/>
      <c r="AF139" s="243"/>
      <c r="AG139" s="205"/>
      <c r="AH139" s="205"/>
      <c r="AI139" s="236"/>
      <c r="AJ139" s="205"/>
      <c r="AK139" s="205"/>
      <c r="AL139" s="205"/>
      <c r="AM139" s="205"/>
      <c r="AN139" s="206"/>
      <c r="AO139" s="205"/>
      <c r="AP139" s="205"/>
      <c r="AQ139" s="205"/>
      <c r="AR139" s="205"/>
      <c r="AS139" s="206"/>
      <c r="AT139" s="205"/>
      <c r="AU139" s="205"/>
      <c r="AV139" s="205"/>
      <c r="AW139" s="205"/>
      <c r="AX139" s="206"/>
      <c r="AY139" s="205"/>
      <c r="AZ139" s="205"/>
      <c r="BA139" s="205"/>
      <c r="BB139" s="205"/>
      <c r="BC139" s="206"/>
      <c r="BD139" s="205"/>
      <c r="BE139" s="205"/>
      <c r="BF139" s="205"/>
      <c r="BG139" s="205"/>
      <c r="BH139" s="206"/>
      <c r="BI139" s="205"/>
      <c r="BJ139" s="205"/>
      <c r="BK139" s="205"/>
      <c r="BL139" s="207"/>
      <c r="BM139" s="7" t="str">
        <f t="shared" si="9"/>
        <v>E</v>
      </c>
    </row>
    <row r="140" spans="1:65" s="2" customFormat="1" ht="15" hidden="1" thickTop="1" thickBot="1">
      <c r="A140" s="158">
        <v>138</v>
      </c>
      <c r="B140" s="523" t="str">
        <f t="shared" si="8"/>
        <v>PSS09_Adani Green Energy 27 A Limited (AGE27AL)</v>
      </c>
      <c r="C140" s="31" t="s">
        <v>600</v>
      </c>
      <c r="D140" s="197" t="s">
        <v>23</v>
      </c>
      <c r="E140" s="160" t="s">
        <v>601</v>
      </c>
      <c r="F140" s="78" t="s">
        <v>1365</v>
      </c>
      <c r="G140" s="199" t="s">
        <v>1039</v>
      </c>
      <c r="H140" s="591" t="s">
        <v>615</v>
      </c>
      <c r="I140" s="160" t="s">
        <v>141</v>
      </c>
      <c r="J140" s="198" t="s">
        <v>159</v>
      </c>
      <c r="K140" s="201">
        <v>46146</v>
      </c>
      <c r="L140" s="202"/>
      <c r="M140" s="203"/>
      <c r="N140" s="168" t="str" cm="1">
        <f t="array" ref="N140">_xlfn.IFNA(LOOKUP(2, 1/(MOD(COLUMN(O140:XFD140)-COLUMN(O140), 5)=2)/(O140:XFD140&lt;&gt;""), O140:XFD140),"Not Submitted")</f>
        <v>Cat. -I</v>
      </c>
      <c r="O140" s="238" t="s">
        <v>171</v>
      </c>
      <c r="P140" s="238">
        <v>46140</v>
      </c>
      <c r="Q140" s="198" t="s">
        <v>33</v>
      </c>
      <c r="R140" s="34" t="s">
        <v>143</v>
      </c>
      <c r="S140" s="205"/>
      <c r="T140" s="239"/>
      <c r="U140" s="240"/>
      <c r="V140" s="204"/>
      <c r="W140" s="205"/>
      <c r="X140" s="205"/>
      <c r="Y140" s="249"/>
      <c r="Z140" s="219"/>
      <c r="AA140" s="243"/>
      <c r="AB140" s="204"/>
      <c r="AC140" s="204"/>
      <c r="AD140" s="250"/>
      <c r="AE140" s="219"/>
      <c r="AF140" s="243"/>
      <c r="AG140" s="205"/>
      <c r="AH140" s="205"/>
      <c r="AI140" s="236"/>
      <c r="AJ140" s="205"/>
      <c r="AK140" s="205"/>
      <c r="AL140" s="205"/>
      <c r="AM140" s="205"/>
      <c r="AN140" s="206"/>
      <c r="AO140" s="205"/>
      <c r="AP140" s="205"/>
      <c r="AQ140" s="205"/>
      <c r="AR140" s="205"/>
      <c r="AS140" s="206"/>
      <c r="AT140" s="205"/>
      <c r="AU140" s="205"/>
      <c r="AV140" s="205"/>
      <c r="AW140" s="205"/>
      <c r="AX140" s="206"/>
      <c r="AY140" s="205"/>
      <c r="AZ140" s="205"/>
      <c r="BA140" s="205"/>
      <c r="BB140" s="205"/>
      <c r="BC140" s="206"/>
      <c r="BD140" s="205"/>
      <c r="BE140" s="205"/>
      <c r="BF140" s="205"/>
      <c r="BG140" s="205"/>
      <c r="BH140" s="206"/>
      <c r="BI140" s="205"/>
      <c r="BJ140" s="205"/>
      <c r="BK140" s="205"/>
      <c r="BL140" s="207"/>
      <c r="BM140" s="7" t="str">
        <f t="shared" si="9"/>
        <v>E</v>
      </c>
    </row>
    <row r="141" spans="1:65" s="499" customFormat="1" ht="65.25" hidden="1" thickTop="1" thickBot="1">
      <c r="A141" s="478">
        <v>139</v>
      </c>
      <c r="B141" s="544" t="str">
        <f t="shared" si="8"/>
        <v>PSS09_Adani Green Energy 27 A Limited (AGE27AL)</v>
      </c>
      <c r="C141" s="479" t="s">
        <v>600</v>
      </c>
      <c r="D141" s="464" t="s">
        <v>23</v>
      </c>
      <c r="E141" s="465" t="s">
        <v>601</v>
      </c>
      <c r="F141" s="673" t="s">
        <v>1366</v>
      </c>
      <c r="G141" s="480"/>
      <c r="H141" s="674" t="s">
        <v>618</v>
      </c>
      <c r="I141" s="465"/>
      <c r="J141" s="482"/>
      <c r="K141" s="483">
        <v>46146</v>
      </c>
      <c r="L141" s="484"/>
      <c r="M141" s="485"/>
      <c r="N141" s="473" t="str" cm="1">
        <f t="array" ref="N141">_xlfn.IFNA(LOOKUP(2, 1/(MOD(COLUMN(O141:XFD141)-COLUMN(O141), 5)=2)/(O141:XFD141&lt;&gt;""), O141:XFD141),"Not Submitted")</f>
        <v>delete</v>
      </c>
      <c r="O141" s="486" t="s">
        <v>171</v>
      </c>
      <c r="P141" s="486">
        <v>46140</v>
      </c>
      <c r="Q141" s="482" t="s">
        <v>33</v>
      </c>
      <c r="R141" s="638" t="s">
        <v>143</v>
      </c>
      <c r="S141" s="488" t="s">
        <v>64</v>
      </c>
      <c r="T141" s="489"/>
      <c r="U141" s="490"/>
      <c r="V141" s="491" t="s">
        <v>61</v>
      </c>
      <c r="W141" s="488"/>
      <c r="X141" s="205" t="s">
        <v>2952</v>
      </c>
      <c r="Y141" s="492"/>
      <c r="Z141" s="493"/>
      <c r="AA141" s="494"/>
      <c r="AB141" s="491"/>
      <c r="AC141" s="491"/>
      <c r="AD141" s="495"/>
      <c r="AE141" s="493"/>
      <c r="AF141" s="494"/>
      <c r="AG141" s="488"/>
      <c r="AH141" s="488"/>
      <c r="AI141" s="496"/>
      <c r="AJ141" s="488"/>
      <c r="AK141" s="488"/>
      <c r="AL141" s="488"/>
      <c r="AM141" s="488"/>
      <c r="AN141" s="497"/>
      <c r="AO141" s="488"/>
      <c r="AP141" s="488"/>
      <c r="AQ141" s="488"/>
      <c r="AR141" s="488"/>
      <c r="AS141" s="497"/>
      <c r="AT141" s="488"/>
      <c r="AU141" s="488"/>
      <c r="AV141" s="488"/>
      <c r="AW141" s="488"/>
      <c r="AX141" s="497"/>
      <c r="AY141" s="488"/>
      <c r="AZ141" s="488"/>
      <c r="BA141" s="488"/>
      <c r="BB141" s="488"/>
      <c r="BC141" s="497"/>
      <c r="BD141" s="488"/>
      <c r="BE141" s="488"/>
      <c r="BF141" s="488"/>
      <c r="BG141" s="488"/>
      <c r="BH141" s="497"/>
      <c r="BI141" s="488"/>
      <c r="BJ141" s="488"/>
      <c r="BK141" s="488"/>
      <c r="BL141" s="498"/>
      <c r="BM141" s="670" t="str">
        <f t="shared" si="9"/>
        <v>E</v>
      </c>
    </row>
    <row r="142" spans="1:65" s="2" customFormat="1" ht="27" hidden="1" thickTop="1" thickBot="1">
      <c r="A142" s="158">
        <v>140</v>
      </c>
      <c r="B142" s="523" t="str">
        <f t="shared" si="8"/>
        <v>PSS09_Adani Green Energy 27 A Limited (AGE27AL)</v>
      </c>
      <c r="C142" s="31" t="s">
        <v>600</v>
      </c>
      <c r="D142" s="197" t="s">
        <v>23</v>
      </c>
      <c r="E142" s="160" t="s">
        <v>601</v>
      </c>
      <c r="F142" s="78" t="s">
        <v>1367</v>
      </c>
      <c r="G142" s="199"/>
      <c r="H142" s="591" t="s">
        <v>621</v>
      </c>
      <c r="I142" s="160"/>
      <c r="J142" s="198"/>
      <c r="K142" s="201">
        <v>46146</v>
      </c>
      <c r="L142" s="202"/>
      <c r="M142" s="203"/>
      <c r="N142" s="168" t="str" cm="1">
        <f t="array" ref="N142">_xlfn.IFNA(LOOKUP(2, 1/(MOD(COLUMN(O142:XFD142)-COLUMN(O142), 5)=2)/(O142:XFD142&lt;&gt;""), O142:XFD142),"Not Submitted")</f>
        <v>Cat. -I</v>
      </c>
      <c r="O142" s="238" t="s">
        <v>171</v>
      </c>
      <c r="P142" s="238">
        <v>46140</v>
      </c>
      <c r="Q142" s="198" t="s">
        <v>33</v>
      </c>
      <c r="R142" s="34" t="s">
        <v>143</v>
      </c>
      <c r="S142" s="205" t="s">
        <v>1368</v>
      </c>
      <c r="T142" s="239"/>
      <c r="U142" s="240"/>
      <c r="V142" s="204"/>
      <c r="W142" s="205"/>
      <c r="X142" s="205"/>
      <c r="Y142" s="249"/>
      <c r="Z142" s="219"/>
      <c r="AA142" s="243"/>
      <c r="AB142" s="204"/>
      <c r="AC142" s="204"/>
      <c r="AD142" s="250"/>
      <c r="AE142" s="219"/>
      <c r="AF142" s="243"/>
      <c r="AG142" s="205"/>
      <c r="AH142" s="205"/>
      <c r="AI142" s="236"/>
      <c r="AJ142" s="205"/>
      <c r="AK142" s="205"/>
      <c r="AL142" s="205"/>
      <c r="AM142" s="205"/>
      <c r="AN142" s="206"/>
      <c r="AO142" s="205"/>
      <c r="AP142" s="205"/>
      <c r="AQ142" s="205"/>
      <c r="AR142" s="205"/>
      <c r="AS142" s="206"/>
      <c r="AT142" s="205"/>
      <c r="AU142" s="205"/>
      <c r="AV142" s="205"/>
      <c r="AW142" s="205"/>
      <c r="AX142" s="206"/>
      <c r="AY142" s="205"/>
      <c r="AZ142" s="205"/>
      <c r="BA142" s="205"/>
      <c r="BB142" s="205"/>
      <c r="BC142" s="206"/>
      <c r="BD142" s="205"/>
      <c r="BE142" s="205"/>
      <c r="BF142" s="205"/>
      <c r="BG142" s="205"/>
      <c r="BH142" s="206"/>
      <c r="BI142" s="205"/>
      <c r="BJ142" s="205"/>
      <c r="BK142" s="205"/>
      <c r="BL142" s="207"/>
      <c r="BM142" s="7" t="str">
        <f t="shared" si="9"/>
        <v>C</v>
      </c>
    </row>
    <row r="143" spans="1:65" s="2" customFormat="1" ht="27" hidden="1" thickTop="1" thickBot="1">
      <c r="A143" s="478">
        <v>141</v>
      </c>
      <c r="B143" s="544" t="str">
        <f t="shared" si="8"/>
        <v>PSS09_Adani Green Energy 27 A Limited (AGE27AL)</v>
      </c>
      <c r="C143" s="479" t="s">
        <v>600</v>
      </c>
      <c r="D143" s="464" t="s">
        <v>23</v>
      </c>
      <c r="E143" s="465" t="s">
        <v>601</v>
      </c>
      <c r="F143" s="673" t="s">
        <v>1369</v>
      </c>
      <c r="G143" s="480" t="s">
        <v>1044</v>
      </c>
      <c r="H143" s="674" t="s">
        <v>624</v>
      </c>
      <c r="I143" s="160"/>
      <c r="J143" s="198"/>
      <c r="K143" s="201">
        <v>46146</v>
      </c>
      <c r="L143" s="202"/>
      <c r="M143" s="203"/>
      <c r="N143" s="168" t="str" cm="1">
        <f t="array" ref="N143">_xlfn.IFNA(LOOKUP(2, 1/(MOD(COLUMN(O143:XFD143)-COLUMN(O143), 5)=2)/(O143:XFD143&lt;&gt;""), O143:XFD143),"Not Submitted")</f>
        <v>Delete</v>
      </c>
      <c r="O143" s="238"/>
      <c r="P143" s="238"/>
      <c r="Q143" s="198" t="s">
        <v>56</v>
      </c>
      <c r="R143" s="102"/>
      <c r="S143" s="207" t="s">
        <v>2973</v>
      </c>
      <c r="T143" s="239"/>
      <c r="U143" s="240"/>
      <c r="V143" s="204"/>
      <c r="W143" s="205"/>
      <c r="X143" s="205"/>
      <c r="Y143" s="249"/>
      <c r="Z143" s="219"/>
      <c r="AA143" s="243"/>
      <c r="AB143" s="204"/>
      <c r="AC143" s="204"/>
      <c r="AD143" s="250"/>
      <c r="AE143" s="219"/>
      <c r="AF143" s="243"/>
      <c r="AG143" s="205"/>
      <c r="AH143" s="205"/>
      <c r="AI143" s="236"/>
      <c r="AJ143" s="205"/>
      <c r="AK143" s="205"/>
      <c r="AL143" s="205"/>
      <c r="AM143" s="205"/>
      <c r="AN143" s="206"/>
      <c r="AO143" s="205"/>
      <c r="AP143" s="205"/>
      <c r="AQ143" s="205"/>
      <c r="AR143" s="205"/>
      <c r="AS143" s="206"/>
      <c r="AT143" s="205"/>
      <c r="AU143" s="205"/>
      <c r="AV143" s="205"/>
      <c r="AW143" s="205"/>
      <c r="AX143" s="206"/>
      <c r="AY143" s="205"/>
      <c r="AZ143" s="205"/>
      <c r="BA143" s="205"/>
      <c r="BB143" s="205"/>
      <c r="BC143" s="206"/>
      <c r="BD143" s="205"/>
      <c r="BE143" s="205"/>
      <c r="BF143" s="205"/>
      <c r="BG143" s="205"/>
      <c r="BH143" s="206"/>
      <c r="BI143" s="205"/>
      <c r="BJ143" s="205"/>
      <c r="BK143" s="205"/>
      <c r="BL143" s="207"/>
      <c r="BM143" s="7" t="str">
        <f t="shared" si="9"/>
        <v>C</v>
      </c>
    </row>
    <row r="144" spans="1:65" s="2" customFormat="1" ht="15" hidden="1" thickTop="1" thickBot="1">
      <c r="A144" s="158">
        <v>142</v>
      </c>
      <c r="B144" s="523" t="str">
        <f t="shared" si="8"/>
        <v>PSS09_Adani Green Energy 27 A Limited (AGE27AL)</v>
      </c>
      <c r="C144" s="506" t="s">
        <v>679</v>
      </c>
      <c r="D144" s="184" t="s">
        <v>628</v>
      </c>
      <c r="E144" s="160" t="s">
        <v>628</v>
      </c>
      <c r="F144" s="291" t="s">
        <v>1370</v>
      </c>
      <c r="G144" s="541" t="s">
        <v>681</v>
      </c>
      <c r="H144" s="193" t="s">
        <v>1371</v>
      </c>
      <c r="I144" s="160" t="s">
        <v>141</v>
      </c>
      <c r="J144" s="198" t="s">
        <v>142</v>
      </c>
      <c r="K144" s="201">
        <v>46014</v>
      </c>
      <c r="L144" s="202"/>
      <c r="M144" s="203"/>
      <c r="N144" s="168" t="str" cm="1">
        <f t="array" ref="N144">_xlfn.IFNA(LOOKUP(2, 1/(MOD(COLUMN(O144:XFD144)-COLUMN(O144), 5)=2)/(O144:XFD144&lt;&gt;""), O144:XFD144),"Not Submitted")</f>
        <v>RFC</v>
      </c>
      <c r="O144" s="238">
        <v>46018</v>
      </c>
      <c r="P144" s="238">
        <v>46018</v>
      </c>
      <c r="Q144" s="198" t="s">
        <v>8</v>
      </c>
      <c r="R144" s="102" t="s">
        <v>1372</v>
      </c>
      <c r="S144" s="205"/>
      <c r="T144" s="239">
        <v>46029</v>
      </c>
      <c r="U144" s="240">
        <v>46030</v>
      </c>
      <c r="V144" s="204" t="s">
        <v>8</v>
      </c>
      <c r="W144" s="205" t="s">
        <v>1373</v>
      </c>
      <c r="X144" s="205"/>
      <c r="Y144" s="249"/>
      <c r="Z144" s="219"/>
      <c r="AA144" s="243"/>
      <c r="AB144" s="204"/>
      <c r="AC144" s="204"/>
      <c r="AD144" s="250"/>
      <c r="AE144" s="219"/>
      <c r="AF144" s="243"/>
      <c r="AG144" s="205"/>
      <c r="AH144" s="205"/>
      <c r="AI144" s="236"/>
      <c r="AJ144" s="205"/>
      <c r="AK144" s="205"/>
      <c r="AL144" s="205"/>
      <c r="AM144" s="205"/>
      <c r="AN144" s="206"/>
      <c r="AO144" s="205"/>
      <c r="AP144" s="205"/>
      <c r="AQ144" s="205"/>
      <c r="AR144" s="205"/>
      <c r="AS144" s="206"/>
      <c r="AT144" s="205"/>
      <c r="AU144" s="205"/>
      <c r="AV144" s="205"/>
      <c r="AW144" s="205"/>
      <c r="AX144" s="206"/>
      <c r="AY144" s="205"/>
      <c r="AZ144" s="205"/>
      <c r="BA144" s="205"/>
      <c r="BB144" s="205"/>
      <c r="BC144" s="206"/>
      <c r="BD144" s="205"/>
      <c r="BE144" s="205"/>
      <c r="BF144" s="205"/>
      <c r="BG144" s="205"/>
      <c r="BH144" s="206"/>
      <c r="BI144" s="205"/>
      <c r="BJ144" s="205"/>
      <c r="BK144" s="205"/>
      <c r="BL144" s="207"/>
      <c r="BM144" s="7" t="str">
        <f t="shared" si="9"/>
        <v>C</v>
      </c>
    </row>
    <row r="145" spans="1:65" s="2" customFormat="1" ht="14.25" hidden="1" thickBot="1">
      <c r="A145" s="158">
        <v>143</v>
      </c>
      <c r="B145" s="521" t="str">
        <f t="shared" si="8"/>
        <v>PSS09_Adani Green Energy 27 A Limited (AGE27AL)</v>
      </c>
      <c r="C145" s="278" t="s">
        <v>679</v>
      </c>
      <c r="D145" s="279" t="s">
        <v>628</v>
      </c>
      <c r="E145" s="28" t="s">
        <v>628</v>
      </c>
      <c r="F145" s="448" t="s">
        <v>1374</v>
      </c>
      <c r="G145" s="290" t="s">
        <v>684</v>
      </c>
      <c r="H145" s="289" t="s">
        <v>685</v>
      </c>
      <c r="I145" s="160" t="s">
        <v>141</v>
      </c>
      <c r="J145" s="198" t="s">
        <v>142</v>
      </c>
      <c r="K145" s="201"/>
      <c r="L145" s="202"/>
      <c r="M145" s="203"/>
      <c r="N145" s="168" t="str" cm="1">
        <f t="array" ref="N145">_xlfn.IFNA(LOOKUP(2, 1/(MOD(COLUMN(O145:XFD145)-COLUMN(O145), 5)=2)/(O145:XFD145&lt;&gt;""), O145:XFD145),"Not Submitted")</f>
        <v>Cat. -I</v>
      </c>
      <c r="O145" s="238">
        <v>45666</v>
      </c>
      <c r="P145" s="238">
        <v>45666</v>
      </c>
      <c r="Q145" s="198" t="s">
        <v>8</v>
      </c>
      <c r="R145" s="102" t="s">
        <v>1375</v>
      </c>
      <c r="S145" s="205"/>
      <c r="T145" s="239">
        <v>46071</v>
      </c>
      <c r="U145" s="240">
        <v>46071</v>
      </c>
      <c r="V145" s="204" t="s">
        <v>33</v>
      </c>
      <c r="W145" s="205" t="s">
        <v>1376</v>
      </c>
      <c r="X145" s="205"/>
      <c r="Y145" s="249">
        <v>46098</v>
      </c>
      <c r="Z145" s="219">
        <v>46098</v>
      </c>
      <c r="AA145" s="204" t="s">
        <v>33</v>
      </c>
      <c r="AB145" s="204" t="s">
        <v>1377</v>
      </c>
      <c r="AC145" s="204"/>
      <c r="AD145" s="250"/>
      <c r="AE145" s="219"/>
      <c r="AF145" s="243"/>
      <c r="AG145" s="205"/>
      <c r="AH145" s="205"/>
      <c r="AI145" s="236"/>
      <c r="AJ145" s="205"/>
      <c r="AK145" s="205"/>
      <c r="AL145" s="205"/>
      <c r="AM145" s="205"/>
      <c r="AN145" s="206"/>
      <c r="AO145" s="205"/>
      <c r="AP145" s="205"/>
      <c r="AQ145" s="205"/>
      <c r="AR145" s="205"/>
      <c r="AS145" s="206"/>
      <c r="AT145" s="205"/>
      <c r="AU145" s="205"/>
      <c r="AV145" s="205"/>
      <c r="AW145" s="205"/>
      <c r="AX145" s="206"/>
      <c r="AY145" s="205"/>
      <c r="AZ145" s="205"/>
      <c r="BA145" s="205"/>
      <c r="BB145" s="205"/>
      <c r="BC145" s="206"/>
      <c r="BD145" s="205"/>
      <c r="BE145" s="205"/>
      <c r="BF145" s="205"/>
      <c r="BG145" s="205"/>
      <c r="BH145" s="206"/>
      <c r="BI145" s="205"/>
      <c r="BJ145" s="205"/>
      <c r="BK145" s="205"/>
      <c r="BL145" s="207"/>
      <c r="BM145" s="7" t="str">
        <f t="shared" si="9"/>
        <v>C</v>
      </c>
    </row>
    <row r="146" spans="1:65" s="2" customFormat="1" ht="14.25" hidden="1" thickBot="1">
      <c r="A146" s="158">
        <v>144</v>
      </c>
      <c r="B146" s="522" t="str">
        <f t="shared" si="8"/>
        <v>PSS09_Adani Green Energy 27 A Limited (AGE27AL)</v>
      </c>
      <c r="C146" s="506" t="s">
        <v>653</v>
      </c>
      <c r="D146" s="516"/>
      <c r="E146" s="445"/>
      <c r="F146" s="539" t="s">
        <v>1378</v>
      </c>
      <c r="G146" s="539"/>
      <c r="H146" s="540" t="s">
        <v>3124</v>
      </c>
      <c r="I146" s="160"/>
      <c r="J146" s="198"/>
      <c r="K146" s="201"/>
      <c r="L146" s="202"/>
      <c r="M146" s="203"/>
      <c r="N146" s="168" t="str" cm="1">
        <f t="array" ref="N146">_xlfn.IFNA(LOOKUP(2, 1/(MOD(COLUMN(O146:XFD146)-COLUMN(O146), 5)=2)/(O146:XFD146&lt;&gt;""), O146:XFD146),"Not Submitted")</f>
        <v>Cat. -I</v>
      </c>
      <c r="O146" s="238">
        <v>46059</v>
      </c>
      <c r="P146" s="238">
        <v>46059</v>
      </c>
      <c r="Q146" s="198" t="s">
        <v>33</v>
      </c>
      <c r="R146" s="102" t="s">
        <v>635</v>
      </c>
      <c r="S146" s="205"/>
      <c r="T146" s="239"/>
      <c r="U146" s="240"/>
      <c r="V146" s="204"/>
      <c r="W146" s="205"/>
      <c r="X146" s="205"/>
      <c r="Y146" s="249"/>
      <c r="Z146" s="219"/>
      <c r="AA146" s="243"/>
      <c r="AB146" s="204"/>
      <c r="AC146" s="204"/>
      <c r="AD146" s="250"/>
      <c r="AE146" s="219"/>
      <c r="AF146" s="243"/>
      <c r="AG146" s="205"/>
      <c r="AH146" s="205"/>
      <c r="AI146" s="236"/>
      <c r="AJ146" s="205"/>
      <c r="AK146" s="205"/>
      <c r="AL146" s="205"/>
      <c r="AM146" s="205"/>
      <c r="AN146" s="206"/>
      <c r="AO146" s="205"/>
      <c r="AP146" s="205"/>
      <c r="AQ146" s="205"/>
      <c r="AR146" s="205"/>
      <c r="AS146" s="206"/>
      <c r="AT146" s="205"/>
      <c r="AU146" s="205"/>
      <c r="AV146" s="205"/>
      <c r="AW146" s="205"/>
      <c r="AX146" s="206"/>
      <c r="AY146" s="205"/>
      <c r="AZ146" s="205"/>
      <c r="BA146" s="205"/>
      <c r="BB146" s="205"/>
      <c r="BC146" s="206"/>
      <c r="BD146" s="205"/>
      <c r="BE146" s="205"/>
      <c r="BF146" s="205"/>
      <c r="BG146" s="205"/>
      <c r="BH146" s="206"/>
      <c r="BI146" s="205"/>
      <c r="BJ146" s="205"/>
      <c r="BK146" s="205"/>
      <c r="BL146" s="207"/>
      <c r="BM146" s="7" t="str">
        <f t="shared" si="9"/>
        <v>C</v>
      </c>
    </row>
    <row r="147" spans="1:65" s="2" customFormat="1" ht="27.75" hidden="1" thickBot="1">
      <c r="A147" s="158">
        <v>144</v>
      </c>
      <c r="B147" s="522" t="str">
        <f t="shared" si="8"/>
        <v>PSS09_Adani Green Energy 27 A Limited (AGE27AL)</v>
      </c>
      <c r="C147" s="506" t="s">
        <v>653</v>
      </c>
      <c r="D147" s="516"/>
      <c r="E147" s="445"/>
      <c r="F147" s="539" t="s">
        <v>3125</v>
      </c>
      <c r="G147" s="539"/>
      <c r="H147" s="540" t="s">
        <v>3126</v>
      </c>
      <c r="I147" s="160"/>
      <c r="J147" s="198"/>
      <c r="K147" s="201">
        <v>46219</v>
      </c>
      <c r="L147" s="202"/>
      <c r="M147" s="203"/>
      <c r="N147" s="168" t="str" cm="1">
        <f t="array" ref="N147">_xlfn.IFNA(LOOKUP(2, 1/(MOD(COLUMN(O147:XFD147)-COLUMN(O147), 5)=2)/(O147:XFD147&lt;&gt;""), O147:XFD147),"Not Submitted")</f>
        <v>Cat. -IV</v>
      </c>
      <c r="O147" s="238">
        <v>46226</v>
      </c>
      <c r="P147" s="238">
        <v>46227</v>
      </c>
      <c r="Q147" s="198" t="s">
        <v>37</v>
      </c>
      <c r="R147" s="102" t="s">
        <v>3141</v>
      </c>
      <c r="S147" s="205"/>
      <c r="T147" s="239">
        <v>46227</v>
      </c>
      <c r="U147" s="240">
        <v>46228</v>
      </c>
      <c r="V147" s="198" t="s">
        <v>37</v>
      </c>
      <c r="W147" s="102" t="s">
        <v>3145</v>
      </c>
      <c r="X147" s="205"/>
      <c r="Y147" s="249">
        <v>46240</v>
      </c>
      <c r="Z147" s="219">
        <v>46240</v>
      </c>
      <c r="AA147" s="198" t="s">
        <v>37</v>
      </c>
      <c r="AB147" s="102" t="s">
        <v>3185</v>
      </c>
      <c r="AC147" s="204"/>
      <c r="AD147" s="250"/>
      <c r="AE147" s="219"/>
      <c r="AF147" s="243"/>
      <c r="AG147" s="205"/>
      <c r="AH147" s="205"/>
      <c r="AI147" s="236"/>
      <c r="AJ147" s="205"/>
      <c r="AK147" s="205"/>
      <c r="AL147" s="205"/>
      <c r="AM147" s="205"/>
      <c r="AN147" s="206"/>
      <c r="AO147" s="205"/>
      <c r="AP147" s="205"/>
      <c r="AQ147" s="205"/>
      <c r="AR147" s="205"/>
      <c r="AS147" s="206"/>
      <c r="AT147" s="205"/>
      <c r="AU147" s="205"/>
      <c r="AV147" s="205"/>
      <c r="AW147" s="205"/>
      <c r="AX147" s="206"/>
      <c r="AY147" s="205"/>
      <c r="AZ147" s="205"/>
      <c r="BA147" s="205"/>
      <c r="BB147" s="205"/>
      <c r="BC147" s="206"/>
      <c r="BD147" s="205"/>
      <c r="BE147" s="205"/>
      <c r="BF147" s="205"/>
      <c r="BG147" s="205"/>
      <c r="BH147" s="206"/>
      <c r="BI147" s="205"/>
      <c r="BJ147" s="205"/>
      <c r="BK147" s="205"/>
      <c r="BL147" s="207"/>
      <c r="BM147" s="7" t="str">
        <f t="shared" ref="BM147" si="10">MID(F147,20,1)</f>
        <v>C</v>
      </c>
    </row>
    <row r="148" spans="1:65" s="2" customFormat="1" ht="15" hidden="1" thickTop="1" thickBot="1">
      <c r="A148" s="158">
        <v>145</v>
      </c>
      <c r="B148" s="523" t="str">
        <f t="shared" si="8"/>
        <v>PSS09_Adani Green Energy 27 A Limited (AGE27AL)</v>
      </c>
      <c r="C148" s="31"/>
      <c r="D148" s="197"/>
      <c r="E148" s="160"/>
      <c r="F148" s="280" t="s">
        <v>1380</v>
      </c>
      <c r="G148" s="280"/>
      <c r="H148" s="289" t="s">
        <v>3127</v>
      </c>
      <c r="I148" s="160"/>
      <c r="J148" s="198"/>
      <c r="K148" s="201"/>
      <c r="L148" s="202"/>
      <c r="M148" s="203"/>
      <c r="N148" s="168" t="str" cm="1">
        <f t="array" ref="N148">_xlfn.IFNA(LOOKUP(2, 1/(MOD(COLUMN(O148:XFD148)-COLUMN(O148), 5)=2)/(O148:XFD148&lt;&gt;""), O148:XFD148),"Not Submitted")</f>
        <v>Cat. -I</v>
      </c>
      <c r="O148" s="238">
        <v>46059</v>
      </c>
      <c r="P148" s="238">
        <v>46059</v>
      </c>
      <c r="Q148" s="198" t="s">
        <v>33</v>
      </c>
      <c r="R148" s="102" t="s">
        <v>635</v>
      </c>
      <c r="S148" s="205"/>
      <c r="T148" s="239"/>
      <c r="U148" s="240"/>
      <c r="V148" s="204"/>
      <c r="W148" s="205"/>
      <c r="X148" s="205"/>
      <c r="Y148" s="249"/>
      <c r="Z148" s="219"/>
      <c r="AA148" s="243"/>
      <c r="AB148" s="204"/>
      <c r="AC148" s="204"/>
      <c r="AD148" s="250"/>
      <c r="AE148" s="219"/>
      <c r="AF148" s="243"/>
      <c r="AG148" s="205"/>
      <c r="AH148" s="205"/>
      <c r="AI148" s="236"/>
      <c r="AJ148" s="205"/>
      <c r="AK148" s="205"/>
      <c r="AL148" s="205"/>
      <c r="AM148" s="205"/>
      <c r="AN148" s="206"/>
      <c r="AO148" s="205"/>
      <c r="AP148" s="205"/>
      <c r="AQ148" s="205"/>
      <c r="AR148" s="205"/>
      <c r="AS148" s="206"/>
      <c r="AT148" s="205"/>
      <c r="AU148" s="205"/>
      <c r="AV148" s="205"/>
      <c r="AW148" s="205"/>
      <c r="AX148" s="206"/>
      <c r="AY148" s="205"/>
      <c r="AZ148" s="205"/>
      <c r="BA148" s="205"/>
      <c r="BB148" s="205"/>
      <c r="BC148" s="206"/>
      <c r="BD148" s="205"/>
      <c r="BE148" s="205"/>
      <c r="BF148" s="205"/>
      <c r="BG148" s="205"/>
      <c r="BH148" s="206"/>
      <c r="BI148" s="205"/>
      <c r="BJ148" s="205"/>
      <c r="BK148" s="205"/>
      <c r="BL148" s="207"/>
      <c r="BM148" s="7" t="str">
        <f t="shared" si="9"/>
        <v>C</v>
      </c>
    </row>
    <row r="149" spans="1:65" s="2" customFormat="1" ht="15" hidden="1" thickTop="1" thickBot="1">
      <c r="A149" s="158">
        <v>146</v>
      </c>
      <c r="B149" s="523" t="str">
        <f t="shared" si="8"/>
        <v>PSS09_Adani Green Energy 27 A Limited (AGE27AL)</v>
      </c>
      <c r="C149" s="31" t="s">
        <v>674</v>
      </c>
      <c r="D149" s="197" t="s">
        <v>628</v>
      </c>
      <c r="E149" s="160" t="s">
        <v>628</v>
      </c>
      <c r="F149" s="291" t="s">
        <v>1382</v>
      </c>
      <c r="G149" s="254" t="s">
        <v>676</v>
      </c>
      <c r="H149" s="200" t="s">
        <v>677</v>
      </c>
      <c r="I149" s="160" t="s">
        <v>141</v>
      </c>
      <c r="J149" s="198" t="s">
        <v>142</v>
      </c>
      <c r="K149" s="201">
        <v>46014</v>
      </c>
      <c r="L149" s="202"/>
      <c r="M149" s="203"/>
      <c r="N149" s="168" t="str" cm="1">
        <f t="array" ref="N149">_xlfn.IFNA(LOOKUP(2, 1/(MOD(COLUMN(O149:XFD149)-COLUMN(O149), 5)=2)/(O149:XFD149&lt;&gt;""), O149:XFD149),"Not Submitted")</f>
        <v>RFC</v>
      </c>
      <c r="O149" s="238">
        <v>111770</v>
      </c>
      <c r="P149" s="238">
        <v>111770</v>
      </c>
      <c r="Q149" s="198" t="s">
        <v>8</v>
      </c>
      <c r="R149" s="102" t="s">
        <v>1383</v>
      </c>
      <c r="S149" s="205"/>
      <c r="T149" s="239"/>
      <c r="U149" s="240"/>
      <c r="V149" s="204"/>
      <c r="W149" s="205"/>
      <c r="X149" s="205"/>
      <c r="Y149" s="249"/>
      <c r="Z149" s="219"/>
      <c r="AA149" s="243"/>
      <c r="AB149" s="204"/>
      <c r="AC149" s="204"/>
      <c r="AD149" s="250"/>
      <c r="AE149" s="219"/>
      <c r="AF149" s="243"/>
      <c r="AG149" s="205"/>
      <c r="AH149" s="205"/>
      <c r="AI149" s="236"/>
      <c r="AJ149" s="205"/>
      <c r="AK149" s="205"/>
      <c r="AL149" s="205"/>
      <c r="AM149" s="205"/>
      <c r="AN149" s="206"/>
      <c r="AO149" s="205"/>
      <c r="AP149" s="205"/>
      <c r="AQ149" s="205"/>
      <c r="AR149" s="205"/>
      <c r="AS149" s="206"/>
      <c r="AT149" s="205"/>
      <c r="AU149" s="205"/>
      <c r="AV149" s="205"/>
      <c r="AW149" s="205"/>
      <c r="AX149" s="206"/>
      <c r="AY149" s="205"/>
      <c r="AZ149" s="205"/>
      <c r="BA149" s="205"/>
      <c r="BB149" s="205"/>
      <c r="BC149" s="206"/>
      <c r="BD149" s="205"/>
      <c r="BE149" s="205"/>
      <c r="BF149" s="205"/>
      <c r="BG149" s="205"/>
      <c r="BH149" s="206"/>
      <c r="BI149" s="205"/>
      <c r="BJ149" s="205"/>
      <c r="BK149" s="205"/>
      <c r="BL149" s="207"/>
      <c r="BM149" s="7" t="str">
        <f t="shared" si="9"/>
        <v>C</v>
      </c>
    </row>
    <row r="150" spans="1:65" s="2" customFormat="1" ht="28.5" hidden="1" thickTop="1" thickBot="1">
      <c r="A150" s="158">
        <v>147</v>
      </c>
      <c r="B150" s="523" t="str">
        <f t="shared" si="8"/>
        <v>PSS09_Adani Green Energy 27 A Limited (AGE27AL)</v>
      </c>
      <c r="C150" s="278" t="s">
        <v>643</v>
      </c>
      <c r="D150" s="526"/>
      <c r="E150" s="28" t="s">
        <v>628</v>
      </c>
      <c r="F150" s="448" t="s">
        <v>1384</v>
      </c>
      <c r="G150" s="295"/>
      <c r="H150" s="289" t="s">
        <v>645</v>
      </c>
      <c r="I150" s="296"/>
      <c r="J150" s="160"/>
      <c r="K150" s="420">
        <v>46056</v>
      </c>
      <c r="L150" s="202"/>
      <c r="M150" s="203"/>
      <c r="N150" s="168" t="str" cm="1">
        <f t="array" ref="N150">_xlfn.IFNA(LOOKUP(2, 1/(MOD(COLUMN(O150:XFD150)-COLUMN(O150), 5)=2)/(O150:XFD150&lt;&gt;""), O150:XFD150),"Not Submitted")</f>
        <v>RFC</v>
      </c>
      <c r="O150" s="238">
        <v>46056</v>
      </c>
      <c r="P150" s="238">
        <v>46057</v>
      </c>
      <c r="Q150" s="198" t="s">
        <v>8</v>
      </c>
      <c r="R150" s="102" t="s">
        <v>1385</v>
      </c>
      <c r="S150" s="205"/>
      <c r="T150" s="239"/>
      <c r="U150" s="240"/>
      <c r="V150" s="204"/>
      <c r="W150" s="205"/>
      <c r="X150" s="205"/>
      <c r="Y150" s="249"/>
      <c r="Z150" s="219"/>
      <c r="AA150" s="243"/>
      <c r="AB150" s="204"/>
      <c r="AC150" s="204"/>
      <c r="AD150" s="250"/>
      <c r="AE150" s="219"/>
      <c r="AF150" s="243"/>
      <c r="AG150" s="205"/>
      <c r="AH150" s="205"/>
      <c r="AI150" s="236"/>
      <c r="AJ150" s="205"/>
      <c r="AK150" s="205"/>
      <c r="AL150" s="205"/>
      <c r="AM150" s="205"/>
      <c r="AN150" s="206"/>
      <c r="AO150" s="205"/>
      <c r="AP150" s="205"/>
      <c r="AQ150" s="205"/>
      <c r="AR150" s="205"/>
      <c r="AS150" s="206"/>
      <c r="AT150" s="205"/>
      <c r="AU150" s="205"/>
      <c r="AV150" s="205"/>
      <c r="AW150" s="205"/>
      <c r="AX150" s="206"/>
      <c r="AY150" s="205"/>
      <c r="AZ150" s="205"/>
      <c r="BA150" s="205"/>
      <c r="BB150" s="205"/>
      <c r="BC150" s="206"/>
      <c r="BD150" s="205"/>
      <c r="BE150" s="205"/>
      <c r="BF150" s="205"/>
      <c r="BG150" s="205"/>
      <c r="BH150" s="206"/>
      <c r="BI150" s="205"/>
      <c r="BJ150" s="205"/>
      <c r="BK150" s="205"/>
      <c r="BL150" s="207"/>
      <c r="BM150" s="7" t="str">
        <f t="shared" si="9"/>
        <v>C</v>
      </c>
    </row>
    <row r="151" spans="1:65" s="2" customFormat="1" ht="28.5" hidden="1" thickTop="1" thickBot="1">
      <c r="A151" s="158">
        <v>148</v>
      </c>
      <c r="B151" s="523" t="str">
        <f t="shared" si="8"/>
        <v>PSS09_Adani Green Energy 27 A Limited (AGE27AL)</v>
      </c>
      <c r="C151" s="278" t="s">
        <v>650</v>
      </c>
      <c r="D151" s="526"/>
      <c r="E151" s="28" t="s">
        <v>628</v>
      </c>
      <c r="F151" s="448" t="s">
        <v>1386</v>
      </c>
      <c r="G151" s="295"/>
      <c r="H151" s="289" t="s">
        <v>652</v>
      </c>
      <c r="I151" s="296"/>
      <c r="J151" s="160"/>
      <c r="K151" s="420">
        <v>46056</v>
      </c>
      <c r="L151" s="202"/>
      <c r="M151" s="203"/>
      <c r="N151" s="168" t="str" cm="1">
        <f t="array" ref="N151">_xlfn.IFNA(LOOKUP(2, 1/(MOD(COLUMN(O151:XFD151)-COLUMN(O151), 5)=2)/(O151:XFD151&lt;&gt;""), O151:XFD151),"Not Submitted")</f>
        <v>RFC</v>
      </c>
      <c r="O151" s="238">
        <v>46056</v>
      </c>
      <c r="P151" s="238">
        <v>46057</v>
      </c>
      <c r="Q151" s="198" t="s">
        <v>8</v>
      </c>
      <c r="R151" s="102" t="s">
        <v>1385</v>
      </c>
      <c r="S151" s="205"/>
      <c r="T151" s="239"/>
      <c r="U151" s="240"/>
      <c r="V151" s="204"/>
      <c r="W151" s="205"/>
      <c r="X151" s="205"/>
      <c r="Y151" s="249"/>
      <c r="Z151" s="219"/>
      <c r="AA151" s="243"/>
      <c r="AB151" s="204"/>
      <c r="AC151" s="204"/>
      <c r="AD151" s="250"/>
      <c r="AE151" s="219"/>
      <c r="AF151" s="243"/>
      <c r="AG151" s="205"/>
      <c r="AH151" s="205"/>
      <c r="AI151" s="236"/>
      <c r="AJ151" s="205"/>
      <c r="AK151" s="205"/>
      <c r="AL151" s="205"/>
      <c r="AM151" s="205"/>
      <c r="AN151" s="206"/>
      <c r="AO151" s="205"/>
      <c r="AP151" s="205"/>
      <c r="AQ151" s="205"/>
      <c r="AR151" s="205"/>
      <c r="AS151" s="206"/>
      <c r="AT151" s="205"/>
      <c r="AU151" s="205"/>
      <c r="AV151" s="205"/>
      <c r="AW151" s="205"/>
      <c r="AX151" s="206"/>
      <c r="AY151" s="205"/>
      <c r="AZ151" s="205"/>
      <c r="BA151" s="205"/>
      <c r="BB151" s="205"/>
      <c r="BC151" s="206"/>
      <c r="BD151" s="205"/>
      <c r="BE151" s="205"/>
      <c r="BF151" s="205"/>
      <c r="BG151" s="205"/>
      <c r="BH151" s="206"/>
      <c r="BI151" s="205"/>
      <c r="BJ151" s="205"/>
      <c r="BK151" s="205"/>
      <c r="BL151" s="207"/>
      <c r="BM151" s="7" t="str">
        <f t="shared" si="9"/>
        <v>C</v>
      </c>
    </row>
    <row r="152" spans="1:65" s="2" customFormat="1" ht="28.5" hidden="1" thickTop="1" thickBot="1">
      <c r="A152" s="158">
        <v>149</v>
      </c>
      <c r="B152" s="523" t="str">
        <f t="shared" si="8"/>
        <v>PSS09_Adani Green Energy 27 A Limited (AGE27AL)</v>
      </c>
      <c r="C152" s="506" t="s">
        <v>653</v>
      </c>
      <c r="D152" s="526"/>
      <c r="E152" s="529" t="s">
        <v>628</v>
      </c>
      <c r="F152" s="543" t="s">
        <v>1387</v>
      </c>
      <c r="G152" s="295"/>
      <c r="H152" s="530" t="s">
        <v>664</v>
      </c>
      <c r="I152" s="296"/>
      <c r="J152" s="160"/>
      <c r="K152" s="420">
        <v>46056</v>
      </c>
      <c r="L152" s="202"/>
      <c r="M152" s="203"/>
      <c r="N152" s="168" t="str" cm="1">
        <f t="array" ref="N152">_xlfn.IFNA(LOOKUP(2, 1/(MOD(COLUMN(O152:XFD152)-COLUMN(O152), 5)=2)/(O152:XFD152&lt;&gt;""), O152:XFD152),"Not Submitted")</f>
        <v>RFC</v>
      </c>
      <c r="O152" s="238">
        <v>46056</v>
      </c>
      <c r="P152" s="238">
        <v>46057</v>
      </c>
      <c r="Q152" s="198" t="s">
        <v>8</v>
      </c>
      <c r="R152" s="102" t="s">
        <v>1385</v>
      </c>
      <c r="S152" s="205"/>
      <c r="T152" s="239"/>
      <c r="U152" s="240"/>
      <c r="V152" s="204"/>
      <c r="W152" s="205"/>
      <c r="X152" s="205"/>
      <c r="Y152" s="249"/>
      <c r="Z152" s="219"/>
      <c r="AA152" s="243"/>
      <c r="AB152" s="204"/>
      <c r="AC152" s="204"/>
      <c r="AD152" s="250"/>
      <c r="AE152" s="219"/>
      <c r="AF152" s="243"/>
      <c r="AG152" s="205"/>
      <c r="AH152" s="205"/>
      <c r="AI152" s="236"/>
      <c r="AJ152" s="205"/>
      <c r="AK152" s="205"/>
      <c r="AL152" s="205"/>
      <c r="AM152" s="205"/>
      <c r="AN152" s="206"/>
      <c r="AO152" s="205"/>
      <c r="AP152" s="205"/>
      <c r="AQ152" s="205"/>
      <c r="AR152" s="205"/>
      <c r="AS152" s="206"/>
      <c r="AT152" s="205"/>
      <c r="AU152" s="205"/>
      <c r="AV152" s="205"/>
      <c r="AW152" s="205"/>
      <c r="AX152" s="206"/>
      <c r="AY152" s="205"/>
      <c r="AZ152" s="205"/>
      <c r="BA152" s="205"/>
      <c r="BB152" s="205"/>
      <c r="BC152" s="206"/>
      <c r="BD152" s="205"/>
      <c r="BE152" s="205"/>
      <c r="BF152" s="205"/>
      <c r="BG152" s="205"/>
      <c r="BH152" s="206"/>
      <c r="BI152" s="205"/>
      <c r="BJ152" s="205"/>
      <c r="BK152" s="205"/>
      <c r="BL152" s="207"/>
      <c r="BM152" s="7" t="str">
        <f t="shared" si="9"/>
        <v>C</v>
      </c>
    </row>
    <row r="153" spans="1:65" s="2" customFormat="1" ht="14.25" hidden="1" thickBot="1">
      <c r="A153" s="158">
        <v>150</v>
      </c>
      <c r="B153" s="521" t="str">
        <f t="shared" si="8"/>
        <v>PSS09_Adani Green Energy 27 A Limited (AGE27AL)</v>
      </c>
      <c r="C153" s="278" t="s">
        <v>653</v>
      </c>
      <c r="D153" s="279"/>
      <c r="E153" s="28" t="s">
        <v>628</v>
      </c>
      <c r="F153" s="448" t="s">
        <v>1388</v>
      </c>
      <c r="G153" s="280"/>
      <c r="H153" s="289" t="s">
        <v>656</v>
      </c>
      <c r="I153" s="296"/>
      <c r="J153" s="160"/>
      <c r="K153" s="216"/>
      <c r="L153" s="202"/>
      <c r="M153" s="203"/>
      <c r="N153" s="168" t="str" cm="1">
        <f t="array" ref="N153">_xlfn.IFNA(LOOKUP(2, 1/(MOD(COLUMN(O153:XFD153)-COLUMN(O153), 5)=2)/(O153:XFD153&lt;&gt;""), O153:XFD153),"Not Submitted")</f>
        <v>RFC</v>
      </c>
      <c r="O153" s="238">
        <v>46063</v>
      </c>
      <c r="P153" s="238">
        <v>46064</v>
      </c>
      <c r="Q153" s="198" t="s">
        <v>8</v>
      </c>
      <c r="R153" s="102" t="s">
        <v>1389</v>
      </c>
      <c r="S153" s="205"/>
      <c r="T153" s="239">
        <v>46114</v>
      </c>
      <c r="U153" s="240">
        <v>46115</v>
      </c>
      <c r="V153" s="204" t="s">
        <v>8</v>
      </c>
      <c r="W153" s="205" t="s">
        <v>1390</v>
      </c>
      <c r="X153" s="205"/>
      <c r="Y153" s="249"/>
      <c r="Z153" s="219"/>
      <c r="AA153" s="243"/>
      <c r="AB153" s="204"/>
      <c r="AC153" s="204"/>
      <c r="AD153" s="250"/>
      <c r="AE153" s="219"/>
      <c r="AF153" s="243"/>
      <c r="AG153" s="205"/>
      <c r="AH153" s="205"/>
      <c r="AI153" s="236"/>
      <c r="AJ153" s="205"/>
      <c r="AK153" s="205"/>
      <c r="AL153" s="205"/>
      <c r="AM153" s="205"/>
      <c r="AN153" s="206"/>
      <c r="AO153" s="205"/>
      <c r="AP153" s="205"/>
      <c r="AQ153" s="205"/>
      <c r="AR153" s="205"/>
      <c r="AS153" s="206"/>
      <c r="AT153" s="205"/>
      <c r="AU153" s="205"/>
      <c r="AV153" s="205"/>
      <c r="AW153" s="205"/>
      <c r="AX153" s="206"/>
      <c r="AY153" s="205"/>
      <c r="AZ153" s="205"/>
      <c r="BA153" s="205"/>
      <c r="BB153" s="205"/>
      <c r="BC153" s="206"/>
      <c r="BD153" s="205"/>
      <c r="BE153" s="205"/>
      <c r="BF153" s="205"/>
      <c r="BG153" s="205"/>
      <c r="BH153" s="206"/>
      <c r="BI153" s="205"/>
      <c r="BJ153" s="205"/>
      <c r="BK153" s="205"/>
      <c r="BL153" s="207"/>
      <c r="BM153" s="7" t="str">
        <f t="shared" si="9"/>
        <v>C</v>
      </c>
    </row>
    <row r="154" spans="1:65" s="2" customFormat="1" ht="14.25" hidden="1" thickBot="1">
      <c r="A154" s="158">
        <v>151</v>
      </c>
      <c r="B154" s="521" t="str">
        <f t="shared" si="8"/>
        <v>PSS09_Adani Green Energy 27 A Limited (AGE27AL)</v>
      </c>
      <c r="C154" s="278" t="s">
        <v>653</v>
      </c>
      <c r="D154" s="279"/>
      <c r="E154" s="28" t="s">
        <v>628</v>
      </c>
      <c r="F154" s="448" t="s">
        <v>1391</v>
      </c>
      <c r="G154" s="280"/>
      <c r="H154" s="289" t="s">
        <v>1094</v>
      </c>
      <c r="I154" s="296"/>
      <c r="J154" s="160"/>
      <c r="K154" s="216"/>
      <c r="L154" s="202"/>
      <c r="M154" s="203"/>
      <c r="N154" s="168" t="str" cm="1">
        <f t="array" ref="N154">_xlfn.IFNA(LOOKUP(2, 1/(MOD(COLUMN(O154:XFD154)-COLUMN(O154), 5)=2)/(O154:XFD154&lt;&gt;""), O154:XFD154),"Not Submitted")</f>
        <v>RFC</v>
      </c>
      <c r="O154" s="238">
        <v>46063</v>
      </c>
      <c r="P154" s="238">
        <v>46064</v>
      </c>
      <c r="Q154" s="198" t="s">
        <v>8</v>
      </c>
      <c r="R154" s="102" t="s">
        <v>1389</v>
      </c>
      <c r="S154" s="205"/>
      <c r="T154" s="239"/>
      <c r="U154" s="240"/>
      <c r="V154" s="204"/>
      <c r="W154" s="205"/>
      <c r="X154" s="205"/>
      <c r="Y154" s="249"/>
      <c r="Z154" s="219"/>
      <c r="AA154" s="243"/>
      <c r="AB154" s="204"/>
      <c r="AC154" s="204"/>
      <c r="AD154" s="250"/>
      <c r="AE154" s="219"/>
      <c r="AF154" s="243"/>
      <c r="AG154" s="205"/>
      <c r="AH154" s="205"/>
      <c r="AI154" s="236"/>
      <c r="AJ154" s="205"/>
      <c r="AK154" s="205"/>
      <c r="AL154" s="205"/>
      <c r="AM154" s="205"/>
      <c r="AN154" s="206"/>
      <c r="AO154" s="205"/>
      <c r="AP154" s="205"/>
      <c r="AQ154" s="205"/>
      <c r="AR154" s="205"/>
      <c r="AS154" s="206"/>
      <c r="AT154" s="205"/>
      <c r="AU154" s="205"/>
      <c r="AV154" s="205"/>
      <c r="AW154" s="205"/>
      <c r="AX154" s="206"/>
      <c r="AY154" s="205"/>
      <c r="AZ154" s="205"/>
      <c r="BA154" s="205"/>
      <c r="BB154" s="205"/>
      <c r="BC154" s="206"/>
      <c r="BD154" s="205"/>
      <c r="BE154" s="205"/>
      <c r="BF154" s="205"/>
      <c r="BG154" s="205"/>
      <c r="BH154" s="206"/>
      <c r="BI154" s="205"/>
      <c r="BJ154" s="205"/>
      <c r="BK154" s="205"/>
      <c r="BL154" s="207"/>
      <c r="BM154" s="7" t="str">
        <f t="shared" si="9"/>
        <v>C</v>
      </c>
    </row>
    <row r="155" spans="1:65" s="2" customFormat="1" ht="14.25" hidden="1" thickBot="1">
      <c r="A155" s="158">
        <v>152</v>
      </c>
      <c r="B155" s="521" t="str">
        <f t="shared" si="8"/>
        <v>PSS09_Adani Green Energy 27 A Limited (AGE27AL)</v>
      </c>
      <c r="C155" s="278" t="s">
        <v>653</v>
      </c>
      <c r="D155" s="279"/>
      <c r="E155" s="28" t="s">
        <v>628</v>
      </c>
      <c r="F155" s="78" t="s">
        <v>1392</v>
      </c>
      <c r="G155" s="78"/>
      <c r="H155" s="289" t="s">
        <v>1393</v>
      </c>
      <c r="I155" s="296"/>
      <c r="J155" s="160"/>
      <c r="K155" s="216"/>
      <c r="L155" s="165"/>
      <c r="M155" s="194"/>
      <c r="N155" s="168" t="str" cm="1">
        <f t="array" ref="N155">_xlfn.IFNA(LOOKUP(2, 1/(MOD(COLUMN(O155:XFD155)-COLUMN(O155), 5)=2)/(O155:XFD155&lt;&gt;""), O155:XFD155),"Not Submitted")</f>
        <v>RFC</v>
      </c>
      <c r="O155" s="577">
        <v>46097</v>
      </c>
      <c r="P155" s="577">
        <v>46097</v>
      </c>
      <c r="Q155" s="198" t="s">
        <v>8</v>
      </c>
      <c r="R155" s="102" t="s">
        <v>1394</v>
      </c>
      <c r="S155" s="172"/>
      <c r="T155" s="188"/>
      <c r="U155" s="185"/>
      <c r="V155" s="168"/>
      <c r="W155" s="172"/>
      <c r="X155" s="172"/>
      <c r="Y155" s="227"/>
      <c r="Z155" s="232"/>
      <c r="AA155" s="208"/>
      <c r="AB155" s="168"/>
      <c r="AC155" s="168"/>
      <c r="AD155" s="231"/>
      <c r="AE155" s="232"/>
      <c r="AF155" s="208"/>
      <c r="AG155" s="172"/>
      <c r="AH155" s="172"/>
      <c r="AI155" s="236"/>
      <c r="AJ155" s="205"/>
      <c r="AK155" s="172"/>
      <c r="AL155" s="172"/>
      <c r="AM155" s="172"/>
      <c r="AN155" s="180"/>
      <c r="AO155" s="172"/>
      <c r="AP155" s="172"/>
      <c r="AQ155" s="172"/>
      <c r="AR155" s="172"/>
      <c r="AS155" s="180"/>
      <c r="AT155" s="172"/>
      <c r="AU155" s="172"/>
      <c r="AV155" s="172"/>
      <c r="AW155" s="172"/>
      <c r="AX155" s="180"/>
      <c r="AY155" s="172"/>
      <c r="AZ155" s="172"/>
      <c r="BA155" s="172"/>
      <c r="BB155" s="172"/>
      <c r="BC155" s="180"/>
      <c r="BD155" s="172"/>
      <c r="BE155" s="172"/>
      <c r="BF155" s="172"/>
      <c r="BG155" s="172"/>
      <c r="BH155" s="180"/>
      <c r="BI155" s="172"/>
      <c r="BJ155" s="172"/>
      <c r="BK155" s="172"/>
      <c r="BL155" s="191"/>
      <c r="BM155" s="7" t="str">
        <f t="shared" si="9"/>
        <v>C</v>
      </c>
    </row>
    <row r="156" spans="1:65" s="2" customFormat="1" ht="15" hidden="1" thickTop="1" thickBot="1">
      <c r="A156" s="158"/>
      <c r="B156" s="159" t="str">
        <f t="shared" si="8"/>
        <v>PSS09_Adani Green Energy 27 A Limited (AGE27AL)</v>
      </c>
      <c r="C156" s="31" t="s">
        <v>653</v>
      </c>
      <c r="D156" s="197" t="s">
        <v>22</v>
      </c>
      <c r="E156" s="160" t="s">
        <v>628</v>
      </c>
      <c r="F156" s="291" t="s">
        <v>3110</v>
      </c>
      <c r="G156" s="548"/>
      <c r="H156" s="289" t="s">
        <v>863</v>
      </c>
      <c r="I156" s="160" t="s">
        <v>141</v>
      </c>
      <c r="J156" s="198"/>
      <c r="K156" s="201"/>
      <c r="L156" s="202"/>
      <c r="M156" s="203"/>
      <c r="N156" s="168" t="str" cm="1">
        <f t="array" ref="N156">_xlfn.IFNA(LOOKUP(2, 1/(MOD(COLUMN(O156:XFD156)-COLUMN(O156), 5)=2)/(O156:XFD156&lt;&gt;""), O156:XFD156),"Not Submitted")</f>
        <v>RFC</v>
      </c>
      <c r="O156" s="238">
        <v>46214</v>
      </c>
      <c r="P156" s="238">
        <v>46216</v>
      </c>
      <c r="Q156" s="198" t="s">
        <v>8</v>
      </c>
      <c r="R156" s="724" t="s">
        <v>3111</v>
      </c>
      <c r="S156" s="205"/>
      <c r="T156" s="239"/>
      <c r="U156" s="240"/>
      <c r="V156" s="204"/>
      <c r="W156" s="102"/>
      <c r="X156" s="205"/>
      <c r="Y156" s="249"/>
      <c r="Z156" s="219"/>
      <c r="AA156" s="243"/>
      <c r="AB156" s="204"/>
      <c r="AC156" s="204"/>
      <c r="AD156" s="250"/>
      <c r="AE156" s="219"/>
      <c r="AF156" s="243"/>
      <c r="AG156" s="205"/>
      <c r="AH156" s="205"/>
      <c r="AI156" s="236"/>
      <c r="AJ156" s="205"/>
      <c r="AK156" s="205"/>
      <c r="AL156" s="205"/>
      <c r="AM156" s="205"/>
      <c r="AN156" s="206"/>
      <c r="AO156" s="205"/>
      <c r="AP156" s="205"/>
      <c r="AQ156" s="205"/>
      <c r="AR156" s="205"/>
      <c r="AS156" s="206"/>
      <c r="AT156" s="205"/>
      <c r="AU156" s="205"/>
      <c r="AV156" s="205"/>
      <c r="AW156" s="205"/>
      <c r="AX156" s="206"/>
      <c r="AY156" s="205"/>
      <c r="AZ156" s="205"/>
      <c r="BA156" s="205"/>
      <c r="BB156" s="205"/>
      <c r="BC156" s="206"/>
      <c r="BD156" s="205"/>
      <c r="BE156" s="205"/>
      <c r="BF156" s="205"/>
      <c r="BG156" s="205"/>
      <c r="BH156" s="206"/>
      <c r="BI156" s="205"/>
      <c r="BJ156" s="205"/>
      <c r="BK156" s="205"/>
      <c r="BL156" s="207"/>
      <c r="BM156" s="7" t="str">
        <f t="shared" si="9"/>
        <v>C</v>
      </c>
    </row>
    <row r="157" spans="1:65" s="2" customFormat="1" ht="27.75" hidden="1" thickBot="1">
      <c r="A157" s="277">
        <v>173</v>
      </c>
      <c r="B157" s="277" t="str">
        <f t="shared" si="8"/>
        <v>PSS09_Adani Green Energy 27 A Limited (AGE27AL)</v>
      </c>
      <c r="C157" s="298" t="s">
        <v>698</v>
      </c>
      <c r="D157" s="549" t="s">
        <v>22</v>
      </c>
      <c r="E157" s="445" t="s">
        <v>628</v>
      </c>
      <c r="F157" s="459" t="s">
        <v>2981</v>
      </c>
      <c r="H157" s="447" t="s">
        <v>2986</v>
      </c>
      <c r="I157" s="160" t="s">
        <v>141</v>
      </c>
      <c r="J157" s="160" t="s">
        <v>159</v>
      </c>
      <c r="K157" s="164"/>
      <c r="L157" s="165"/>
      <c r="M157" s="166"/>
      <c r="N157" s="168" t="str" cm="1">
        <f t="array" ref="N157">_xlfn.IFNA(LOOKUP(2, 1/(MOD(COLUMN(O157:XFD157)-COLUMN(O157), 5)=2)/(O157:XFD157&lt;&gt;""), O157:XFD157),"Not Submitted")</f>
        <v>RFC</v>
      </c>
      <c r="O157" s="228">
        <v>46193</v>
      </c>
      <c r="P157" s="228">
        <v>46195</v>
      </c>
      <c r="Q157" s="198" t="s">
        <v>8</v>
      </c>
      <c r="R157" s="102" t="s">
        <v>2991</v>
      </c>
      <c r="S157" s="172"/>
      <c r="T157" s="188"/>
      <c r="U157" s="185"/>
      <c r="V157" s="172"/>
      <c r="W157" s="172"/>
      <c r="X157" s="227"/>
      <c r="Y157" s="232"/>
      <c r="Z157" s="208"/>
      <c r="AA157" s="168"/>
      <c r="AB157" s="168"/>
      <c r="AC157" s="231"/>
      <c r="AD157" s="232"/>
      <c r="AE157" s="208"/>
      <c r="AF157" s="172"/>
      <c r="AG157" s="172"/>
      <c r="AH157" s="236"/>
      <c r="AI157" s="205"/>
      <c r="AJ157" s="172"/>
      <c r="AK157" s="172"/>
      <c r="AL157" s="172"/>
      <c r="AM157" s="180"/>
      <c r="AN157" s="172"/>
      <c r="AO157" s="172"/>
      <c r="AP157" s="172"/>
      <c r="AQ157" s="172"/>
      <c r="AR157" s="180"/>
      <c r="AS157" s="172"/>
      <c r="AT157" s="172"/>
      <c r="AU157" s="172"/>
      <c r="AV157" s="172"/>
      <c r="AW157" s="180"/>
      <c r="AX157" s="172"/>
      <c r="AY157" s="172"/>
      <c r="AZ157" s="172"/>
      <c r="BA157" s="172"/>
      <c r="BB157" s="180"/>
      <c r="BC157" s="172"/>
      <c r="BD157" s="172"/>
      <c r="BE157" s="172"/>
      <c r="BF157" s="172"/>
      <c r="BG157" s="180"/>
      <c r="BH157" s="172"/>
      <c r="BI157" s="172"/>
      <c r="BJ157" s="172"/>
      <c r="BK157" s="191"/>
      <c r="BL157" s="7"/>
      <c r="BM157" s="7" t="str">
        <f t="shared" si="9"/>
        <v>C</v>
      </c>
    </row>
    <row r="158" spans="1:65" s="2" customFormat="1" ht="26.25" hidden="1" thickBot="1">
      <c r="A158" s="478">
        <v>153</v>
      </c>
      <c r="B158" s="702" t="str">
        <f t="shared" si="8"/>
        <v>PSS09_Adani Green Energy 27 A Limited (AGE27AL)</v>
      </c>
      <c r="C158" s="703" t="s">
        <v>636</v>
      </c>
      <c r="D158" s="711"/>
      <c r="E158" s="704" t="s">
        <v>628</v>
      </c>
      <c r="F158" s="705" t="s">
        <v>1395</v>
      </c>
      <c r="G158" s="712"/>
      <c r="H158" s="706" t="s">
        <v>641</v>
      </c>
      <c r="I158" s="296" t="s">
        <v>141</v>
      </c>
      <c r="J158" s="160" t="s">
        <v>142</v>
      </c>
      <c r="K158" s="420">
        <v>46073</v>
      </c>
      <c r="L158" s="165"/>
      <c r="M158" s="194"/>
      <c r="N158" s="168" t="str" cm="1">
        <f t="array" ref="N158">_xlfn.IFNA(LOOKUP(2, 1/(MOD(COLUMN(O158:XFD158)-COLUMN(O158), 5)=2)/(O158:XFD158&lt;&gt;""), O158:XFD158),"Not Submitted")</f>
        <v>Delete</v>
      </c>
      <c r="O158" s="230"/>
      <c r="P158" s="237"/>
      <c r="Q158" s="177" t="s">
        <v>56</v>
      </c>
      <c r="R158" s="178"/>
      <c r="S158" s="207" t="s">
        <v>2973</v>
      </c>
      <c r="T158" s="188"/>
      <c r="U158" s="185"/>
      <c r="V158" s="168"/>
      <c r="W158" s="172"/>
      <c r="X158" s="172"/>
      <c r="Y158" s="227"/>
      <c r="Z158" s="232"/>
      <c r="AA158" s="208"/>
      <c r="AB158" s="168"/>
      <c r="AC158" s="168"/>
      <c r="AD158" s="231"/>
      <c r="AE158" s="232"/>
      <c r="AF158" s="208"/>
      <c r="AG158" s="172"/>
      <c r="AH158" s="172"/>
      <c r="AI158" s="236"/>
      <c r="AJ158" s="205"/>
      <c r="AK158" s="172"/>
      <c r="AL158" s="172"/>
      <c r="AM158" s="172"/>
      <c r="AN158" s="180"/>
      <c r="AO158" s="172"/>
      <c r="AP158" s="172"/>
      <c r="AQ158" s="172"/>
      <c r="AR158" s="172"/>
      <c r="AS158" s="180"/>
      <c r="AT158" s="172"/>
      <c r="AU158" s="172"/>
      <c r="AV158" s="172"/>
      <c r="AW158" s="172"/>
      <c r="AX158" s="180"/>
      <c r="AY158" s="172"/>
      <c r="AZ158" s="172"/>
      <c r="BA158" s="172"/>
      <c r="BB158" s="172"/>
      <c r="BC158" s="180"/>
      <c r="BD158" s="172"/>
      <c r="BE158" s="172"/>
      <c r="BF158" s="172"/>
      <c r="BG158" s="172"/>
      <c r="BH158" s="180"/>
      <c r="BI158" s="172"/>
      <c r="BJ158" s="172"/>
      <c r="BK158" s="172"/>
      <c r="BL158" s="191"/>
      <c r="BM158" s="7" t="str">
        <f t="shared" si="9"/>
        <v>C</v>
      </c>
    </row>
    <row r="159" spans="1:65" s="2" customFormat="1" ht="27.75" hidden="1" thickBot="1">
      <c r="A159" s="478">
        <v>154</v>
      </c>
      <c r="B159" s="461" t="str">
        <f t="shared" si="8"/>
        <v>PSS09_Adani Green Energy 27 A Limited (AGE27AL)</v>
      </c>
      <c r="C159" s="286" t="s">
        <v>636</v>
      </c>
      <c r="D159" s="500" t="s">
        <v>628</v>
      </c>
      <c r="E159" s="501" t="s">
        <v>628</v>
      </c>
      <c r="F159" s="617" t="s">
        <v>1396</v>
      </c>
      <c r="G159" s="502"/>
      <c r="H159" s="503" t="s">
        <v>639</v>
      </c>
      <c r="I159" s="160" t="s">
        <v>141</v>
      </c>
      <c r="J159" s="198" t="s">
        <v>142</v>
      </c>
      <c r="K159" s="420">
        <v>46073</v>
      </c>
      <c r="L159" s="202"/>
      <c r="M159" s="203"/>
      <c r="N159" s="168" t="str" cm="1">
        <f t="array" ref="N159">_xlfn.IFNA(LOOKUP(2, 1/(MOD(COLUMN(O159:XFD159)-COLUMN(O159), 5)=2)/(O159:XFD159&lt;&gt;""), O159:XFD159),"Not Submitted")</f>
        <v>Delete</v>
      </c>
      <c r="O159" s="238"/>
      <c r="P159" s="238"/>
      <c r="Q159" s="177" t="s">
        <v>56</v>
      </c>
      <c r="R159" s="102"/>
      <c r="S159" s="207" t="s">
        <v>2973</v>
      </c>
      <c r="T159" s="239"/>
      <c r="U159" s="240"/>
      <c r="V159" s="204"/>
      <c r="W159" s="205"/>
      <c r="X159" s="205"/>
      <c r="Y159" s="249"/>
      <c r="Z159" s="219"/>
      <c r="AA159" s="243"/>
      <c r="AB159" s="204"/>
      <c r="AC159" s="204"/>
      <c r="AD159" s="250"/>
      <c r="AE159" s="219"/>
      <c r="AF159" s="243"/>
      <c r="AG159" s="205"/>
      <c r="AH159" s="205"/>
      <c r="AI159" s="236"/>
      <c r="AJ159" s="205"/>
      <c r="AK159" s="205"/>
      <c r="AL159" s="205"/>
      <c r="AM159" s="205"/>
      <c r="AN159" s="206"/>
      <c r="AO159" s="205"/>
      <c r="AP159" s="205"/>
      <c r="AQ159" s="205"/>
      <c r="AR159" s="205"/>
      <c r="AS159" s="206"/>
      <c r="AT159" s="205"/>
      <c r="AU159" s="205"/>
      <c r="AV159" s="205"/>
      <c r="AW159" s="205"/>
      <c r="AX159" s="206"/>
      <c r="AY159" s="205"/>
      <c r="AZ159" s="205"/>
      <c r="BA159" s="205"/>
      <c r="BB159" s="205"/>
      <c r="BC159" s="206"/>
      <c r="BD159" s="205"/>
      <c r="BE159" s="205"/>
      <c r="BF159" s="205"/>
      <c r="BG159" s="205"/>
      <c r="BH159" s="206"/>
      <c r="BI159" s="205"/>
      <c r="BJ159" s="205"/>
      <c r="BK159" s="205"/>
      <c r="BL159" s="207"/>
      <c r="BM159" s="7" t="str">
        <f t="shared" si="9"/>
        <v>C</v>
      </c>
    </row>
    <row r="160" spans="1:65" s="2" customFormat="1" ht="14.25" hidden="1" thickBot="1">
      <c r="A160" s="158">
        <v>155</v>
      </c>
      <c r="B160" s="277" t="str">
        <f t="shared" si="8"/>
        <v>PSS09_Adani Green Energy 27 A Limited (AGE27AL)</v>
      </c>
      <c r="C160" s="278" t="s">
        <v>627</v>
      </c>
      <c r="D160" s="279"/>
      <c r="E160" s="28" t="s">
        <v>628</v>
      </c>
      <c r="F160" s="448" t="s">
        <v>1397</v>
      </c>
      <c r="G160" s="280"/>
      <c r="H160" s="289" t="s">
        <v>648</v>
      </c>
      <c r="I160" s="160" t="s">
        <v>141</v>
      </c>
      <c r="J160" s="198" t="s">
        <v>142</v>
      </c>
      <c r="K160" s="420"/>
      <c r="L160" s="202"/>
      <c r="M160" s="203"/>
      <c r="N160" s="168" t="str" cm="1">
        <f t="array" ref="N160">_xlfn.IFNA(LOOKUP(2, 1/(MOD(COLUMN(O160:XFD160)-COLUMN(O160), 5)=2)/(O160:XFD160&lt;&gt;""), O160:XFD160),"Not Submitted")</f>
        <v>RFC</v>
      </c>
      <c r="O160" s="238">
        <v>46073</v>
      </c>
      <c r="P160" s="238">
        <v>46074</v>
      </c>
      <c r="Q160" s="198" t="s">
        <v>8</v>
      </c>
      <c r="R160" s="102" t="s">
        <v>1398</v>
      </c>
      <c r="S160" s="205"/>
      <c r="T160" s="239"/>
      <c r="U160" s="240"/>
      <c r="V160" s="204"/>
      <c r="W160" s="205"/>
      <c r="X160" s="205"/>
      <c r="Y160" s="249"/>
      <c r="Z160" s="219"/>
      <c r="AA160" s="243"/>
      <c r="AB160" s="204"/>
      <c r="AC160" s="204"/>
      <c r="AD160" s="250"/>
      <c r="AE160" s="219"/>
      <c r="AF160" s="243"/>
      <c r="AG160" s="205"/>
      <c r="AH160" s="205"/>
      <c r="AI160" s="236"/>
      <c r="AJ160" s="205"/>
      <c r="AK160" s="205"/>
      <c r="AL160" s="205"/>
      <c r="AM160" s="205"/>
      <c r="AN160" s="206"/>
      <c r="AO160" s="205"/>
      <c r="AP160" s="205"/>
      <c r="AQ160" s="205"/>
      <c r="AR160" s="205"/>
      <c r="AS160" s="206"/>
      <c r="AT160" s="205"/>
      <c r="AU160" s="205"/>
      <c r="AV160" s="205"/>
      <c r="AW160" s="205"/>
      <c r="AX160" s="206"/>
      <c r="AY160" s="205"/>
      <c r="AZ160" s="205"/>
      <c r="BA160" s="205"/>
      <c r="BB160" s="205"/>
      <c r="BC160" s="206"/>
      <c r="BD160" s="205"/>
      <c r="BE160" s="205"/>
      <c r="BF160" s="205"/>
      <c r="BG160" s="205"/>
      <c r="BH160" s="206"/>
      <c r="BI160" s="205"/>
      <c r="BJ160" s="205"/>
      <c r="BK160" s="205"/>
      <c r="BL160" s="207"/>
      <c r="BM160" s="7" t="str">
        <f t="shared" si="9"/>
        <v>C</v>
      </c>
    </row>
    <row r="161" spans="1:65" s="2" customFormat="1" ht="14.25" hidden="1" thickBot="1">
      <c r="A161" s="158">
        <v>156</v>
      </c>
      <c r="B161" s="277" t="str">
        <f t="shared" si="8"/>
        <v>PSS09_Adani Green Energy 27 A Limited (AGE27AL)</v>
      </c>
      <c r="C161" s="278" t="s">
        <v>627</v>
      </c>
      <c r="D161" s="279"/>
      <c r="E161" s="28" t="s">
        <v>628</v>
      </c>
      <c r="F161" s="448" t="s">
        <v>1399</v>
      </c>
      <c r="G161" s="280"/>
      <c r="H161" s="289" t="s">
        <v>630</v>
      </c>
      <c r="I161" s="160" t="s">
        <v>141</v>
      </c>
      <c r="J161" s="198" t="s">
        <v>142</v>
      </c>
      <c r="K161" s="420">
        <v>46076</v>
      </c>
      <c r="L161" s="202"/>
      <c r="M161" s="203"/>
      <c r="N161" s="168" t="str" cm="1">
        <f t="array" ref="N161">_xlfn.IFNA(LOOKUP(2, 1/(MOD(COLUMN(O161:XFD161)-COLUMN(O161), 5)=2)/(O161:XFD161&lt;&gt;""), O161:XFD161),"Not Submitted")</f>
        <v>RFC</v>
      </c>
      <c r="O161" s="238">
        <v>46079</v>
      </c>
      <c r="P161" s="238">
        <v>46079</v>
      </c>
      <c r="Q161" s="198" t="s">
        <v>8</v>
      </c>
      <c r="R161" s="102" t="s">
        <v>1400</v>
      </c>
      <c r="S161" s="205"/>
      <c r="T161" s="239"/>
      <c r="U161" s="240"/>
      <c r="V161" s="204"/>
      <c r="W161" s="205"/>
      <c r="X161" s="205"/>
      <c r="Y161" s="249"/>
      <c r="Z161" s="219"/>
      <c r="AA161" s="243"/>
      <c r="AB161" s="204"/>
      <c r="AC161" s="204"/>
      <c r="AD161" s="250"/>
      <c r="AE161" s="219"/>
      <c r="AF161" s="243"/>
      <c r="AG161" s="205"/>
      <c r="AH161" s="205"/>
      <c r="AI161" s="236"/>
      <c r="AJ161" s="205"/>
      <c r="AK161" s="205"/>
      <c r="AL161" s="205"/>
      <c r="AM161" s="205"/>
      <c r="AN161" s="206"/>
      <c r="AO161" s="205"/>
      <c r="AP161" s="205"/>
      <c r="AQ161" s="205"/>
      <c r="AR161" s="205"/>
      <c r="AS161" s="206"/>
      <c r="AT161" s="205"/>
      <c r="AU161" s="205"/>
      <c r="AV161" s="205"/>
      <c r="AW161" s="205"/>
      <c r="AX161" s="206"/>
      <c r="AY161" s="205"/>
      <c r="AZ161" s="205"/>
      <c r="BA161" s="205"/>
      <c r="BB161" s="205"/>
      <c r="BC161" s="206"/>
      <c r="BD161" s="205"/>
      <c r="BE161" s="205"/>
      <c r="BF161" s="205"/>
      <c r="BG161" s="205"/>
      <c r="BH161" s="206"/>
      <c r="BI161" s="205"/>
      <c r="BJ161" s="205"/>
      <c r="BK161" s="205"/>
      <c r="BL161" s="207"/>
      <c r="BM161" s="7" t="str">
        <f t="shared" si="9"/>
        <v>E</v>
      </c>
    </row>
    <row r="162" spans="1:65" s="2" customFormat="1" ht="14.25" hidden="1" thickBot="1">
      <c r="A162" s="158">
        <v>157</v>
      </c>
      <c r="B162" s="277" t="str">
        <f t="shared" si="8"/>
        <v>PSS09_Adani Green Energy 27 A Limited (AGE27AL)</v>
      </c>
      <c r="C162" s="278" t="s">
        <v>444</v>
      </c>
      <c r="D162" s="279" t="s">
        <v>23</v>
      </c>
      <c r="E162" s="28" t="s">
        <v>1401</v>
      </c>
      <c r="F162" s="448" t="s">
        <v>1402</v>
      </c>
      <c r="G162" s="280"/>
      <c r="H162" s="289" t="s">
        <v>1403</v>
      </c>
      <c r="I162" s="160" t="s">
        <v>141</v>
      </c>
      <c r="J162" s="198" t="s">
        <v>142</v>
      </c>
      <c r="K162" s="420">
        <v>46080</v>
      </c>
      <c r="L162" s="202"/>
      <c r="M162" s="203"/>
      <c r="N162" s="168" t="str" cm="1">
        <f t="array" ref="N162">_xlfn.IFNA(LOOKUP(2, 1/(MOD(COLUMN(O162:XFD162)-COLUMN(O162), 5)=2)/(O162:XFD162&lt;&gt;""), O162:XFD162),"Not Submitted")</f>
        <v>Not Submitted</v>
      </c>
      <c r="O162" s="238"/>
      <c r="P162" s="238"/>
      <c r="Q162" s="198"/>
      <c r="R162" s="102"/>
      <c r="S162" s="205"/>
      <c r="T162" s="239"/>
      <c r="U162" s="240"/>
      <c r="V162" s="204"/>
      <c r="W162" s="205"/>
      <c r="X162" s="205"/>
      <c r="Y162" s="249"/>
      <c r="Z162" s="219"/>
      <c r="AA162" s="243"/>
      <c r="AB162" s="204"/>
      <c r="AC162" s="204"/>
      <c r="AD162" s="250"/>
      <c r="AE162" s="219"/>
      <c r="AF162" s="243"/>
      <c r="AG162" s="205"/>
      <c r="AH162" s="205"/>
      <c r="AI162" s="236"/>
      <c r="AJ162" s="205"/>
      <c r="AK162" s="205"/>
      <c r="AL162" s="205"/>
      <c r="AM162" s="205"/>
      <c r="AN162" s="206"/>
      <c r="AO162" s="205"/>
      <c r="AP162" s="205"/>
      <c r="AQ162" s="205"/>
      <c r="AR162" s="205"/>
      <c r="AS162" s="206"/>
      <c r="AT162" s="205"/>
      <c r="AU162" s="205"/>
      <c r="AV162" s="205"/>
      <c r="AW162" s="205"/>
      <c r="AX162" s="206"/>
      <c r="AY162" s="205"/>
      <c r="AZ162" s="205"/>
      <c r="BA162" s="205"/>
      <c r="BB162" s="205"/>
      <c r="BC162" s="206"/>
      <c r="BD162" s="205"/>
      <c r="BE162" s="205"/>
      <c r="BF162" s="205"/>
      <c r="BG162" s="205"/>
      <c r="BH162" s="206"/>
      <c r="BI162" s="205"/>
      <c r="BJ162" s="205"/>
      <c r="BK162" s="205"/>
      <c r="BL162" s="207"/>
      <c r="BM162" s="7" t="str">
        <f t="shared" si="9"/>
        <v>I</v>
      </c>
    </row>
    <row r="163" spans="1:65" s="2" customFormat="1" ht="14.25" hidden="1" thickBot="1">
      <c r="A163" s="158">
        <v>158</v>
      </c>
      <c r="B163" s="277" t="str">
        <f t="shared" si="8"/>
        <v>PSS09_Adani Green Energy 27 A Limited (AGE27AL)</v>
      </c>
      <c r="C163" s="278" t="s">
        <v>444</v>
      </c>
      <c r="D163" s="279" t="s">
        <v>23</v>
      </c>
      <c r="E163" s="28" t="s">
        <v>1401</v>
      </c>
      <c r="F163" s="448" t="s">
        <v>1404</v>
      </c>
      <c r="G163" s="280"/>
      <c r="H163" s="289" t="s">
        <v>1405</v>
      </c>
      <c r="I163" s="160" t="s">
        <v>141</v>
      </c>
      <c r="J163" s="198" t="s">
        <v>159</v>
      </c>
      <c r="K163" s="420">
        <v>46080</v>
      </c>
      <c r="L163" s="202"/>
      <c r="M163" s="203"/>
      <c r="N163" s="168" t="str" cm="1">
        <f t="array" ref="N163">_xlfn.IFNA(LOOKUP(2, 1/(MOD(COLUMN(O163:XFD163)-COLUMN(O163), 5)=2)/(O163:XFD163&lt;&gt;""), O163:XFD163),"Not Submitted")</f>
        <v>Not Submitted</v>
      </c>
      <c r="O163" s="238"/>
      <c r="P163" s="238"/>
      <c r="Q163" s="198"/>
      <c r="R163" s="102"/>
      <c r="S163" s="205"/>
      <c r="T163" s="239"/>
      <c r="U163" s="240"/>
      <c r="V163" s="204"/>
      <c r="W163" s="205"/>
      <c r="X163" s="205"/>
      <c r="Y163" s="249"/>
      <c r="Z163" s="219"/>
      <c r="AA163" s="243"/>
      <c r="AB163" s="204"/>
      <c r="AC163" s="204"/>
      <c r="AD163" s="250"/>
      <c r="AE163" s="219"/>
      <c r="AF163" s="243"/>
      <c r="AG163" s="205"/>
      <c r="AH163" s="205"/>
      <c r="AI163" s="236"/>
      <c r="AJ163" s="205"/>
      <c r="AK163" s="205"/>
      <c r="AL163" s="205"/>
      <c r="AM163" s="205"/>
      <c r="AN163" s="206"/>
      <c r="AO163" s="205"/>
      <c r="AP163" s="205"/>
      <c r="AQ163" s="205"/>
      <c r="AR163" s="205"/>
      <c r="AS163" s="206"/>
      <c r="AT163" s="205"/>
      <c r="AU163" s="205"/>
      <c r="AV163" s="205"/>
      <c r="AW163" s="205"/>
      <c r="AX163" s="206"/>
      <c r="AY163" s="205"/>
      <c r="AZ163" s="205"/>
      <c r="BA163" s="205"/>
      <c r="BB163" s="205"/>
      <c r="BC163" s="206"/>
      <c r="BD163" s="205"/>
      <c r="BE163" s="205"/>
      <c r="BF163" s="205"/>
      <c r="BG163" s="205"/>
      <c r="BH163" s="206"/>
      <c r="BI163" s="205"/>
      <c r="BJ163" s="205"/>
      <c r="BK163" s="205"/>
      <c r="BL163" s="207"/>
      <c r="BM163" s="7" t="str">
        <f t="shared" si="9"/>
        <v>I</v>
      </c>
    </row>
    <row r="164" spans="1:65" s="2" customFormat="1" ht="14.25" hidden="1" thickBot="1">
      <c r="A164" s="158">
        <v>159</v>
      </c>
      <c r="B164" s="277" t="str">
        <f t="shared" si="8"/>
        <v>PSS09_Adani Green Energy 27 A Limited (AGE27AL)</v>
      </c>
      <c r="C164" s="278" t="s">
        <v>444</v>
      </c>
      <c r="D164" s="279" t="s">
        <v>23</v>
      </c>
      <c r="E164" s="28" t="s">
        <v>1401</v>
      </c>
      <c r="F164" s="448" t="s">
        <v>1406</v>
      </c>
      <c r="G164" s="280"/>
      <c r="H164" s="289" t="s">
        <v>1407</v>
      </c>
      <c r="I164" s="160" t="s">
        <v>141</v>
      </c>
      <c r="J164" s="198" t="s">
        <v>159</v>
      </c>
      <c r="K164" s="420">
        <v>46073</v>
      </c>
      <c r="L164" s="202"/>
      <c r="M164" s="203"/>
      <c r="N164" s="168" t="str" cm="1">
        <f t="array" ref="N164">_xlfn.IFNA(LOOKUP(2, 1/(MOD(COLUMN(O164:XFD164)-COLUMN(O164), 5)=2)/(O164:XFD164&lt;&gt;""), O164:XFD164),"Not Submitted")</f>
        <v>Not Submitted</v>
      </c>
      <c r="O164" s="238"/>
      <c r="P164" s="238"/>
      <c r="Q164" s="198"/>
      <c r="R164" s="102"/>
      <c r="S164" s="205"/>
      <c r="T164" s="239"/>
      <c r="U164" s="240"/>
      <c r="V164" s="204"/>
      <c r="W164" s="205"/>
      <c r="X164" s="205"/>
      <c r="Y164" s="249"/>
      <c r="Z164" s="219"/>
      <c r="AA164" s="243"/>
      <c r="AB164" s="204"/>
      <c r="AC164" s="204"/>
      <c r="AD164" s="250"/>
      <c r="AE164" s="219"/>
      <c r="AF164" s="243"/>
      <c r="AG164" s="205"/>
      <c r="AH164" s="205"/>
      <c r="AI164" s="236"/>
      <c r="AJ164" s="205"/>
      <c r="AK164" s="205"/>
      <c r="AL164" s="205"/>
      <c r="AM164" s="205"/>
      <c r="AN164" s="206"/>
      <c r="AO164" s="205"/>
      <c r="AP164" s="205"/>
      <c r="AQ164" s="205"/>
      <c r="AR164" s="205"/>
      <c r="AS164" s="206"/>
      <c r="AT164" s="205"/>
      <c r="AU164" s="205"/>
      <c r="AV164" s="205"/>
      <c r="AW164" s="205"/>
      <c r="AX164" s="206"/>
      <c r="AY164" s="205"/>
      <c r="AZ164" s="205"/>
      <c r="BA164" s="205"/>
      <c r="BB164" s="205"/>
      <c r="BC164" s="206"/>
      <c r="BD164" s="205"/>
      <c r="BE164" s="205"/>
      <c r="BF164" s="205"/>
      <c r="BG164" s="205"/>
      <c r="BH164" s="206"/>
      <c r="BI164" s="205"/>
      <c r="BJ164" s="205"/>
      <c r="BK164" s="205"/>
      <c r="BL164" s="207"/>
      <c r="BM164" s="7" t="str">
        <f t="shared" si="9"/>
        <v>I</v>
      </c>
    </row>
    <row r="165" spans="1:65" s="2" customFormat="1" ht="14.25" hidden="1" thickBot="1">
      <c r="A165" s="158">
        <v>160</v>
      </c>
      <c r="B165" s="277" t="str">
        <f t="shared" si="8"/>
        <v>PSS09_Adani Green Energy 27 A Limited (AGE27AL)</v>
      </c>
      <c r="C165" s="278" t="s">
        <v>444</v>
      </c>
      <c r="D165" s="279" t="s">
        <v>23</v>
      </c>
      <c r="E165" s="28" t="s">
        <v>1401</v>
      </c>
      <c r="F165" s="448" t="s">
        <v>1408</v>
      </c>
      <c r="G165" s="280"/>
      <c r="H165" s="289" t="s">
        <v>1409</v>
      </c>
      <c r="I165" s="160" t="s">
        <v>141</v>
      </c>
      <c r="J165" s="198" t="s">
        <v>159</v>
      </c>
      <c r="K165" s="420">
        <v>46070</v>
      </c>
      <c r="L165" s="202"/>
      <c r="M165" s="203"/>
      <c r="N165" s="168" t="str" cm="1">
        <f t="array" ref="N165">_xlfn.IFNA(LOOKUP(2, 1/(MOD(COLUMN(O165:XFD165)-COLUMN(O165), 5)=2)/(O165:XFD165&lt;&gt;""), O165:XFD165),"Not Submitted")</f>
        <v>Not Submitted</v>
      </c>
      <c r="O165" s="238"/>
      <c r="P165" s="238"/>
      <c r="Q165" s="198"/>
      <c r="R165" s="102"/>
      <c r="S165" s="205"/>
      <c r="T165" s="239"/>
      <c r="U165" s="240"/>
      <c r="V165" s="204"/>
      <c r="W165" s="205"/>
      <c r="X165" s="205"/>
      <c r="Y165" s="249"/>
      <c r="Z165" s="219"/>
      <c r="AA165" s="243"/>
      <c r="AB165" s="204"/>
      <c r="AC165" s="204"/>
      <c r="AD165" s="250"/>
      <c r="AE165" s="219"/>
      <c r="AF165" s="243"/>
      <c r="AG165" s="205"/>
      <c r="AH165" s="205"/>
      <c r="AI165" s="236"/>
      <c r="AJ165" s="205"/>
      <c r="AK165" s="205"/>
      <c r="AL165" s="205"/>
      <c r="AM165" s="205"/>
      <c r="AN165" s="206"/>
      <c r="AO165" s="205"/>
      <c r="AP165" s="205"/>
      <c r="AQ165" s="205"/>
      <c r="AR165" s="205"/>
      <c r="AS165" s="206"/>
      <c r="AT165" s="205"/>
      <c r="AU165" s="205"/>
      <c r="AV165" s="205"/>
      <c r="AW165" s="205"/>
      <c r="AX165" s="206"/>
      <c r="AY165" s="205"/>
      <c r="AZ165" s="205"/>
      <c r="BA165" s="205"/>
      <c r="BB165" s="205"/>
      <c r="BC165" s="206"/>
      <c r="BD165" s="205"/>
      <c r="BE165" s="205"/>
      <c r="BF165" s="205"/>
      <c r="BG165" s="205"/>
      <c r="BH165" s="206"/>
      <c r="BI165" s="205"/>
      <c r="BJ165" s="205"/>
      <c r="BK165" s="205"/>
      <c r="BL165" s="207"/>
      <c r="BM165" s="7" t="str">
        <f t="shared" si="9"/>
        <v>I</v>
      </c>
    </row>
    <row r="166" spans="1:65" s="2" customFormat="1" ht="14.25" hidden="1" thickBot="1">
      <c r="A166" s="158">
        <v>161</v>
      </c>
      <c r="B166" s="277" t="str">
        <f t="shared" si="8"/>
        <v>PSS09_Adani Green Energy 27 A Limited (AGE27AL)</v>
      </c>
      <c r="C166" s="278" t="s">
        <v>444</v>
      </c>
      <c r="D166" s="279" t="s">
        <v>23</v>
      </c>
      <c r="E166" s="28" t="s">
        <v>1401</v>
      </c>
      <c r="F166" s="448" t="s">
        <v>1410</v>
      </c>
      <c r="G166" s="280"/>
      <c r="H166" s="289" t="s">
        <v>1411</v>
      </c>
      <c r="I166" s="160" t="s">
        <v>141</v>
      </c>
      <c r="J166" s="198" t="s">
        <v>159</v>
      </c>
      <c r="K166" s="420">
        <v>46070</v>
      </c>
      <c r="L166" s="202"/>
      <c r="M166" s="203"/>
      <c r="N166" s="168" t="str" cm="1">
        <f t="array" ref="N166">_xlfn.IFNA(LOOKUP(2, 1/(MOD(COLUMN(O166:XFD166)-COLUMN(O166), 5)=2)/(O166:XFD166&lt;&gt;""), O166:XFD166),"Not Submitted")</f>
        <v>Not Submitted</v>
      </c>
      <c r="O166" s="238"/>
      <c r="P166" s="238"/>
      <c r="Q166" s="198"/>
      <c r="R166" s="102"/>
      <c r="S166" s="205"/>
      <c r="T166" s="239"/>
      <c r="U166" s="240"/>
      <c r="V166" s="204"/>
      <c r="W166" s="205"/>
      <c r="X166" s="205"/>
      <c r="Y166" s="249"/>
      <c r="Z166" s="219"/>
      <c r="AA166" s="243"/>
      <c r="AB166" s="204"/>
      <c r="AC166" s="204"/>
      <c r="AD166" s="250"/>
      <c r="AE166" s="219"/>
      <c r="AF166" s="243"/>
      <c r="AG166" s="205"/>
      <c r="AH166" s="205"/>
      <c r="AI166" s="236"/>
      <c r="AJ166" s="205"/>
      <c r="AK166" s="205"/>
      <c r="AL166" s="205"/>
      <c r="AM166" s="205"/>
      <c r="AN166" s="206"/>
      <c r="AO166" s="205"/>
      <c r="AP166" s="205"/>
      <c r="AQ166" s="205"/>
      <c r="AR166" s="205"/>
      <c r="AS166" s="206"/>
      <c r="AT166" s="205"/>
      <c r="AU166" s="205"/>
      <c r="AV166" s="205"/>
      <c r="AW166" s="205"/>
      <c r="AX166" s="206"/>
      <c r="AY166" s="205"/>
      <c r="AZ166" s="205"/>
      <c r="BA166" s="205"/>
      <c r="BB166" s="205"/>
      <c r="BC166" s="206"/>
      <c r="BD166" s="205"/>
      <c r="BE166" s="205"/>
      <c r="BF166" s="205"/>
      <c r="BG166" s="205"/>
      <c r="BH166" s="206"/>
      <c r="BI166" s="205"/>
      <c r="BJ166" s="205"/>
      <c r="BK166" s="205"/>
      <c r="BL166" s="207"/>
      <c r="BM166" s="7" t="str">
        <f t="shared" si="9"/>
        <v>I</v>
      </c>
    </row>
    <row r="167" spans="1:65" s="2" customFormat="1" ht="14.25" hidden="1" thickBot="1">
      <c r="A167" s="158">
        <v>162</v>
      </c>
      <c r="B167" s="277" t="str">
        <f t="shared" si="8"/>
        <v>PSS09_Adani Green Energy 27 A Limited (AGE27AL)</v>
      </c>
      <c r="C167" s="278" t="s">
        <v>444</v>
      </c>
      <c r="D167" s="279" t="s">
        <v>23</v>
      </c>
      <c r="E167" s="28" t="s">
        <v>1401</v>
      </c>
      <c r="F167" s="448" t="s">
        <v>1412</v>
      </c>
      <c r="G167" s="280"/>
      <c r="H167" s="289" t="s">
        <v>1413</v>
      </c>
      <c r="I167" s="160" t="s">
        <v>141</v>
      </c>
      <c r="J167" s="198" t="s">
        <v>159</v>
      </c>
      <c r="K167" s="420">
        <v>46070</v>
      </c>
      <c r="L167" s="202"/>
      <c r="M167" s="203"/>
      <c r="N167" s="168" t="str" cm="1">
        <f t="array" ref="N167">_xlfn.IFNA(LOOKUP(2, 1/(MOD(COLUMN(O167:XFD167)-COLUMN(O167), 5)=2)/(O167:XFD167&lt;&gt;""), O167:XFD167),"Not Submitted")</f>
        <v>Not Submitted</v>
      </c>
      <c r="O167" s="238"/>
      <c r="P167" s="238"/>
      <c r="Q167" s="198"/>
      <c r="R167" s="102"/>
      <c r="S167" s="205"/>
      <c r="T167" s="239"/>
      <c r="U167" s="240"/>
      <c r="V167" s="204"/>
      <c r="W167" s="205"/>
      <c r="X167" s="205"/>
      <c r="Y167" s="249"/>
      <c r="Z167" s="219"/>
      <c r="AA167" s="243"/>
      <c r="AB167" s="204"/>
      <c r="AC167" s="204"/>
      <c r="AD167" s="250"/>
      <c r="AE167" s="219"/>
      <c r="AF167" s="243"/>
      <c r="AG167" s="205"/>
      <c r="AH167" s="205"/>
      <c r="AI167" s="236"/>
      <c r="AJ167" s="205"/>
      <c r="AK167" s="205"/>
      <c r="AL167" s="205"/>
      <c r="AM167" s="205"/>
      <c r="AN167" s="206"/>
      <c r="AO167" s="205"/>
      <c r="AP167" s="205"/>
      <c r="AQ167" s="205"/>
      <c r="AR167" s="205"/>
      <c r="AS167" s="206"/>
      <c r="AT167" s="205"/>
      <c r="AU167" s="205"/>
      <c r="AV167" s="205"/>
      <c r="AW167" s="205"/>
      <c r="AX167" s="206"/>
      <c r="AY167" s="205"/>
      <c r="AZ167" s="205"/>
      <c r="BA167" s="205"/>
      <c r="BB167" s="205"/>
      <c r="BC167" s="206"/>
      <c r="BD167" s="205"/>
      <c r="BE167" s="205"/>
      <c r="BF167" s="205"/>
      <c r="BG167" s="205"/>
      <c r="BH167" s="206"/>
      <c r="BI167" s="205"/>
      <c r="BJ167" s="205"/>
      <c r="BK167" s="205"/>
      <c r="BL167" s="207"/>
      <c r="BM167" s="7" t="str">
        <f t="shared" si="9"/>
        <v>I</v>
      </c>
    </row>
    <row r="168" spans="1:65" s="2" customFormat="1" ht="14.25" hidden="1" thickBot="1">
      <c r="A168" s="158">
        <v>163</v>
      </c>
      <c r="B168" s="277" t="str">
        <f t="shared" si="8"/>
        <v>PSS09_Adani Green Energy 27 A Limited (AGE27AL)</v>
      </c>
      <c r="C168" s="278" t="s">
        <v>444</v>
      </c>
      <c r="D168" s="279" t="s">
        <v>23</v>
      </c>
      <c r="E168" s="28" t="s">
        <v>1401</v>
      </c>
      <c r="F168" s="448" t="s">
        <v>1414</v>
      </c>
      <c r="G168" s="280"/>
      <c r="H168" s="289" t="s">
        <v>1415</v>
      </c>
      <c r="I168" s="160" t="s">
        <v>141</v>
      </c>
      <c r="J168" s="198" t="s">
        <v>159</v>
      </c>
      <c r="K168" s="420">
        <v>46073</v>
      </c>
      <c r="L168" s="202"/>
      <c r="M168" s="203"/>
      <c r="N168" s="168" t="str" cm="1">
        <f t="array" ref="N168">_xlfn.IFNA(LOOKUP(2, 1/(MOD(COLUMN(O168:XFD168)-COLUMN(O168), 5)=2)/(O168:XFD168&lt;&gt;""), O168:XFD168),"Not Submitted")</f>
        <v>Not Submitted</v>
      </c>
      <c r="O168" s="238"/>
      <c r="P168" s="238"/>
      <c r="Q168" s="198"/>
      <c r="R168" s="102"/>
      <c r="S168" s="205"/>
      <c r="T168" s="239"/>
      <c r="U168" s="240"/>
      <c r="V168" s="204"/>
      <c r="W168" s="205"/>
      <c r="X168" s="205"/>
      <c r="Y168" s="249"/>
      <c r="Z168" s="219"/>
      <c r="AA168" s="243"/>
      <c r="AB168" s="204"/>
      <c r="AC168" s="204"/>
      <c r="AD168" s="250"/>
      <c r="AE168" s="219"/>
      <c r="AF168" s="243"/>
      <c r="AG168" s="205"/>
      <c r="AH168" s="205"/>
      <c r="AI168" s="236"/>
      <c r="AJ168" s="205"/>
      <c r="AK168" s="205"/>
      <c r="AL168" s="205"/>
      <c r="AM168" s="205"/>
      <c r="AN168" s="206"/>
      <c r="AO168" s="205"/>
      <c r="AP168" s="205"/>
      <c r="AQ168" s="205"/>
      <c r="AR168" s="205"/>
      <c r="AS168" s="206"/>
      <c r="AT168" s="205"/>
      <c r="AU168" s="205"/>
      <c r="AV168" s="205"/>
      <c r="AW168" s="205"/>
      <c r="AX168" s="206"/>
      <c r="AY168" s="205"/>
      <c r="AZ168" s="205"/>
      <c r="BA168" s="205"/>
      <c r="BB168" s="205"/>
      <c r="BC168" s="206"/>
      <c r="BD168" s="205"/>
      <c r="BE168" s="205"/>
      <c r="BF168" s="205"/>
      <c r="BG168" s="205"/>
      <c r="BH168" s="206"/>
      <c r="BI168" s="205"/>
      <c r="BJ168" s="205"/>
      <c r="BK168" s="205"/>
      <c r="BL168" s="207"/>
      <c r="BM168" s="7" t="str">
        <f t="shared" si="9"/>
        <v>I</v>
      </c>
    </row>
    <row r="169" spans="1:65" s="2" customFormat="1" ht="14.25" hidden="1" thickBot="1">
      <c r="A169" s="158">
        <v>164</v>
      </c>
      <c r="B169" s="277" t="str">
        <f t="shared" si="8"/>
        <v>PSS09_Adani Green Energy 27 A Limited (AGE27AL)</v>
      </c>
      <c r="C169" s="278" t="s">
        <v>444</v>
      </c>
      <c r="D169" s="279" t="s">
        <v>23</v>
      </c>
      <c r="E169" s="28" t="s">
        <v>1401</v>
      </c>
      <c r="F169" s="448" t="s">
        <v>1416</v>
      </c>
      <c r="G169" s="280"/>
      <c r="H169" s="289" t="s">
        <v>1417</v>
      </c>
      <c r="I169" s="160" t="s">
        <v>141</v>
      </c>
      <c r="J169" s="198" t="s">
        <v>159</v>
      </c>
      <c r="K169" s="420">
        <v>46073</v>
      </c>
      <c r="L169" s="202"/>
      <c r="M169" s="203"/>
      <c r="N169" s="168" t="str" cm="1">
        <f t="array" ref="N169">_xlfn.IFNA(LOOKUP(2, 1/(MOD(COLUMN(O169:XFD169)-COLUMN(O169), 5)=2)/(O169:XFD169&lt;&gt;""), O169:XFD169),"Not Submitted")</f>
        <v>Not Submitted</v>
      </c>
      <c r="O169" s="238"/>
      <c r="P169" s="238"/>
      <c r="Q169" s="198"/>
      <c r="R169" s="102"/>
      <c r="S169" s="205"/>
      <c r="T169" s="239"/>
      <c r="U169" s="240"/>
      <c r="V169" s="204"/>
      <c r="W169" s="205"/>
      <c r="X169" s="205"/>
      <c r="Y169" s="249"/>
      <c r="Z169" s="219"/>
      <c r="AA169" s="243"/>
      <c r="AB169" s="204"/>
      <c r="AC169" s="204"/>
      <c r="AD169" s="250"/>
      <c r="AE169" s="219"/>
      <c r="AF169" s="243"/>
      <c r="AG169" s="205"/>
      <c r="AH169" s="205"/>
      <c r="AI169" s="236"/>
      <c r="AJ169" s="205"/>
      <c r="AK169" s="205"/>
      <c r="AL169" s="205"/>
      <c r="AM169" s="205"/>
      <c r="AN169" s="206"/>
      <c r="AO169" s="205"/>
      <c r="AP169" s="205"/>
      <c r="AQ169" s="205"/>
      <c r="AR169" s="205"/>
      <c r="AS169" s="206"/>
      <c r="AT169" s="205"/>
      <c r="AU169" s="205"/>
      <c r="AV169" s="205"/>
      <c r="AW169" s="205"/>
      <c r="AX169" s="206"/>
      <c r="AY169" s="205"/>
      <c r="AZ169" s="205"/>
      <c r="BA169" s="205"/>
      <c r="BB169" s="205"/>
      <c r="BC169" s="206"/>
      <c r="BD169" s="205"/>
      <c r="BE169" s="205"/>
      <c r="BF169" s="205"/>
      <c r="BG169" s="205"/>
      <c r="BH169" s="206"/>
      <c r="BI169" s="205"/>
      <c r="BJ169" s="205"/>
      <c r="BK169" s="205"/>
      <c r="BL169" s="207"/>
      <c r="BM169" s="7" t="str">
        <f t="shared" si="9"/>
        <v>I</v>
      </c>
    </row>
    <row r="170" spans="1:65" s="2" customFormat="1" ht="14.25" hidden="1" thickBot="1">
      <c r="A170" s="158">
        <v>165</v>
      </c>
      <c r="B170" s="277" t="str">
        <f t="shared" si="8"/>
        <v>PSS09_Adani Green Energy 27 A Limited (AGE27AL)</v>
      </c>
      <c r="C170" s="278" t="s">
        <v>444</v>
      </c>
      <c r="D170" s="279" t="s">
        <v>23</v>
      </c>
      <c r="E170" s="28" t="s">
        <v>1401</v>
      </c>
      <c r="F170" s="448" t="s">
        <v>1418</v>
      </c>
      <c r="G170" s="280"/>
      <c r="H170" s="289" t="s">
        <v>1419</v>
      </c>
      <c r="I170" s="160" t="s">
        <v>141</v>
      </c>
      <c r="J170" s="198" t="s">
        <v>159</v>
      </c>
      <c r="K170" s="420">
        <v>46071</v>
      </c>
      <c r="L170" s="202"/>
      <c r="M170" s="203"/>
      <c r="N170" s="168" t="str" cm="1">
        <f t="array" ref="N170">_xlfn.IFNA(LOOKUP(2, 1/(MOD(COLUMN(O170:XFD170)-COLUMN(O170), 5)=2)/(O170:XFD170&lt;&gt;""), O170:XFD170),"Not Submitted")</f>
        <v>Not Submitted</v>
      </c>
      <c r="O170" s="238"/>
      <c r="P170" s="238"/>
      <c r="Q170" s="198"/>
      <c r="R170" s="102"/>
      <c r="S170" s="205"/>
      <c r="T170" s="239"/>
      <c r="U170" s="240"/>
      <c r="V170" s="204"/>
      <c r="W170" s="205"/>
      <c r="X170" s="205"/>
      <c r="Y170" s="249"/>
      <c r="Z170" s="219"/>
      <c r="AA170" s="243"/>
      <c r="AB170" s="204"/>
      <c r="AC170" s="204"/>
      <c r="AD170" s="250"/>
      <c r="AE170" s="219"/>
      <c r="AF170" s="243"/>
      <c r="AG170" s="205"/>
      <c r="AH170" s="205"/>
      <c r="AI170" s="236"/>
      <c r="AJ170" s="205"/>
      <c r="AK170" s="205"/>
      <c r="AL170" s="205"/>
      <c r="AM170" s="205"/>
      <c r="AN170" s="206"/>
      <c r="AO170" s="205"/>
      <c r="AP170" s="205"/>
      <c r="AQ170" s="205"/>
      <c r="AR170" s="205"/>
      <c r="AS170" s="206"/>
      <c r="AT170" s="205"/>
      <c r="AU170" s="205"/>
      <c r="AV170" s="205"/>
      <c r="AW170" s="205"/>
      <c r="AX170" s="206"/>
      <c r="AY170" s="205"/>
      <c r="AZ170" s="205"/>
      <c r="BA170" s="205"/>
      <c r="BB170" s="205"/>
      <c r="BC170" s="206"/>
      <c r="BD170" s="205"/>
      <c r="BE170" s="205"/>
      <c r="BF170" s="205"/>
      <c r="BG170" s="205"/>
      <c r="BH170" s="206"/>
      <c r="BI170" s="205"/>
      <c r="BJ170" s="205"/>
      <c r="BK170" s="205"/>
      <c r="BL170" s="207"/>
      <c r="BM170" s="7" t="str">
        <f t="shared" si="9"/>
        <v>I</v>
      </c>
    </row>
    <row r="171" spans="1:65" s="2" customFormat="1" ht="14.25" hidden="1" thickBot="1">
      <c r="A171" s="158">
        <v>166</v>
      </c>
      <c r="B171" s="277" t="str">
        <f t="shared" si="8"/>
        <v>PSS09_Adani Green Energy 27 A Limited (AGE27AL)</v>
      </c>
      <c r="C171" s="278" t="s">
        <v>444</v>
      </c>
      <c r="D171" s="279" t="s">
        <v>23</v>
      </c>
      <c r="E171" s="28" t="s">
        <v>1401</v>
      </c>
      <c r="F171" s="448" t="s">
        <v>1420</v>
      </c>
      <c r="G171" s="280"/>
      <c r="H171" s="289" t="s">
        <v>1421</v>
      </c>
      <c r="I171" s="160" t="s">
        <v>141</v>
      </c>
      <c r="J171" s="198" t="s">
        <v>159</v>
      </c>
      <c r="K171" s="420">
        <v>46071</v>
      </c>
      <c r="L171" s="202"/>
      <c r="M171" s="203"/>
      <c r="N171" s="168" t="str" cm="1">
        <f t="array" ref="N171">_xlfn.IFNA(LOOKUP(2, 1/(MOD(COLUMN(O171:XFD171)-COLUMN(O171), 5)=2)/(O171:XFD171&lt;&gt;""), O171:XFD171),"Not Submitted")</f>
        <v>Not Submitted</v>
      </c>
      <c r="O171" s="238"/>
      <c r="P171" s="238"/>
      <c r="Q171" s="198"/>
      <c r="R171" s="102"/>
      <c r="S171" s="205"/>
      <c r="T171" s="239"/>
      <c r="U171" s="240"/>
      <c r="V171" s="204"/>
      <c r="W171" s="205"/>
      <c r="X171" s="205"/>
      <c r="Y171" s="249"/>
      <c r="Z171" s="219"/>
      <c r="AA171" s="243"/>
      <c r="AB171" s="204"/>
      <c r="AC171" s="204"/>
      <c r="AD171" s="250"/>
      <c r="AE171" s="219"/>
      <c r="AF171" s="243"/>
      <c r="AG171" s="205"/>
      <c r="AH171" s="205"/>
      <c r="AI171" s="236"/>
      <c r="AJ171" s="205"/>
      <c r="AK171" s="205"/>
      <c r="AL171" s="205"/>
      <c r="AM171" s="205"/>
      <c r="AN171" s="206"/>
      <c r="AO171" s="205"/>
      <c r="AP171" s="205"/>
      <c r="AQ171" s="205"/>
      <c r="AR171" s="205"/>
      <c r="AS171" s="206"/>
      <c r="AT171" s="205"/>
      <c r="AU171" s="205"/>
      <c r="AV171" s="205"/>
      <c r="AW171" s="205"/>
      <c r="AX171" s="206"/>
      <c r="AY171" s="205"/>
      <c r="AZ171" s="205"/>
      <c r="BA171" s="205"/>
      <c r="BB171" s="205"/>
      <c r="BC171" s="206"/>
      <c r="BD171" s="205"/>
      <c r="BE171" s="205"/>
      <c r="BF171" s="205"/>
      <c r="BG171" s="205"/>
      <c r="BH171" s="206"/>
      <c r="BI171" s="205"/>
      <c r="BJ171" s="205"/>
      <c r="BK171" s="205"/>
      <c r="BL171" s="207"/>
      <c r="BM171" s="7" t="str">
        <f t="shared" si="9"/>
        <v>I</v>
      </c>
    </row>
    <row r="172" spans="1:65" s="2" customFormat="1" ht="14.25" hidden="1" thickBot="1">
      <c r="A172" s="158">
        <v>167</v>
      </c>
      <c r="B172" s="277" t="str">
        <f t="shared" si="8"/>
        <v>PSS09_Adani Green Energy 27 A Limited (AGE27AL)</v>
      </c>
      <c r="C172" s="278" t="s">
        <v>444</v>
      </c>
      <c r="D172" s="279" t="s">
        <v>23</v>
      </c>
      <c r="E172" s="28" t="s">
        <v>1401</v>
      </c>
      <c r="F172" s="448" t="s">
        <v>1422</v>
      </c>
      <c r="G172" s="280"/>
      <c r="H172" s="289" t="s">
        <v>1423</v>
      </c>
      <c r="I172" s="160" t="s">
        <v>141</v>
      </c>
      <c r="J172" s="198" t="s">
        <v>159</v>
      </c>
      <c r="K172" s="420">
        <v>46071</v>
      </c>
      <c r="L172" s="202"/>
      <c r="M172" s="203"/>
      <c r="N172" s="168" t="str" cm="1">
        <f t="array" ref="N172">_xlfn.IFNA(LOOKUP(2, 1/(MOD(COLUMN(O172:XFD172)-COLUMN(O172), 5)=2)/(O172:XFD172&lt;&gt;""), O172:XFD172),"Not Submitted")</f>
        <v>Not Submitted</v>
      </c>
      <c r="O172" s="238"/>
      <c r="P172" s="238"/>
      <c r="Q172" s="198"/>
      <c r="R172" s="102"/>
      <c r="S172" s="205"/>
      <c r="T172" s="239"/>
      <c r="U172" s="240"/>
      <c r="V172" s="204"/>
      <c r="W172" s="205"/>
      <c r="X172" s="205"/>
      <c r="Y172" s="249"/>
      <c r="Z172" s="219"/>
      <c r="AA172" s="243"/>
      <c r="AB172" s="204"/>
      <c r="AC172" s="204"/>
      <c r="AD172" s="250"/>
      <c r="AE172" s="219"/>
      <c r="AF172" s="243"/>
      <c r="AG172" s="205"/>
      <c r="AH172" s="205"/>
      <c r="AI172" s="236"/>
      <c r="AJ172" s="205"/>
      <c r="AK172" s="205"/>
      <c r="AL172" s="205"/>
      <c r="AM172" s="205"/>
      <c r="AN172" s="206"/>
      <c r="AO172" s="205"/>
      <c r="AP172" s="205"/>
      <c r="AQ172" s="205"/>
      <c r="AR172" s="205"/>
      <c r="AS172" s="206"/>
      <c r="AT172" s="205"/>
      <c r="AU172" s="205"/>
      <c r="AV172" s="205"/>
      <c r="AW172" s="205"/>
      <c r="AX172" s="206"/>
      <c r="AY172" s="205"/>
      <c r="AZ172" s="205"/>
      <c r="BA172" s="205"/>
      <c r="BB172" s="205"/>
      <c r="BC172" s="206"/>
      <c r="BD172" s="205"/>
      <c r="BE172" s="205"/>
      <c r="BF172" s="205"/>
      <c r="BG172" s="205"/>
      <c r="BH172" s="206"/>
      <c r="BI172" s="205"/>
      <c r="BJ172" s="205"/>
      <c r="BK172" s="205"/>
      <c r="BL172" s="207"/>
      <c r="BM172" s="7" t="str">
        <f t="shared" si="9"/>
        <v>I</v>
      </c>
    </row>
    <row r="173" spans="1:65" s="2" customFormat="1" ht="14.25" hidden="1" thickBot="1">
      <c r="A173" s="158">
        <v>168</v>
      </c>
      <c r="B173" s="277" t="str">
        <f t="shared" si="8"/>
        <v>PSS09_Adani Green Energy 27 A Limited (AGE27AL)</v>
      </c>
      <c r="C173" s="278" t="s">
        <v>444</v>
      </c>
      <c r="D173" s="279" t="s">
        <v>23</v>
      </c>
      <c r="E173" s="28" t="s">
        <v>1401</v>
      </c>
      <c r="F173" s="448" t="s">
        <v>1424</v>
      </c>
      <c r="G173" s="280"/>
      <c r="H173" s="289" t="s">
        <v>1425</v>
      </c>
      <c r="I173" s="160" t="s">
        <v>141</v>
      </c>
      <c r="J173" s="198" t="s">
        <v>159</v>
      </c>
      <c r="K173" s="420">
        <v>46080</v>
      </c>
      <c r="L173" s="202"/>
      <c r="M173" s="203"/>
      <c r="N173" s="168" t="str" cm="1">
        <f t="array" ref="N173">_xlfn.IFNA(LOOKUP(2, 1/(MOD(COLUMN(O173:XFD173)-COLUMN(O173), 5)=2)/(O173:XFD173&lt;&gt;""), O173:XFD173),"Not Submitted")</f>
        <v>Not Submitted</v>
      </c>
      <c r="O173" s="238"/>
      <c r="P173" s="238"/>
      <c r="Q173" s="198"/>
      <c r="R173" s="102"/>
      <c r="S173" s="205"/>
      <c r="T173" s="239"/>
      <c r="U173" s="240"/>
      <c r="V173" s="204"/>
      <c r="W173" s="205"/>
      <c r="X173" s="205"/>
      <c r="Y173" s="249"/>
      <c r="Z173" s="219"/>
      <c r="AA173" s="243"/>
      <c r="AB173" s="204"/>
      <c r="AC173" s="204"/>
      <c r="AD173" s="250"/>
      <c r="AE173" s="219"/>
      <c r="AF173" s="243"/>
      <c r="AG173" s="205"/>
      <c r="AH173" s="205"/>
      <c r="AI173" s="236"/>
      <c r="AJ173" s="205"/>
      <c r="AK173" s="205"/>
      <c r="AL173" s="205"/>
      <c r="AM173" s="205"/>
      <c r="AN173" s="206"/>
      <c r="AO173" s="205"/>
      <c r="AP173" s="205"/>
      <c r="AQ173" s="205"/>
      <c r="AR173" s="205"/>
      <c r="AS173" s="206"/>
      <c r="AT173" s="205"/>
      <c r="AU173" s="205"/>
      <c r="AV173" s="205"/>
      <c r="AW173" s="205"/>
      <c r="AX173" s="206"/>
      <c r="AY173" s="205"/>
      <c r="AZ173" s="205"/>
      <c r="BA173" s="205"/>
      <c r="BB173" s="205"/>
      <c r="BC173" s="206"/>
      <c r="BD173" s="205"/>
      <c r="BE173" s="205"/>
      <c r="BF173" s="205"/>
      <c r="BG173" s="205"/>
      <c r="BH173" s="206"/>
      <c r="BI173" s="205"/>
      <c r="BJ173" s="205"/>
      <c r="BK173" s="205"/>
      <c r="BL173" s="207"/>
      <c r="BM173" s="7" t="str">
        <f t="shared" si="9"/>
        <v>I</v>
      </c>
    </row>
    <row r="174" spans="1:65" s="2" customFormat="1" ht="14.25" hidden="1" thickBot="1">
      <c r="A174" s="158">
        <v>169</v>
      </c>
      <c r="B174" s="277" t="str">
        <f t="shared" si="8"/>
        <v>PSS09_Adani Green Energy 27 A Limited (AGE27AL)</v>
      </c>
      <c r="C174" s="278" t="s">
        <v>444</v>
      </c>
      <c r="D174" s="279" t="s">
        <v>23</v>
      </c>
      <c r="E174" s="28" t="s">
        <v>1401</v>
      </c>
      <c r="F174" s="448" t="s">
        <v>1426</v>
      </c>
      <c r="G174" s="280"/>
      <c r="H174" s="289" t="s">
        <v>1427</v>
      </c>
      <c r="I174" s="160" t="s">
        <v>141</v>
      </c>
      <c r="J174" s="198" t="s">
        <v>159</v>
      </c>
      <c r="K174" s="420">
        <v>46072</v>
      </c>
      <c r="L174" s="202"/>
      <c r="M174" s="203"/>
      <c r="N174" s="168" t="str" cm="1">
        <f t="array" ref="N174">_xlfn.IFNA(LOOKUP(2, 1/(MOD(COLUMN(O174:XFD174)-COLUMN(O174), 5)=2)/(O174:XFD174&lt;&gt;""), O174:XFD174),"Not Submitted")</f>
        <v>Not Submitted</v>
      </c>
      <c r="O174" s="238"/>
      <c r="P174" s="238"/>
      <c r="Q174" s="198"/>
      <c r="R174" s="102"/>
      <c r="S174" s="205"/>
      <c r="T174" s="239"/>
      <c r="U174" s="240"/>
      <c r="V174" s="204"/>
      <c r="W174" s="205"/>
      <c r="X174" s="205"/>
      <c r="Y174" s="249"/>
      <c r="Z174" s="219"/>
      <c r="AA174" s="243"/>
      <c r="AB174" s="204"/>
      <c r="AC174" s="204"/>
      <c r="AD174" s="250"/>
      <c r="AE174" s="219"/>
      <c r="AF174" s="243"/>
      <c r="AG174" s="205"/>
      <c r="AH174" s="205"/>
      <c r="AI174" s="236"/>
      <c r="AJ174" s="205"/>
      <c r="AK174" s="205"/>
      <c r="AL174" s="205"/>
      <c r="AM174" s="205"/>
      <c r="AN174" s="206"/>
      <c r="AO174" s="205"/>
      <c r="AP174" s="205"/>
      <c r="AQ174" s="205"/>
      <c r="AR174" s="205"/>
      <c r="AS174" s="206"/>
      <c r="AT174" s="205"/>
      <c r="AU174" s="205"/>
      <c r="AV174" s="205"/>
      <c r="AW174" s="205"/>
      <c r="AX174" s="206"/>
      <c r="AY174" s="205"/>
      <c r="AZ174" s="205"/>
      <c r="BA174" s="205"/>
      <c r="BB174" s="205"/>
      <c r="BC174" s="206"/>
      <c r="BD174" s="205"/>
      <c r="BE174" s="205"/>
      <c r="BF174" s="205"/>
      <c r="BG174" s="205"/>
      <c r="BH174" s="206"/>
      <c r="BI174" s="205"/>
      <c r="BJ174" s="205"/>
      <c r="BK174" s="205"/>
      <c r="BL174" s="207"/>
      <c r="BM174" s="7" t="str">
        <f t="shared" si="9"/>
        <v>I</v>
      </c>
    </row>
    <row r="175" spans="1:65" s="2" customFormat="1" ht="14.25" hidden="1" thickBot="1">
      <c r="A175" s="158">
        <v>170</v>
      </c>
      <c r="B175" s="277" t="str">
        <f t="shared" si="8"/>
        <v>PSS09_Adani Green Energy 27 A Limited (AGE27AL)</v>
      </c>
      <c r="C175" s="278" t="s">
        <v>444</v>
      </c>
      <c r="D175" s="279" t="s">
        <v>23</v>
      </c>
      <c r="E175" s="28" t="s">
        <v>1401</v>
      </c>
      <c r="F175" s="448" t="s">
        <v>1428</v>
      </c>
      <c r="G175" s="280"/>
      <c r="H175" s="289" t="s">
        <v>1429</v>
      </c>
      <c r="I175" s="160" t="s">
        <v>141</v>
      </c>
      <c r="J175" s="198" t="s">
        <v>159</v>
      </c>
      <c r="K175" s="420">
        <v>46072</v>
      </c>
      <c r="L175" s="202"/>
      <c r="M175" s="203"/>
      <c r="N175" s="168" t="str" cm="1">
        <f t="array" ref="N175">_xlfn.IFNA(LOOKUP(2, 1/(MOD(COLUMN(O175:XFD175)-COLUMN(O175), 5)=2)/(O175:XFD175&lt;&gt;""), O175:XFD175),"Not Submitted")</f>
        <v>Not Submitted</v>
      </c>
      <c r="O175" s="238"/>
      <c r="P175" s="238"/>
      <c r="Q175" s="198"/>
      <c r="R175" s="102"/>
      <c r="S175" s="205"/>
      <c r="T175" s="239"/>
      <c r="U175" s="240"/>
      <c r="V175" s="204"/>
      <c r="W175" s="205"/>
      <c r="X175" s="205"/>
      <c r="Y175" s="249"/>
      <c r="Z175" s="219"/>
      <c r="AA175" s="243"/>
      <c r="AB175" s="204"/>
      <c r="AC175" s="204"/>
      <c r="AD175" s="250"/>
      <c r="AE175" s="219"/>
      <c r="AF175" s="243"/>
      <c r="AG175" s="205"/>
      <c r="AH175" s="205"/>
      <c r="AI175" s="236"/>
      <c r="AJ175" s="205"/>
      <c r="AK175" s="205"/>
      <c r="AL175" s="205"/>
      <c r="AM175" s="205"/>
      <c r="AN175" s="206"/>
      <c r="AO175" s="205"/>
      <c r="AP175" s="205"/>
      <c r="AQ175" s="205"/>
      <c r="AR175" s="205"/>
      <c r="AS175" s="206"/>
      <c r="AT175" s="205"/>
      <c r="AU175" s="205"/>
      <c r="AV175" s="205"/>
      <c r="AW175" s="205"/>
      <c r="AX175" s="206"/>
      <c r="AY175" s="205"/>
      <c r="AZ175" s="205"/>
      <c r="BA175" s="205"/>
      <c r="BB175" s="205"/>
      <c r="BC175" s="206"/>
      <c r="BD175" s="205"/>
      <c r="BE175" s="205"/>
      <c r="BF175" s="205"/>
      <c r="BG175" s="205"/>
      <c r="BH175" s="206"/>
      <c r="BI175" s="205"/>
      <c r="BJ175" s="205"/>
      <c r="BK175" s="205"/>
      <c r="BL175" s="207"/>
      <c r="BM175" s="7" t="str">
        <f t="shared" si="9"/>
        <v>I</v>
      </c>
    </row>
    <row r="176" spans="1:65" s="2" customFormat="1" ht="14.25" hidden="1" thickBot="1">
      <c r="A176" s="158">
        <v>171</v>
      </c>
      <c r="B176" s="277" t="str">
        <f t="shared" si="8"/>
        <v>PSS09_Adani Green Energy 27 A Limited (AGE27AL)</v>
      </c>
      <c r="C176" s="278" t="s">
        <v>444</v>
      </c>
      <c r="D176" s="279" t="s">
        <v>23</v>
      </c>
      <c r="E176" s="28" t="s">
        <v>1401</v>
      </c>
      <c r="F176" s="448" t="s">
        <v>1430</v>
      </c>
      <c r="G176" s="280"/>
      <c r="H176" s="289" t="s">
        <v>1431</v>
      </c>
      <c r="I176" s="160" t="s">
        <v>141</v>
      </c>
      <c r="J176" s="198" t="s">
        <v>159</v>
      </c>
      <c r="K176" s="420">
        <v>46080</v>
      </c>
      <c r="L176" s="202"/>
      <c r="M176" s="203"/>
      <c r="N176" s="168" t="str" cm="1">
        <f t="array" ref="N176">_xlfn.IFNA(LOOKUP(2, 1/(MOD(COLUMN(O176:XFD176)-COLUMN(O176), 5)=2)/(O176:XFD176&lt;&gt;""), O176:XFD176),"Not Submitted")</f>
        <v>Not Submitted</v>
      </c>
      <c r="O176" s="238"/>
      <c r="P176" s="238"/>
      <c r="Q176" s="198"/>
      <c r="R176" s="102"/>
      <c r="S176" s="205"/>
      <c r="T176" s="239"/>
      <c r="U176" s="240"/>
      <c r="V176" s="204"/>
      <c r="W176" s="205"/>
      <c r="X176" s="205"/>
      <c r="Y176" s="249"/>
      <c r="Z176" s="219"/>
      <c r="AA176" s="243"/>
      <c r="AB176" s="204"/>
      <c r="AC176" s="204"/>
      <c r="AD176" s="250"/>
      <c r="AE176" s="219"/>
      <c r="AF176" s="243"/>
      <c r="AG176" s="205"/>
      <c r="AH176" s="205"/>
      <c r="AI176" s="236"/>
      <c r="AJ176" s="205"/>
      <c r="AK176" s="205"/>
      <c r="AL176" s="205"/>
      <c r="AM176" s="205"/>
      <c r="AN176" s="206"/>
      <c r="AO176" s="205"/>
      <c r="AP176" s="205"/>
      <c r="AQ176" s="205"/>
      <c r="AR176" s="205"/>
      <c r="AS176" s="206"/>
      <c r="AT176" s="205"/>
      <c r="AU176" s="205"/>
      <c r="AV176" s="205"/>
      <c r="AW176" s="205"/>
      <c r="AX176" s="206"/>
      <c r="AY176" s="205"/>
      <c r="AZ176" s="205"/>
      <c r="BA176" s="205"/>
      <c r="BB176" s="205"/>
      <c r="BC176" s="206"/>
      <c r="BD176" s="205"/>
      <c r="BE176" s="205"/>
      <c r="BF176" s="205"/>
      <c r="BG176" s="205"/>
      <c r="BH176" s="206"/>
      <c r="BI176" s="205"/>
      <c r="BJ176" s="205"/>
      <c r="BK176" s="205"/>
      <c r="BL176" s="207"/>
      <c r="BM176" s="7" t="str">
        <f t="shared" si="9"/>
        <v>I</v>
      </c>
    </row>
    <row r="177" spans="1:65" s="2" customFormat="1" ht="14.25" hidden="1" thickBot="1">
      <c r="A177" s="158">
        <v>172</v>
      </c>
      <c r="B177" s="277" t="str">
        <f t="shared" si="8"/>
        <v>PSS09_Adani Green Energy 27 A Limited (AGE27AL)</v>
      </c>
      <c r="C177" s="278" t="s">
        <v>444</v>
      </c>
      <c r="D177" s="279" t="s">
        <v>23</v>
      </c>
      <c r="E177" s="28" t="s">
        <v>1401</v>
      </c>
      <c r="F177" s="448" t="s">
        <v>1432</v>
      </c>
      <c r="G177" s="280"/>
      <c r="H177" s="289" t="s">
        <v>1433</v>
      </c>
      <c r="I177" s="160" t="s">
        <v>141</v>
      </c>
      <c r="J177" s="198" t="s">
        <v>159</v>
      </c>
      <c r="K177" s="420">
        <v>46072</v>
      </c>
      <c r="L177" s="202"/>
      <c r="M177" s="203"/>
      <c r="N177" s="168" t="str" cm="1">
        <f t="array" ref="N177">_xlfn.IFNA(LOOKUP(2, 1/(MOD(COLUMN(O177:XFD177)-COLUMN(O177), 5)=2)/(O177:XFD177&lt;&gt;""), O177:XFD177),"Not Submitted")</f>
        <v>Not Submitted</v>
      </c>
      <c r="O177" s="238"/>
      <c r="P177" s="238"/>
      <c r="Q177" s="198"/>
      <c r="R177" s="102"/>
      <c r="S177" s="205"/>
      <c r="T177" s="239"/>
      <c r="U177" s="240"/>
      <c r="V177" s="204"/>
      <c r="W177" s="205"/>
      <c r="X177" s="205"/>
      <c r="Y177" s="249"/>
      <c r="Z177" s="219"/>
      <c r="AA177" s="243"/>
      <c r="AB177" s="204"/>
      <c r="AC177" s="204"/>
      <c r="AD177" s="250"/>
      <c r="AE177" s="219"/>
      <c r="AF177" s="243"/>
      <c r="AG177" s="205"/>
      <c r="AH177" s="205"/>
      <c r="AI177" s="236"/>
      <c r="AJ177" s="205"/>
      <c r="AK177" s="205"/>
      <c r="AL177" s="205"/>
      <c r="AM177" s="205"/>
      <c r="AN177" s="206"/>
      <c r="AO177" s="205"/>
      <c r="AP177" s="205"/>
      <c r="AQ177" s="205"/>
      <c r="AR177" s="205"/>
      <c r="AS177" s="206"/>
      <c r="AT177" s="205"/>
      <c r="AU177" s="205"/>
      <c r="AV177" s="205"/>
      <c r="AW177" s="205"/>
      <c r="AX177" s="206"/>
      <c r="AY177" s="205"/>
      <c r="AZ177" s="205"/>
      <c r="BA177" s="205"/>
      <c r="BB177" s="205"/>
      <c r="BC177" s="206"/>
      <c r="BD177" s="205"/>
      <c r="BE177" s="205"/>
      <c r="BF177" s="205"/>
      <c r="BG177" s="205"/>
      <c r="BH177" s="206"/>
      <c r="BI177" s="205"/>
      <c r="BJ177" s="205"/>
      <c r="BK177" s="205"/>
      <c r="BL177" s="207"/>
      <c r="BM177" s="7" t="str">
        <f t="shared" si="9"/>
        <v>I</v>
      </c>
    </row>
    <row r="178" spans="1:65" s="2" customFormat="1" ht="14.25" hidden="1" thickBot="1">
      <c r="A178" s="158">
        <v>173</v>
      </c>
      <c r="B178" s="277" t="str">
        <f t="shared" si="8"/>
        <v>PSS09_Adani Green Energy 27 A Limited (AGE27AL)</v>
      </c>
      <c r="C178" s="278" t="s">
        <v>444</v>
      </c>
      <c r="D178" s="279" t="s">
        <v>23</v>
      </c>
      <c r="E178" s="28" t="s">
        <v>1401</v>
      </c>
      <c r="F178" s="448" t="s">
        <v>1434</v>
      </c>
      <c r="G178" s="280"/>
      <c r="H178" s="289" t="s">
        <v>1435</v>
      </c>
      <c r="I178" s="160" t="s">
        <v>141</v>
      </c>
      <c r="J178" s="198" t="s">
        <v>159</v>
      </c>
      <c r="K178" s="420">
        <v>46080</v>
      </c>
      <c r="L178" s="202"/>
      <c r="M178" s="203"/>
      <c r="N178" s="168" t="str" cm="1">
        <f t="array" ref="N178">_xlfn.IFNA(LOOKUP(2, 1/(MOD(COLUMN(O178:XFD178)-COLUMN(O178), 5)=2)/(O178:XFD178&lt;&gt;""), O178:XFD178),"Not Submitted")</f>
        <v>Not Submitted</v>
      </c>
      <c r="O178" s="238"/>
      <c r="P178" s="238"/>
      <c r="Q178" s="198"/>
      <c r="R178" s="102"/>
      <c r="S178" s="205"/>
      <c r="T178" s="239"/>
      <c r="U178" s="240"/>
      <c r="V178" s="204"/>
      <c r="W178" s="205"/>
      <c r="X178" s="205"/>
      <c r="Y178" s="249"/>
      <c r="Z178" s="219"/>
      <c r="AA178" s="243"/>
      <c r="AB178" s="204"/>
      <c r="AC178" s="204"/>
      <c r="AD178" s="250"/>
      <c r="AE178" s="219"/>
      <c r="AF178" s="243"/>
      <c r="AG178" s="205"/>
      <c r="AH178" s="205"/>
      <c r="AI178" s="236"/>
      <c r="AJ178" s="205"/>
      <c r="AK178" s="205"/>
      <c r="AL178" s="205"/>
      <c r="AM178" s="205"/>
      <c r="AN178" s="206"/>
      <c r="AO178" s="205"/>
      <c r="AP178" s="205"/>
      <c r="AQ178" s="205"/>
      <c r="AR178" s="205"/>
      <c r="AS178" s="206"/>
      <c r="AT178" s="205"/>
      <c r="AU178" s="205"/>
      <c r="AV178" s="205"/>
      <c r="AW178" s="205"/>
      <c r="AX178" s="206"/>
      <c r="AY178" s="205"/>
      <c r="AZ178" s="205"/>
      <c r="BA178" s="205"/>
      <c r="BB178" s="205"/>
      <c r="BC178" s="206"/>
      <c r="BD178" s="205"/>
      <c r="BE178" s="205"/>
      <c r="BF178" s="205"/>
      <c r="BG178" s="205"/>
      <c r="BH178" s="206"/>
      <c r="BI178" s="205"/>
      <c r="BJ178" s="205"/>
      <c r="BK178" s="205"/>
      <c r="BL178" s="207"/>
      <c r="BM178" s="7" t="str">
        <f t="shared" si="9"/>
        <v>I</v>
      </c>
    </row>
    <row r="179" spans="1:65" s="2" customFormat="1" ht="14.25" hidden="1" thickBot="1">
      <c r="A179" s="158">
        <v>174</v>
      </c>
      <c r="B179" s="277" t="str">
        <f t="shared" si="8"/>
        <v>PSS09_Adani Green Energy 27 A Limited (AGE27AL)</v>
      </c>
      <c r="C179" s="278" t="s">
        <v>444</v>
      </c>
      <c r="D179" s="279" t="s">
        <v>23</v>
      </c>
      <c r="E179" s="28" t="s">
        <v>1401</v>
      </c>
      <c r="F179" s="448" t="s">
        <v>1436</v>
      </c>
      <c r="G179" s="280"/>
      <c r="H179" s="289" t="s">
        <v>1437</v>
      </c>
      <c r="I179" s="160" t="s">
        <v>141</v>
      </c>
      <c r="J179" s="198" t="s">
        <v>159</v>
      </c>
      <c r="K179" s="420">
        <v>46076</v>
      </c>
      <c r="L179" s="202"/>
      <c r="M179" s="203"/>
      <c r="N179" s="168" t="str" cm="1">
        <f t="array" ref="N179">_xlfn.IFNA(LOOKUP(2, 1/(MOD(COLUMN(O179:XFD179)-COLUMN(O179), 5)=2)/(O179:XFD179&lt;&gt;""), O179:XFD179),"Not Submitted")</f>
        <v>Not Submitted</v>
      </c>
      <c r="O179" s="238"/>
      <c r="P179" s="238"/>
      <c r="Q179" s="198"/>
      <c r="R179" s="102"/>
      <c r="S179" s="205"/>
      <c r="T179" s="239"/>
      <c r="U179" s="240"/>
      <c r="V179" s="204"/>
      <c r="W179" s="205"/>
      <c r="X179" s="205"/>
      <c r="Y179" s="249"/>
      <c r="Z179" s="219"/>
      <c r="AA179" s="243"/>
      <c r="AB179" s="204"/>
      <c r="AC179" s="204"/>
      <c r="AD179" s="250"/>
      <c r="AE179" s="219"/>
      <c r="AF179" s="243"/>
      <c r="AG179" s="205"/>
      <c r="AH179" s="205"/>
      <c r="AI179" s="236"/>
      <c r="AJ179" s="205"/>
      <c r="AK179" s="205"/>
      <c r="AL179" s="205"/>
      <c r="AM179" s="205"/>
      <c r="AN179" s="206"/>
      <c r="AO179" s="205"/>
      <c r="AP179" s="205"/>
      <c r="AQ179" s="205"/>
      <c r="AR179" s="205"/>
      <c r="AS179" s="206"/>
      <c r="AT179" s="205"/>
      <c r="AU179" s="205"/>
      <c r="AV179" s="205"/>
      <c r="AW179" s="205"/>
      <c r="AX179" s="206"/>
      <c r="AY179" s="205"/>
      <c r="AZ179" s="205"/>
      <c r="BA179" s="205"/>
      <c r="BB179" s="205"/>
      <c r="BC179" s="206"/>
      <c r="BD179" s="205"/>
      <c r="BE179" s="205"/>
      <c r="BF179" s="205"/>
      <c r="BG179" s="205"/>
      <c r="BH179" s="206"/>
      <c r="BI179" s="205"/>
      <c r="BJ179" s="205"/>
      <c r="BK179" s="205"/>
      <c r="BL179" s="207"/>
      <c r="BM179" s="7" t="str">
        <f t="shared" si="9"/>
        <v>I</v>
      </c>
    </row>
    <row r="180" spans="1:65" s="2" customFormat="1" ht="14.25" hidden="1" thickBot="1">
      <c r="A180" s="158">
        <v>175</v>
      </c>
      <c r="B180" s="277" t="str">
        <f t="shared" si="8"/>
        <v>PSS09_Adani Green Energy 27 A Limited (AGE27AL)</v>
      </c>
      <c r="C180" s="278" t="s">
        <v>444</v>
      </c>
      <c r="D180" s="279" t="s">
        <v>23</v>
      </c>
      <c r="E180" s="28" t="s">
        <v>1401</v>
      </c>
      <c r="F180" s="448" t="s">
        <v>1438</v>
      </c>
      <c r="G180" s="280"/>
      <c r="H180" s="289" t="s">
        <v>1439</v>
      </c>
      <c r="I180" s="160" t="s">
        <v>141</v>
      </c>
      <c r="J180" s="198" t="s">
        <v>159</v>
      </c>
      <c r="K180" s="420">
        <v>46076</v>
      </c>
      <c r="L180" s="202"/>
      <c r="M180" s="203"/>
      <c r="N180" s="168" t="str" cm="1">
        <f t="array" ref="N180">_xlfn.IFNA(LOOKUP(2, 1/(MOD(COLUMN(O180:XFD180)-COLUMN(O180), 5)=2)/(O180:XFD180&lt;&gt;""), O180:XFD180),"Not Submitted")</f>
        <v>Not Submitted</v>
      </c>
      <c r="O180" s="238"/>
      <c r="P180" s="238"/>
      <c r="Q180" s="198"/>
      <c r="R180" s="102"/>
      <c r="S180" s="205"/>
      <c r="T180" s="239"/>
      <c r="U180" s="240"/>
      <c r="V180" s="204"/>
      <c r="W180" s="205"/>
      <c r="X180" s="205"/>
      <c r="Y180" s="249"/>
      <c r="Z180" s="219"/>
      <c r="AA180" s="243"/>
      <c r="AB180" s="204"/>
      <c r="AC180" s="204"/>
      <c r="AD180" s="250"/>
      <c r="AE180" s="219"/>
      <c r="AF180" s="243"/>
      <c r="AG180" s="205"/>
      <c r="AH180" s="205"/>
      <c r="AI180" s="236"/>
      <c r="AJ180" s="205"/>
      <c r="AK180" s="205"/>
      <c r="AL180" s="205"/>
      <c r="AM180" s="205"/>
      <c r="AN180" s="206"/>
      <c r="AO180" s="205"/>
      <c r="AP180" s="205"/>
      <c r="AQ180" s="205"/>
      <c r="AR180" s="205"/>
      <c r="AS180" s="206"/>
      <c r="AT180" s="205"/>
      <c r="AU180" s="205"/>
      <c r="AV180" s="205"/>
      <c r="AW180" s="205"/>
      <c r="AX180" s="206"/>
      <c r="AY180" s="205"/>
      <c r="AZ180" s="205"/>
      <c r="BA180" s="205"/>
      <c r="BB180" s="205"/>
      <c r="BC180" s="206"/>
      <c r="BD180" s="205"/>
      <c r="BE180" s="205"/>
      <c r="BF180" s="205"/>
      <c r="BG180" s="205"/>
      <c r="BH180" s="206"/>
      <c r="BI180" s="205"/>
      <c r="BJ180" s="205"/>
      <c r="BK180" s="205"/>
      <c r="BL180" s="207"/>
      <c r="BM180" s="7" t="str">
        <f t="shared" si="9"/>
        <v>I</v>
      </c>
    </row>
    <row r="181" spans="1:65" s="2" customFormat="1" ht="14.25" hidden="1" thickBot="1">
      <c r="A181" s="158">
        <v>176</v>
      </c>
      <c r="B181" s="277" t="str">
        <f t="shared" si="8"/>
        <v>PSS09_Adani Green Energy 27 A Limited (AGE27AL)</v>
      </c>
      <c r="C181" s="278" t="s">
        <v>444</v>
      </c>
      <c r="D181" s="279" t="s">
        <v>23</v>
      </c>
      <c r="E181" s="28" t="s">
        <v>1401</v>
      </c>
      <c r="F181" s="448" t="s">
        <v>1440</v>
      </c>
      <c r="G181" s="280"/>
      <c r="H181" s="289" t="s">
        <v>1441</v>
      </c>
      <c r="I181" s="160" t="s">
        <v>141</v>
      </c>
      <c r="J181" s="198" t="s">
        <v>159</v>
      </c>
      <c r="K181" s="420">
        <v>46076</v>
      </c>
      <c r="L181" s="202"/>
      <c r="M181" s="203"/>
      <c r="N181" s="168" t="str" cm="1">
        <f t="array" ref="N181">_xlfn.IFNA(LOOKUP(2, 1/(MOD(COLUMN(O181:XFD181)-COLUMN(O181), 5)=2)/(O181:XFD181&lt;&gt;""), O181:XFD181),"Not Submitted")</f>
        <v>Not Submitted</v>
      </c>
      <c r="O181" s="238"/>
      <c r="P181" s="238"/>
      <c r="Q181" s="198"/>
      <c r="R181" s="102"/>
      <c r="S181" s="205"/>
      <c r="T181" s="239"/>
      <c r="U181" s="240"/>
      <c r="V181" s="204"/>
      <c r="W181" s="205"/>
      <c r="X181" s="205"/>
      <c r="Y181" s="249"/>
      <c r="Z181" s="219"/>
      <c r="AA181" s="243"/>
      <c r="AB181" s="204"/>
      <c r="AC181" s="204"/>
      <c r="AD181" s="250"/>
      <c r="AE181" s="219"/>
      <c r="AF181" s="243"/>
      <c r="AG181" s="205"/>
      <c r="AH181" s="205"/>
      <c r="AI181" s="236"/>
      <c r="AJ181" s="205"/>
      <c r="AK181" s="205"/>
      <c r="AL181" s="205"/>
      <c r="AM181" s="205"/>
      <c r="AN181" s="206"/>
      <c r="AO181" s="205"/>
      <c r="AP181" s="205"/>
      <c r="AQ181" s="205"/>
      <c r="AR181" s="205"/>
      <c r="AS181" s="206"/>
      <c r="AT181" s="205"/>
      <c r="AU181" s="205"/>
      <c r="AV181" s="205"/>
      <c r="AW181" s="205"/>
      <c r="AX181" s="206"/>
      <c r="AY181" s="205"/>
      <c r="AZ181" s="205"/>
      <c r="BA181" s="205"/>
      <c r="BB181" s="205"/>
      <c r="BC181" s="206"/>
      <c r="BD181" s="205"/>
      <c r="BE181" s="205"/>
      <c r="BF181" s="205"/>
      <c r="BG181" s="205"/>
      <c r="BH181" s="206"/>
      <c r="BI181" s="205"/>
      <c r="BJ181" s="205"/>
      <c r="BK181" s="205"/>
      <c r="BL181" s="207"/>
      <c r="BM181" s="7" t="str">
        <f t="shared" si="9"/>
        <v>I</v>
      </c>
    </row>
    <row r="182" spans="1:65" s="2" customFormat="1" ht="14.25" hidden="1" thickBot="1">
      <c r="A182" s="158">
        <v>177</v>
      </c>
      <c r="B182" s="277" t="str">
        <f t="shared" si="8"/>
        <v>PSS09_Adani Green Energy 27 A Limited (AGE27AL)</v>
      </c>
      <c r="C182" s="278" t="s">
        <v>444</v>
      </c>
      <c r="D182" s="279" t="s">
        <v>23</v>
      </c>
      <c r="E182" s="28" t="s">
        <v>1401</v>
      </c>
      <c r="F182" s="448" t="s">
        <v>1442</v>
      </c>
      <c r="G182" s="280"/>
      <c r="H182" s="289" t="s">
        <v>1443</v>
      </c>
      <c r="I182" s="160" t="s">
        <v>141</v>
      </c>
      <c r="J182" s="198" t="s">
        <v>159</v>
      </c>
      <c r="K182" s="420">
        <v>46078</v>
      </c>
      <c r="L182" s="202"/>
      <c r="M182" s="203"/>
      <c r="N182" s="168" t="str" cm="1">
        <f t="array" ref="N182">_xlfn.IFNA(LOOKUP(2, 1/(MOD(COLUMN(O182:XFD182)-COLUMN(O182), 5)=2)/(O182:XFD182&lt;&gt;""), O182:XFD182),"Not Submitted")</f>
        <v>Not Submitted</v>
      </c>
      <c r="O182" s="238"/>
      <c r="P182" s="238"/>
      <c r="Q182" s="198"/>
      <c r="R182" s="102"/>
      <c r="S182" s="205"/>
      <c r="T182" s="239"/>
      <c r="U182" s="240"/>
      <c r="V182" s="204"/>
      <c r="W182" s="205"/>
      <c r="X182" s="205"/>
      <c r="Y182" s="249"/>
      <c r="Z182" s="219"/>
      <c r="AA182" s="243"/>
      <c r="AB182" s="204"/>
      <c r="AC182" s="204"/>
      <c r="AD182" s="250"/>
      <c r="AE182" s="219"/>
      <c r="AF182" s="243"/>
      <c r="AG182" s="205"/>
      <c r="AH182" s="205"/>
      <c r="AI182" s="236"/>
      <c r="AJ182" s="205"/>
      <c r="AK182" s="205"/>
      <c r="AL182" s="205"/>
      <c r="AM182" s="205"/>
      <c r="AN182" s="206"/>
      <c r="AO182" s="205"/>
      <c r="AP182" s="205"/>
      <c r="AQ182" s="205"/>
      <c r="AR182" s="205"/>
      <c r="AS182" s="206"/>
      <c r="AT182" s="205"/>
      <c r="AU182" s="205"/>
      <c r="AV182" s="205"/>
      <c r="AW182" s="205"/>
      <c r="AX182" s="206"/>
      <c r="AY182" s="205"/>
      <c r="AZ182" s="205"/>
      <c r="BA182" s="205"/>
      <c r="BB182" s="205"/>
      <c r="BC182" s="206"/>
      <c r="BD182" s="205"/>
      <c r="BE182" s="205"/>
      <c r="BF182" s="205"/>
      <c r="BG182" s="205"/>
      <c r="BH182" s="206"/>
      <c r="BI182" s="205"/>
      <c r="BJ182" s="205"/>
      <c r="BK182" s="205"/>
      <c r="BL182" s="207"/>
      <c r="BM182" s="7" t="str">
        <f t="shared" si="9"/>
        <v>I</v>
      </c>
    </row>
    <row r="183" spans="1:65" s="2" customFormat="1" ht="14.25" hidden="1" thickBot="1">
      <c r="A183" s="158">
        <v>178</v>
      </c>
      <c r="B183" s="277" t="str">
        <f t="shared" si="8"/>
        <v>PSS09_Adani Green Energy 27 A Limited (AGE27AL)</v>
      </c>
      <c r="C183" s="278" t="s">
        <v>444</v>
      </c>
      <c r="D183" s="279" t="s">
        <v>23</v>
      </c>
      <c r="E183" s="28" t="s">
        <v>1401</v>
      </c>
      <c r="F183" s="448" t="s">
        <v>1444</v>
      </c>
      <c r="G183" s="280"/>
      <c r="H183" s="289" t="s">
        <v>1445</v>
      </c>
      <c r="I183" s="160" t="s">
        <v>141</v>
      </c>
      <c r="J183" s="198" t="s">
        <v>159</v>
      </c>
      <c r="K183" s="420">
        <v>46087</v>
      </c>
      <c r="L183" s="202"/>
      <c r="M183" s="203"/>
      <c r="N183" s="168" t="str" cm="1">
        <f t="array" ref="N183">_xlfn.IFNA(LOOKUP(2, 1/(MOD(COLUMN(O183:XFD183)-COLUMN(O183), 5)=2)/(O183:XFD183&lt;&gt;""), O183:XFD183),"Not Submitted")</f>
        <v>Not Submitted</v>
      </c>
      <c r="O183" s="238"/>
      <c r="P183" s="238"/>
      <c r="Q183" s="198"/>
      <c r="R183" s="102"/>
      <c r="S183" s="205"/>
      <c r="T183" s="239"/>
      <c r="U183" s="240"/>
      <c r="V183" s="204"/>
      <c r="W183" s="205"/>
      <c r="X183" s="205"/>
      <c r="Y183" s="249"/>
      <c r="Z183" s="219"/>
      <c r="AA183" s="243"/>
      <c r="AB183" s="204"/>
      <c r="AC183" s="204"/>
      <c r="AD183" s="250"/>
      <c r="AE183" s="219"/>
      <c r="AF183" s="243"/>
      <c r="AG183" s="205"/>
      <c r="AH183" s="205"/>
      <c r="AI183" s="236"/>
      <c r="AJ183" s="205"/>
      <c r="AK183" s="205"/>
      <c r="AL183" s="205"/>
      <c r="AM183" s="205"/>
      <c r="AN183" s="206"/>
      <c r="AO183" s="205"/>
      <c r="AP183" s="205"/>
      <c r="AQ183" s="205"/>
      <c r="AR183" s="205"/>
      <c r="AS183" s="206"/>
      <c r="AT183" s="205"/>
      <c r="AU183" s="205"/>
      <c r="AV183" s="205"/>
      <c r="AW183" s="205"/>
      <c r="AX183" s="206"/>
      <c r="AY183" s="205"/>
      <c r="AZ183" s="205"/>
      <c r="BA183" s="205"/>
      <c r="BB183" s="205"/>
      <c r="BC183" s="206"/>
      <c r="BD183" s="205"/>
      <c r="BE183" s="205"/>
      <c r="BF183" s="205"/>
      <c r="BG183" s="205"/>
      <c r="BH183" s="206"/>
      <c r="BI183" s="205"/>
      <c r="BJ183" s="205"/>
      <c r="BK183" s="205"/>
      <c r="BL183" s="207"/>
      <c r="BM183" s="7" t="str">
        <f t="shared" si="9"/>
        <v>I</v>
      </c>
    </row>
    <row r="184" spans="1:65" s="2" customFormat="1" ht="14.25" hidden="1" thickBot="1">
      <c r="A184" s="158">
        <v>179</v>
      </c>
      <c r="B184" s="277" t="str">
        <f t="shared" si="8"/>
        <v>PSS09_Adani Green Energy 27 A Limited (AGE27AL)</v>
      </c>
      <c r="C184" s="278" t="s">
        <v>444</v>
      </c>
      <c r="D184" s="279" t="s">
        <v>23</v>
      </c>
      <c r="E184" s="28" t="s">
        <v>1401</v>
      </c>
      <c r="F184" s="448" t="s">
        <v>1446</v>
      </c>
      <c r="G184" s="280"/>
      <c r="H184" s="289" t="s">
        <v>1447</v>
      </c>
      <c r="I184" s="160" t="s">
        <v>141</v>
      </c>
      <c r="J184" s="198" t="s">
        <v>142</v>
      </c>
      <c r="K184" s="420">
        <v>46087</v>
      </c>
      <c r="L184" s="202"/>
      <c r="M184" s="203"/>
      <c r="N184" s="168" t="str" cm="1">
        <f t="array" ref="N184">_xlfn.IFNA(LOOKUP(2, 1/(MOD(COLUMN(O184:XFD184)-COLUMN(O184), 5)=2)/(O184:XFD184&lt;&gt;""), O184:XFD184),"Not Submitted")</f>
        <v>Not Submitted</v>
      </c>
      <c r="O184" s="238"/>
      <c r="P184" s="238"/>
      <c r="Q184" s="198"/>
      <c r="R184" s="102"/>
      <c r="S184" s="205"/>
      <c r="T184" s="239"/>
      <c r="U184" s="240"/>
      <c r="V184" s="204"/>
      <c r="W184" s="205"/>
      <c r="X184" s="205"/>
      <c r="Y184" s="249"/>
      <c r="Z184" s="219"/>
      <c r="AA184" s="243"/>
      <c r="AB184" s="204"/>
      <c r="AC184" s="204"/>
      <c r="AD184" s="250"/>
      <c r="AE184" s="219"/>
      <c r="AF184" s="243"/>
      <c r="AG184" s="205"/>
      <c r="AH184" s="205"/>
      <c r="AI184" s="236"/>
      <c r="AJ184" s="205"/>
      <c r="AK184" s="205"/>
      <c r="AL184" s="205"/>
      <c r="AM184" s="205"/>
      <c r="AN184" s="206"/>
      <c r="AO184" s="205"/>
      <c r="AP184" s="205"/>
      <c r="AQ184" s="205"/>
      <c r="AR184" s="205"/>
      <c r="AS184" s="206"/>
      <c r="AT184" s="205"/>
      <c r="AU184" s="205"/>
      <c r="AV184" s="205"/>
      <c r="AW184" s="205"/>
      <c r="AX184" s="206"/>
      <c r="AY184" s="205"/>
      <c r="AZ184" s="205"/>
      <c r="BA184" s="205"/>
      <c r="BB184" s="205"/>
      <c r="BC184" s="206"/>
      <c r="BD184" s="205"/>
      <c r="BE184" s="205"/>
      <c r="BF184" s="205"/>
      <c r="BG184" s="205"/>
      <c r="BH184" s="206"/>
      <c r="BI184" s="205"/>
      <c r="BJ184" s="205"/>
      <c r="BK184" s="205"/>
      <c r="BL184" s="207"/>
      <c r="BM184" s="7" t="str">
        <f t="shared" si="9"/>
        <v>I</v>
      </c>
    </row>
    <row r="185" spans="1:65" s="2" customFormat="1" ht="14.25" hidden="1" thickBot="1">
      <c r="A185" s="158">
        <v>180</v>
      </c>
      <c r="B185" s="277" t="str">
        <f t="shared" si="8"/>
        <v>PSS09_Adani Green Energy 27 A Limited (AGE27AL)</v>
      </c>
      <c r="C185" s="278" t="s">
        <v>444</v>
      </c>
      <c r="D185" s="279" t="s">
        <v>23</v>
      </c>
      <c r="E185" s="28" t="s">
        <v>1401</v>
      </c>
      <c r="F185" s="448" t="s">
        <v>1448</v>
      </c>
      <c r="G185" s="280"/>
      <c r="H185" s="289" t="s">
        <v>1449</v>
      </c>
      <c r="I185" s="160" t="s">
        <v>141</v>
      </c>
      <c r="J185" s="198" t="s">
        <v>142</v>
      </c>
      <c r="K185" s="420">
        <v>46087</v>
      </c>
      <c r="L185" s="202"/>
      <c r="M185" s="203"/>
      <c r="N185" s="168" t="str" cm="1">
        <f t="array" ref="N185">_xlfn.IFNA(LOOKUP(2, 1/(MOD(COLUMN(O185:XFD185)-COLUMN(O185), 5)=2)/(O185:XFD185&lt;&gt;""), O185:XFD185),"Not Submitted")</f>
        <v>Not Submitted</v>
      </c>
      <c r="O185" s="238"/>
      <c r="P185" s="238"/>
      <c r="Q185" s="198"/>
      <c r="R185" s="102"/>
      <c r="S185" s="205"/>
      <c r="T185" s="239"/>
      <c r="U185" s="240"/>
      <c r="V185" s="204"/>
      <c r="W185" s="205"/>
      <c r="X185" s="205"/>
      <c r="Y185" s="249"/>
      <c r="Z185" s="219"/>
      <c r="AA185" s="243"/>
      <c r="AB185" s="204"/>
      <c r="AC185" s="204"/>
      <c r="AD185" s="250"/>
      <c r="AE185" s="219"/>
      <c r="AF185" s="243"/>
      <c r="AG185" s="205"/>
      <c r="AH185" s="205"/>
      <c r="AI185" s="236"/>
      <c r="AJ185" s="205"/>
      <c r="AK185" s="205"/>
      <c r="AL185" s="205"/>
      <c r="AM185" s="205"/>
      <c r="AN185" s="206"/>
      <c r="AO185" s="205"/>
      <c r="AP185" s="205"/>
      <c r="AQ185" s="205"/>
      <c r="AR185" s="205"/>
      <c r="AS185" s="206"/>
      <c r="AT185" s="205"/>
      <c r="AU185" s="205"/>
      <c r="AV185" s="205"/>
      <c r="AW185" s="205"/>
      <c r="AX185" s="206"/>
      <c r="AY185" s="205"/>
      <c r="AZ185" s="205"/>
      <c r="BA185" s="205"/>
      <c r="BB185" s="205"/>
      <c r="BC185" s="206"/>
      <c r="BD185" s="205"/>
      <c r="BE185" s="205"/>
      <c r="BF185" s="205"/>
      <c r="BG185" s="205"/>
      <c r="BH185" s="206"/>
      <c r="BI185" s="205"/>
      <c r="BJ185" s="205"/>
      <c r="BK185" s="205"/>
      <c r="BL185" s="207"/>
      <c r="BM185" s="7" t="str">
        <f t="shared" si="9"/>
        <v>I</v>
      </c>
    </row>
    <row r="186" spans="1:65" s="2" customFormat="1" ht="14.25" hidden="1" thickBot="1">
      <c r="A186" s="158">
        <v>181</v>
      </c>
      <c r="B186" s="277" t="str">
        <f t="shared" si="8"/>
        <v>PSS09_Adani Green Energy 27 A Limited (AGE27AL)</v>
      </c>
      <c r="C186" s="278" t="s">
        <v>444</v>
      </c>
      <c r="D186" s="279" t="s">
        <v>23</v>
      </c>
      <c r="E186" s="28" t="s">
        <v>1401</v>
      </c>
      <c r="F186" s="448" t="s">
        <v>1450</v>
      </c>
      <c r="G186" s="280"/>
      <c r="H186" s="289" t="s">
        <v>1451</v>
      </c>
      <c r="I186" s="160" t="s">
        <v>141</v>
      </c>
      <c r="J186" s="198" t="s">
        <v>142</v>
      </c>
      <c r="K186" s="420">
        <v>46087</v>
      </c>
      <c r="L186" s="202"/>
      <c r="M186" s="203"/>
      <c r="N186" s="168" t="str" cm="1">
        <f t="array" ref="N186">_xlfn.IFNA(LOOKUP(2, 1/(MOD(COLUMN(O186:XFD186)-COLUMN(O186), 5)=2)/(O186:XFD186&lt;&gt;""), O186:XFD186),"Not Submitted")</f>
        <v>Not Submitted</v>
      </c>
      <c r="O186" s="238"/>
      <c r="P186" s="238"/>
      <c r="Q186" s="198"/>
      <c r="R186" s="102"/>
      <c r="S186" s="205"/>
      <c r="T186" s="239"/>
      <c r="U186" s="240"/>
      <c r="V186" s="204"/>
      <c r="W186" s="205"/>
      <c r="X186" s="205"/>
      <c r="Y186" s="249"/>
      <c r="Z186" s="219"/>
      <c r="AA186" s="243"/>
      <c r="AB186" s="204"/>
      <c r="AC186" s="204"/>
      <c r="AD186" s="250"/>
      <c r="AE186" s="219"/>
      <c r="AF186" s="243"/>
      <c r="AG186" s="205"/>
      <c r="AH186" s="205"/>
      <c r="AI186" s="236"/>
      <c r="AJ186" s="205"/>
      <c r="AK186" s="205"/>
      <c r="AL186" s="205"/>
      <c r="AM186" s="205"/>
      <c r="AN186" s="206"/>
      <c r="AO186" s="205"/>
      <c r="AP186" s="205"/>
      <c r="AQ186" s="205"/>
      <c r="AR186" s="205"/>
      <c r="AS186" s="206"/>
      <c r="AT186" s="205"/>
      <c r="AU186" s="205"/>
      <c r="AV186" s="205"/>
      <c r="AW186" s="205"/>
      <c r="AX186" s="206"/>
      <c r="AY186" s="205"/>
      <c r="AZ186" s="205"/>
      <c r="BA186" s="205"/>
      <c r="BB186" s="205"/>
      <c r="BC186" s="206"/>
      <c r="BD186" s="205"/>
      <c r="BE186" s="205"/>
      <c r="BF186" s="205"/>
      <c r="BG186" s="205"/>
      <c r="BH186" s="206"/>
      <c r="BI186" s="205"/>
      <c r="BJ186" s="205"/>
      <c r="BK186" s="205"/>
      <c r="BL186" s="207"/>
      <c r="BM186" s="7" t="str">
        <f t="shared" si="9"/>
        <v>I</v>
      </c>
    </row>
    <row r="187" spans="1:65" s="2" customFormat="1" ht="14.25" hidden="1" thickBot="1">
      <c r="A187" s="158">
        <v>182</v>
      </c>
      <c r="B187" s="277" t="str">
        <f t="shared" si="8"/>
        <v>PSS09_Adani Green Energy 27 A Limited (AGE27AL)</v>
      </c>
      <c r="C187" s="278" t="s">
        <v>444</v>
      </c>
      <c r="D187" s="279" t="s">
        <v>23</v>
      </c>
      <c r="E187" s="28" t="s">
        <v>1401</v>
      </c>
      <c r="F187" s="448" t="s">
        <v>1452</v>
      </c>
      <c r="G187" s="280"/>
      <c r="H187" s="289" t="s">
        <v>1453</v>
      </c>
      <c r="I187" s="160" t="s">
        <v>141</v>
      </c>
      <c r="J187" s="198" t="s">
        <v>142</v>
      </c>
      <c r="K187" s="420">
        <v>46087</v>
      </c>
      <c r="L187" s="202"/>
      <c r="M187" s="203"/>
      <c r="N187" s="168" t="str" cm="1">
        <f t="array" ref="N187">_xlfn.IFNA(LOOKUP(2, 1/(MOD(COLUMN(O187:XFD187)-COLUMN(O187), 5)=2)/(O187:XFD187&lt;&gt;""), O187:XFD187),"Not Submitted")</f>
        <v>Not Submitted</v>
      </c>
      <c r="O187" s="238"/>
      <c r="P187" s="238"/>
      <c r="Q187" s="198"/>
      <c r="R187" s="102"/>
      <c r="S187" s="205"/>
      <c r="T187" s="239"/>
      <c r="U187" s="240"/>
      <c r="V187" s="204"/>
      <c r="W187" s="205"/>
      <c r="X187" s="205"/>
      <c r="Y187" s="249"/>
      <c r="Z187" s="219"/>
      <c r="AA187" s="243"/>
      <c r="AB187" s="204"/>
      <c r="AC187" s="204"/>
      <c r="AD187" s="250"/>
      <c r="AE187" s="219"/>
      <c r="AF187" s="243"/>
      <c r="AG187" s="205"/>
      <c r="AH187" s="205"/>
      <c r="AI187" s="236"/>
      <c r="AJ187" s="205"/>
      <c r="AK187" s="205"/>
      <c r="AL187" s="205"/>
      <c r="AM187" s="205"/>
      <c r="AN187" s="206"/>
      <c r="AO187" s="205"/>
      <c r="AP187" s="205"/>
      <c r="AQ187" s="205"/>
      <c r="AR187" s="205"/>
      <c r="AS187" s="206"/>
      <c r="AT187" s="205"/>
      <c r="AU187" s="205"/>
      <c r="AV187" s="205"/>
      <c r="AW187" s="205"/>
      <c r="AX187" s="206"/>
      <c r="AY187" s="205"/>
      <c r="AZ187" s="205"/>
      <c r="BA187" s="205"/>
      <c r="BB187" s="205"/>
      <c r="BC187" s="206"/>
      <c r="BD187" s="205"/>
      <c r="BE187" s="205"/>
      <c r="BF187" s="205"/>
      <c r="BG187" s="205"/>
      <c r="BH187" s="206"/>
      <c r="BI187" s="205"/>
      <c r="BJ187" s="205"/>
      <c r="BK187" s="205"/>
      <c r="BL187" s="207"/>
      <c r="BM187" s="7" t="str">
        <f t="shared" si="9"/>
        <v>I</v>
      </c>
    </row>
    <row r="188" spans="1:65" s="2" customFormat="1" ht="14.25" hidden="1" thickBot="1">
      <c r="A188" s="158">
        <v>183</v>
      </c>
      <c r="B188" s="277" t="str">
        <f t="shared" si="8"/>
        <v>PSS09_Adani Green Energy 27 A Limited (AGE27AL)</v>
      </c>
      <c r="C188" s="278" t="s">
        <v>444</v>
      </c>
      <c r="D188" s="279" t="s">
        <v>23</v>
      </c>
      <c r="E188" s="28" t="s">
        <v>1401</v>
      </c>
      <c r="F188" s="448" t="s">
        <v>1454</v>
      </c>
      <c r="G188" s="280"/>
      <c r="H188" s="289" t="s">
        <v>1455</v>
      </c>
      <c r="I188" s="160" t="s">
        <v>141</v>
      </c>
      <c r="J188" s="198" t="s">
        <v>142</v>
      </c>
      <c r="K188" s="420">
        <v>46087</v>
      </c>
      <c r="L188" s="202"/>
      <c r="M188" s="203"/>
      <c r="N188" s="168" t="str" cm="1">
        <f t="array" ref="N188">_xlfn.IFNA(LOOKUP(2, 1/(MOD(COLUMN(O188:XFD188)-COLUMN(O188), 5)=2)/(O188:XFD188&lt;&gt;""), O188:XFD188),"Not Submitted")</f>
        <v>Not Submitted</v>
      </c>
      <c r="O188" s="238"/>
      <c r="P188" s="238"/>
      <c r="Q188" s="198"/>
      <c r="R188" s="102"/>
      <c r="S188" s="205"/>
      <c r="T188" s="239"/>
      <c r="U188" s="240"/>
      <c r="V188" s="204"/>
      <c r="W188" s="205"/>
      <c r="X188" s="205"/>
      <c r="Y188" s="249"/>
      <c r="Z188" s="219"/>
      <c r="AA188" s="243"/>
      <c r="AB188" s="204"/>
      <c r="AC188" s="204"/>
      <c r="AD188" s="250"/>
      <c r="AE188" s="219"/>
      <c r="AF188" s="243"/>
      <c r="AG188" s="205"/>
      <c r="AH188" s="205"/>
      <c r="AI188" s="236"/>
      <c r="AJ188" s="205"/>
      <c r="AK188" s="205"/>
      <c r="AL188" s="205"/>
      <c r="AM188" s="205"/>
      <c r="AN188" s="206"/>
      <c r="AO188" s="205"/>
      <c r="AP188" s="205"/>
      <c r="AQ188" s="205"/>
      <c r="AR188" s="205"/>
      <c r="AS188" s="206"/>
      <c r="AT188" s="205"/>
      <c r="AU188" s="205"/>
      <c r="AV188" s="205"/>
      <c r="AW188" s="205"/>
      <c r="AX188" s="206"/>
      <c r="AY188" s="205"/>
      <c r="AZ188" s="205"/>
      <c r="BA188" s="205"/>
      <c r="BB188" s="205"/>
      <c r="BC188" s="206"/>
      <c r="BD188" s="205"/>
      <c r="BE188" s="205"/>
      <c r="BF188" s="205"/>
      <c r="BG188" s="205"/>
      <c r="BH188" s="206"/>
      <c r="BI188" s="205"/>
      <c r="BJ188" s="205"/>
      <c r="BK188" s="205"/>
      <c r="BL188" s="207"/>
      <c r="BM188" s="7" t="str">
        <f t="shared" si="9"/>
        <v>I</v>
      </c>
    </row>
    <row r="189" spans="1:65" s="2" customFormat="1" ht="14.25" hidden="1" thickBot="1">
      <c r="A189" s="158">
        <v>184</v>
      </c>
      <c r="B189" s="277" t="str">
        <f t="shared" si="8"/>
        <v>PSS09_Adani Green Energy 27 A Limited (AGE27AL)</v>
      </c>
      <c r="C189" s="278" t="s">
        <v>444</v>
      </c>
      <c r="D189" s="279" t="s">
        <v>23</v>
      </c>
      <c r="E189" s="28" t="s">
        <v>1401</v>
      </c>
      <c r="F189" s="448" t="s">
        <v>1456</v>
      </c>
      <c r="G189" s="280"/>
      <c r="H189" s="289" t="s">
        <v>1457</v>
      </c>
      <c r="I189" s="160" t="s">
        <v>141</v>
      </c>
      <c r="J189" s="198" t="s">
        <v>142</v>
      </c>
      <c r="K189" s="420">
        <v>46091</v>
      </c>
      <c r="L189" s="202"/>
      <c r="M189" s="203"/>
      <c r="N189" s="168" t="str" cm="1">
        <f t="array" ref="N189">_xlfn.IFNA(LOOKUP(2, 1/(MOD(COLUMN(O189:XFD189)-COLUMN(O189), 5)=2)/(O189:XFD189&lt;&gt;""), O189:XFD189),"Not Submitted")</f>
        <v>Not Submitted</v>
      </c>
      <c r="O189" s="238"/>
      <c r="P189" s="238"/>
      <c r="Q189" s="198"/>
      <c r="R189" s="102"/>
      <c r="S189" s="205"/>
      <c r="T189" s="239"/>
      <c r="U189" s="240"/>
      <c r="V189" s="204"/>
      <c r="W189" s="205"/>
      <c r="X189" s="205"/>
      <c r="Y189" s="249"/>
      <c r="Z189" s="219"/>
      <c r="AA189" s="243"/>
      <c r="AB189" s="204"/>
      <c r="AC189" s="204"/>
      <c r="AD189" s="250"/>
      <c r="AE189" s="219"/>
      <c r="AF189" s="243"/>
      <c r="AG189" s="205"/>
      <c r="AH189" s="205"/>
      <c r="AI189" s="236"/>
      <c r="AJ189" s="205"/>
      <c r="AK189" s="205"/>
      <c r="AL189" s="205"/>
      <c r="AM189" s="205"/>
      <c r="AN189" s="206"/>
      <c r="AO189" s="205"/>
      <c r="AP189" s="205"/>
      <c r="AQ189" s="205"/>
      <c r="AR189" s="205"/>
      <c r="AS189" s="206"/>
      <c r="AT189" s="205"/>
      <c r="AU189" s="205"/>
      <c r="AV189" s="205"/>
      <c r="AW189" s="205"/>
      <c r="AX189" s="206"/>
      <c r="AY189" s="205"/>
      <c r="AZ189" s="205"/>
      <c r="BA189" s="205"/>
      <c r="BB189" s="205"/>
      <c r="BC189" s="206"/>
      <c r="BD189" s="205"/>
      <c r="BE189" s="205"/>
      <c r="BF189" s="205"/>
      <c r="BG189" s="205"/>
      <c r="BH189" s="206"/>
      <c r="BI189" s="205"/>
      <c r="BJ189" s="205"/>
      <c r="BK189" s="205"/>
      <c r="BL189" s="207"/>
      <c r="BM189" s="7" t="str">
        <f t="shared" si="9"/>
        <v>I</v>
      </c>
    </row>
    <row r="190" spans="1:65" s="2" customFormat="1" ht="14.25" hidden="1" thickBot="1">
      <c r="A190" s="158">
        <v>185</v>
      </c>
      <c r="B190" s="277" t="str">
        <f t="shared" si="8"/>
        <v>PSS09_Adani Green Energy 27 A Limited (AGE27AL)</v>
      </c>
      <c r="C190" s="278" t="s">
        <v>444</v>
      </c>
      <c r="D190" s="279" t="s">
        <v>23</v>
      </c>
      <c r="E190" s="28" t="s">
        <v>1401</v>
      </c>
      <c r="F190" s="448" t="s">
        <v>1458</v>
      </c>
      <c r="G190" s="280"/>
      <c r="H190" s="289" t="s">
        <v>1459</v>
      </c>
      <c r="I190" s="160" t="s">
        <v>141</v>
      </c>
      <c r="J190" s="198" t="s">
        <v>142</v>
      </c>
      <c r="K190" s="420">
        <v>46090</v>
      </c>
      <c r="L190" s="202"/>
      <c r="M190" s="203"/>
      <c r="N190" s="168" t="str" cm="1">
        <f t="array" ref="N190">_xlfn.IFNA(LOOKUP(2, 1/(MOD(COLUMN(O190:XFD190)-COLUMN(O190), 5)=2)/(O190:XFD190&lt;&gt;""), O190:XFD190),"Not Submitted")</f>
        <v>Not Submitted</v>
      </c>
      <c r="O190" s="238"/>
      <c r="P190" s="238"/>
      <c r="Q190" s="198"/>
      <c r="R190" s="102"/>
      <c r="S190" s="205"/>
      <c r="T190" s="239"/>
      <c r="U190" s="240"/>
      <c r="V190" s="204"/>
      <c r="W190" s="205"/>
      <c r="X190" s="205"/>
      <c r="Y190" s="249"/>
      <c r="Z190" s="219"/>
      <c r="AA190" s="243"/>
      <c r="AB190" s="204"/>
      <c r="AC190" s="204"/>
      <c r="AD190" s="250"/>
      <c r="AE190" s="219"/>
      <c r="AF190" s="243"/>
      <c r="AG190" s="205"/>
      <c r="AH190" s="205"/>
      <c r="AI190" s="236"/>
      <c r="AJ190" s="205"/>
      <c r="AK190" s="205"/>
      <c r="AL190" s="205"/>
      <c r="AM190" s="205"/>
      <c r="AN190" s="206"/>
      <c r="AO190" s="205"/>
      <c r="AP190" s="205"/>
      <c r="AQ190" s="205"/>
      <c r="AR190" s="205"/>
      <c r="AS190" s="206"/>
      <c r="AT190" s="205"/>
      <c r="AU190" s="205"/>
      <c r="AV190" s="205"/>
      <c r="AW190" s="205"/>
      <c r="AX190" s="206"/>
      <c r="AY190" s="205"/>
      <c r="AZ190" s="205"/>
      <c r="BA190" s="205"/>
      <c r="BB190" s="205"/>
      <c r="BC190" s="206"/>
      <c r="BD190" s="205"/>
      <c r="BE190" s="205"/>
      <c r="BF190" s="205"/>
      <c r="BG190" s="205"/>
      <c r="BH190" s="206"/>
      <c r="BI190" s="205"/>
      <c r="BJ190" s="205"/>
      <c r="BK190" s="205"/>
      <c r="BL190" s="207"/>
      <c r="BM190" s="7" t="str">
        <f t="shared" si="9"/>
        <v>I</v>
      </c>
    </row>
    <row r="191" spans="1:65" s="2" customFormat="1" ht="14.25" hidden="1" thickBot="1">
      <c r="A191" s="158">
        <v>186</v>
      </c>
      <c r="B191" s="277" t="str">
        <f t="shared" si="8"/>
        <v>PSS09_Adani Green Energy 27 A Limited (AGE27AL)</v>
      </c>
      <c r="C191" s="278" t="s">
        <v>444</v>
      </c>
      <c r="D191" s="279" t="s">
        <v>23</v>
      </c>
      <c r="E191" s="28" t="s">
        <v>1401</v>
      </c>
      <c r="F191" s="448" t="s">
        <v>1460</v>
      </c>
      <c r="G191" s="280"/>
      <c r="H191" s="289" t="s">
        <v>1461</v>
      </c>
      <c r="I191" s="160" t="s">
        <v>141</v>
      </c>
      <c r="J191" s="198" t="s">
        <v>142</v>
      </c>
      <c r="K191" s="420" t="s">
        <v>1462</v>
      </c>
      <c r="L191" s="202"/>
      <c r="M191" s="203"/>
      <c r="N191" s="168" t="str" cm="1">
        <f t="array" ref="N191">_xlfn.IFNA(LOOKUP(2, 1/(MOD(COLUMN(O191:XFD191)-COLUMN(O191), 5)=2)/(O191:XFD191&lt;&gt;""), O191:XFD191),"Not Submitted")</f>
        <v>Not Submitted</v>
      </c>
      <c r="O191" s="238"/>
      <c r="P191" s="238"/>
      <c r="Q191" s="198"/>
      <c r="R191" s="102"/>
      <c r="S191" s="205"/>
      <c r="T191" s="239"/>
      <c r="U191" s="240"/>
      <c r="V191" s="204"/>
      <c r="W191" s="205"/>
      <c r="X191" s="205"/>
      <c r="Y191" s="249"/>
      <c r="Z191" s="219"/>
      <c r="AA191" s="243"/>
      <c r="AB191" s="204"/>
      <c r="AC191" s="204"/>
      <c r="AD191" s="250"/>
      <c r="AE191" s="219"/>
      <c r="AF191" s="243"/>
      <c r="AG191" s="205"/>
      <c r="AH191" s="205"/>
      <c r="AI191" s="236"/>
      <c r="AJ191" s="205"/>
      <c r="AK191" s="205"/>
      <c r="AL191" s="205"/>
      <c r="AM191" s="205"/>
      <c r="AN191" s="206"/>
      <c r="AO191" s="205"/>
      <c r="AP191" s="205"/>
      <c r="AQ191" s="205"/>
      <c r="AR191" s="205"/>
      <c r="AS191" s="206"/>
      <c r="AT191" s="205"/>
      <c r="AU191" s="205"/>
      <c r="AV191" s="205"/>
      <c r="AW191" s="205"/>
      <c r="AX191" s="206"/>
      <c r="AY191" s="205"/>
      <c r="AZ191" s="205"/>
      <c r="BA191" s="205"/>
      <c r="BB191" s="205"/>
      <c r="BC191" s="206"/>
      <c r="BD191" s="205"/>
      <c r="BE191" s="205"/>
      <c r="BF191" s="205"/>
      <c r="BG191" s="205"/>
      <c r="BH191" s="206"/>
      <c r="BI191" s="205"/>
      <c r="BJ191" s="205"/>
      <c r="BK191" s="205"/>
      <c r="BL191" s="207"/>
      <c r="BM191" s="7" t="str">
        <f t="shared" si="9"/>
        <v>I</v>
      </c>
    </row>
    <row r="192" spans="1:65" s="2" customFormat="1" ht="14.25" hidden="1" thickBot="1">
      <c r="A192" s="158">
        <v>187</v>
      </c>
      <c r="B192" s="277" t="str">
        <f t="shared" si="8"/>
        <v>PSS09_Adani Green Energy 27 A Limited (AGE27AL)</v>
      </c>
      <c r="C192" s="278" t="s">
        <v>444</v>
      </c>
      <c r="D192" s="279" t="s">
        <v>23</v>
      </c>
      <c r="E192" s="28" t="s">
        <v>1401</v>
      </c>
      <c r="F192" s="448" t="s">
        <v>1463</v>
      </c>
      <c r="G192" s="280"/>
      <c r="H192" s="289" t="s">
        <v>1464</v>
      </c>
      <c r="I192" s="160" t="s">
        <v>141</v>
      </c>
      <c r="J192" s="198" t="s">
        <v>142</v>
      </c>
      <c r="K192" s="420" t="s">
        <v>1462</v>
      </c>
      <c r="L192" s="202"/>
      <c r="M192" s="203"/>
      <c r="N192" s="168" t="str" cm="1">
        <f t="array" ref="N192">_xlfn.IFNA(LOOKUP(2, 1/(MOD(COLUMN(O192:XFD192)-COLUMN(O192), 5)=2)/(O192:XFD192&lt;&gt;""), O192:XFD192),"Not Submitted")</f>
        <v>Not Submitted</v>
      </c>
      <c r="O192" s="238"/>
      <c r="P192" s="238"/>
      <c r="Q192" s="198"/>
      <c r="R192" s="102"/>
      <c r="S192" s="205"/>
      <c r="T192" s="239"/>
      <c r="U192" s="240"/>
      <c r="V192" s="204"/>
      <c r="W192" s="205"/>
      <c r="X192" s="205"/>
      <c r="Y192" s="249"/>
      <c r="Z192" s="219"/>
      <c r="AA192" s="243"/>
      <c r="AB192" s="204"/>
      <c r="AC192" s="204"/>
      <c r="AD192" s="250"/>
      <c r="AE192" s="219"/>
      <c r="AF192" s="243"/>
      <c r="AG192" s="205"/>
      <c r="AH192" s="205"/>
      <c r="AI192" s="236"/>
      <c r="AJ192" s="205"/>
      <c r="AK192" s="205"/>
      <c r="AL192" s="205"/>
      <c r="AM192" s="205"/>
      <c r="AN192" s="206"/>
      <c r="AO192" s="205"/>
      <c r="AP192" s="205"/>
      <c r="AQ192" s="205"/>
      <c r="AR192" s="205"/>
      <c r="AS192" s="206"/>
      <c r="AT192" s="205"/>
      <c r="AU192" s="205"/>
      <c r="AV192" s="205"/>
      <c r="AW192" s="205"/>
      <c r="AX192" s="206"/>
      <c r="AY192" s="205"/>
      <c r="AZ192" s="205"/>
      <c r="BA192" s="205"/>
      <c r="BB192" s="205"/>
      <c r="BC192" s="206"/>
      <c r="BD192" s="205"/>
      <c r="BE192" s="205"/>
      <c r="BF192" s="205"/>
      <c r="BG192" s="205"/>
      <c r="BH192" s="206"/>
      <c r="BI192" s="205"/>
      <c r="BJ192" s="205"/>
      <c r="BK192" s="205"/>
      <c r="BL192" s="207"/>
      <c r="BM192" s="7" t="str">
        <f t="shared" si="9"/>
        <v>I</v>
      </c>
    </row>
    <row r="193" spans="1:65" s="2" customFormat="1" ht="14.25" hidden="1" thickBot="1">
      <c r="A193" s="158">
        <v>188</v>
      </c>
      <c r="B193" s="277" t="str">
        <f t="shared" si="8"/>
        <v>PSS09_Adani Green Energy 27 A Limited (AGE27AL)</v>
      </c>
      <c r="C193" s="278" t="s">
        <v>444</v>
      </c>
      <c r="D193" s="279" t="s">
        <v>23</v>
      </c>
      <c r="E193" s="28" t="s">
        <v>1401</v>
      </c>
      <c r="F193" s="448" t="s">
        <v>1465</v>
      </c>
      <c r="G193" s="280"/>
      <c r="H193" s="289" t="s">
        <v>1466</v>
      </c>
      <c r="I193" s="160" t="s">
        <v>141</v>
      </c>
      <c r="J193" s="198" t="s">
        <v>142</v>
      </c>
      <c r="K193" s="420">
        <v>46098</v>
      </c>
      <c r="L193" s="202"/>
      <c r="M193" s="203"/>
      <c r="N193" s="168" t="str" cm="1">
        <f t="array" ref="N193">_xlfn.IFNA(LOOKUP(2, 1/(MOD(COLUMN(O193:XFD193)-COLUMN(O193), 5)=2)/(O193:XFD193&lt;&gt;""), O193:XFD193),"Not Submitted")</f>
        <v>Not Submitted</v>
      </c>
      <c r="O193" s="238"/>
      <c r="P193" s="238"/>
      <c r="Q193" s="198"/>
      <c r="R193" s="102"/>
      <c r="S193" s="205"/>
      <c r="T193" s="239"/>
      <c r="U193" s="240"/>
      <c r="V193" s="204"/>
      <c r="W193" s="205"/>
      <c r="X193" s="205"/>
      <c r="Y193" s="249"/>
      <c r="Z193" s="219"/>
      <c r="AA193" s="243"/>
      <c r="AB193" s="204"/>
      <c r="AC193" s="204"/>
      <c r="AD193" s="250"/>
      <c r="AE193" s="219"/>
      <c r="AF193" s="243"/>
      <c r="AG193" s="205"/>
      <c r="AH193" s="205"/>
      <c r="AI193" s="236"/>
      <c r="AJ193" s="205"/>
      <c r="AK193" s="205"/>
      <c r="AL193" s="205"/>
      <c r="AM193" s="205"/>
      <c r="AN193" s="206"/>
      <c r="AO193" s="205"/>
      <c r="AP193" s="205"/>
      <c r="AQ193" s="205"/>
      <c r="AR193" s="205"/>
      <c r="AS193" s="206"/>
      <c r="AT193" s="205"/>
      <c r="AU193" s="205"/>
      <c r="AV193" s="205"/>
      <c r="AW193" s="205"/>
      <c r="AX193" s="206"/>
      <c r="AY193" s="205"/>
      <c r="AZ193" s="205"/>
      <c r="BA193" s="205"/>
      <c r="BB193" s="205"/>
      <c r="BC193" s="206"/>
      <c r="BD193" s="205"/>
      <c r="BE193" s="205"/>
      <c r="BF193" s="205"/>
      <c r="BG193" s="205"/>
      <c r="BH193" s="206"/>
      <c r="BI193" s="205"/>
      <c r="BJ193" s="205"/>
      <c r="BK193" s="205"/>
      <c r="BL193" s="207"/>
      <c r="BM193" s="7" t="str">
        <f t="shared" si="9"/>
        <v>I</v>
      </c>
    </row>
    <row r="194" spans="1:65" s="2" customFormat="1" ht="14.25" hidden="1" thickBot="1">
      <c r="A194" s="158">
        <v>189</v>
      </c>
      <c r="B194" s="277" t="str">
        <f t="shared" si="8"/>
        <v>PSS09_Adani Green Energy 27 A Limited (AGE27AL)</v>
      </c>
      <c r="C194" s="278" t="s">
        <v>444</v>
      </c>
      <c r="D194" s="279" t="s">
        <v>23</v>
      </c>
      <c r="E194" s="28" t="s">
        <v>1401</v>
      </c>
      <c r="F194" s="448" t="s">
        <v>1467</v>
      </c>
      <c r="G194" s="280"/>
      <c r="H194" s="289" t="s">
        <v>1468</v>
      </c>
      <c r="I194" s="160" t="s">
        <v>141</v>
      </c>
      <c r="J194" s="198" t="s">
        <v>142</v>
      </c>
      <c r="K194" s="420">
        <v>46142</v>
      </c>
      <c r="L194" s="202"/>
      <c r="M194" s="203"/>
      <c r="N194" s="168" t="str" cm="1">
        <f t="array" ref="N194">_xlfn.IFNA(LOOKUP(2, 1/(MOD(COLUMN(O194:XFD194)-COLUMN(O194), 5)=2)/(O194:XFD194&lt;&gt;""), O194:XFD194),"Not Submitted")</f>
        <v>Not Submitted</v>
      </c>
      <c r="O194" s="238"/>
      <c r="P194" s="238"/>
      <c r="Q194" s="198"/>
      <c r="R194" s="102"/>
      <c r="S194" s="205"/>
      <c r="T194" s="239"/>
      <c r="U194" s="240"/>
      <c r="V194" s="204"/>
      <c r="W194" s="205"/>
      <c r="X194" s="205"/>
      <c r="Y194" s="249"/>
      <c r="Z194" s="219"/>
      <c r="AA194" s="243"/>
      <c r="AB194" s="204"/>
      <c r="AC194" s="204"/>
      <c r="AD194" s="250"/>
      <c r="AE194" s="219"/>
      <c r="AF194" s="243"/>
      <c r="AG194" s="205"/>
      <c r="AH194" s="205"/>
      <c r="AI194" s="236"/>
      <c r="AJ194" s="205"/>
      <c r="AK194" s="205"/>
      <c r="AL194" s="205"/>
      <c r="AM194" s="205"/>
      <c r="AN194" s="206"/>
      <c r="AO194" s="205"/>
      <c r="AP194" s="205"/>
      <c r="AQ194" s="205"/>
      <c r="AR194" s="205"/>
      <c r="AS194" s="206"/>
      <c r="AT194" s="205"/>
      <c r="AU194" s="205"/>
      <c r="AV194" s="205"/>
      <c r="AW194" s="205"/>
      <c r="AX194" s="206"/>
      <c r="AY194" s="205"/>
      <c r="AZ194" s="205"/>
      <c r="BA194" s="205"/>
      <c r="BB194" s="205"/>
      <c r="BC194" s="206"/>
      <c r="BD194" s="205"/>
      <c r="BE194" s="205"/>
      <c r="BF194" s="205"/>
      <c r="BG194" s="205"/>
      <c r="BH194" s="206"/>
      <c r="BI194" s="205"/>
      <c r="BJ194" s="205"/>
      <c r="BK194" s="205"/>
      <c r="BL194" s="207"/>
      <c r="BM194" s="7" t="str">
        <f t="shared" si="9"/>
        <v>I</v>
      </c>
    </row>
    <row r="195" spans="1:65" s="2" customFormat="1" ht="14.25" hidden="1" thickBot="1">
      <c r="A195" s="158">
        <v>190</v>
      </c>
      <c r="B195" s="277" t="str">
        <f t="shared" si="8"/>
        <v>PSS09_Adani Green Energy 27 A Limited (AGE27AL)</v>
      </c>
      <c r="C195" s="278" t="s">
        <v>444</v>
      </c>
      <c r="D195" s="279" t="s">
        <v>23</v>
      </c>
      <c r="E195" s="28" t="s">
        <v>1401</v>
      </c>
      <c r="F195" s="448" t="s">
        <v>1469</v>
      </c>
      <c r="G195" s="280"/>
      <c r="H195" s="289" t="s">
        <v>1470</v>
      </c>
      <c r="I195" s="160" t="s">
        <v>141</v>
      </c>
      <c r="J195" s="198" t="s">
        <v>142</v>
      </c>
      <c r="K195" s="420">
        <v>46142</v>
      </c>
      <c r="L195" s="202"/>
      <c r="M195" s="203"/>
      <c r="N195" s="168" t="str" cm="1">
        <f t="array" ref="N195">_xlfn.IFNA(LOOKUP(2, 1/(MOD(COLUMN(O195:XFD195)-COLUMN(O195), 5)=2)/(O195:XFD195&lt;&gt;""), O195:XFD195),"Not Submitted")</f>
        <v>Not Submitted</v>
      </c>
      <c r="O195" s="238"/>
      <c r="P195" s="238"/>
      <c r="Q195" s="198"/>
      <c r="R195" s="102"/>
      <c r="S195" s="205"/>
      <c r="T195" s="239"/>
      <c r="U195" s="240"/>
      <c r="V195" s="204"/>
      <c r="W195" s="205"/>
      <c r="X195" s="205"/>
      <c r="Y195" s="249"/>
      <c r="Z195" s="219"/>
      <c r="AA195" s="243"/>
      <c r="AB195" s="204"/>
      <c r="AC195" s="204"/>
      <c r="AD195" s="250"/>
      <c r="AE195" s="219"/>
      <c r="AF195" s="243"/>
      <c r="AG195" s="205"/>
      <c r="AH195" s="205"/>
      <c r="AI195" s="236"/>
      <c r="AJ195" s="205"/>
      <c r="AK195" s="205"/>
      <c r="AL195" s="205"/>
      <c r="AM195" s="205"/>
      <c r="AN195" s="206"/>
      <c r="AO195" s="205"/>
      <c r="AP195" s="205"/>
      <c r="AQ195" s="205"/>
      <c r="AR195" s="205"/>
      <c r="AS195" s="206"/>
      <c r="AT195" s="205"/>
      <c r="AU195" s="205"/>
      <c r="AV195" s="205"/>
      <c r="AW195" s="205"/>
      <c r="AX195" s="206"/>
      <c r="AY195" s="205"/>
      <c r="AZ195" s="205"/>
      <c r="BA195" s="205"/>
      <c r="BB195" s="205"/>
      <c r="BC195" s="206"/>
      <c r="BD195" s="205"/>
      <c r="BE195" s="205"/>
      <c r="BF195" s="205"/>
      <c r="BG195" s="205"/>
      <c r="BH195" s="206"/>
      <c r="BI195" s="205"/>
      <c r="BJ195" s="205"/>
      <c r="BK195" s="205"/>
      <c r="BL195" s="207"/>
      <c r="BM195" s="7" t="str">
        <f t="shared" si="9"/>
        <v>I</v>
      </c>
    </row>
    <row r="196" spans="1:65" s="2" customFormat="1" ht="14.25" hidden="1" thickBot="1">
      <c r="A196" s="158">
        <v>191</v>
      </c>
      <c r="B196" s="277" t="str">
        <f t="shared" si="8"/>
        <v>PSS09_Adani Green Energy 27 A Limited (AGE27AL)</v>
      </c>
      <c r="C196" s="278" t="s">
        <v>444</v>
      </c>
      <c r="D196" s="279" t="s">
        <v>23</v>
      </c>
      <c r="E196" s="28" t="s">
        <v>1401</v>
      </c>
      <c r="F196" s="448" t="s">
        <v>1471</v>
      </c>
      <c r="G196" s="280"/>
      <c r="H196" s="289" t="s">
        <v>1472</v>
      </c>
      <c r="I196" s="160" t="s">
        <v>141</v>
      </c>
      <c r="J196" s="198" t="s">
        <v>159</v>
      </c>
      <c r="K196" s="420">
        <v>46146</v>
      </c>
      <c r="L196" s="202"/>
      <c r="M196" s="203"/>
      <c r="N196" s="168" t="str" cm="1">
        <f t="array" ref="N196">_xlfn.IFNA(LOOKUP(2, 1/(MOD(COLUMN(O196:XFD196)-COLUMN(O196), 5)=2)/(O196:XFD196&lt;&gt;""), O196:XFD196),"Not Submitted")</f>
        <v>Not Submitted</v>
      </c>
      <c r="O196" s="238"/>
      <c r="P196" s="238"/>
      <c r="Q196" s="198"/>
      <c r="R196" s="102"/>
      <c r="S196" s="205"/>
      <c r="T196" s="239"/>
      <c r="U196" s="240"/>
      <c r="V196" s="204"/>
      <c r="W196" s="205"/>
      <c r="X196" s="205"/>
      <c r="Y196" s="249"/>
      <c r="Z196" s="219"/>
      <c r="AA196" s="243"/>
      <c r="AB196" s="204"/>
      <c r="AC196" s="204"/>
      <c r="AD196" s="250"/>
      <c r="AE196" s="219"/>
      <c r="AF196" s="243"/>
      <c r="AG196" s="205"/>
      <c r="AH196" s="205"/>
      <c r="AI196" s="236"/>
      <c r="AJ196" s="205"/>
      <c r="AK196" s="205"/>
      <c r="AL196" s="205"/>
      <c r="AM196" s="205"/>
      <c r="AN196" s="206"/>
      <c r="AO196" s="205"/>
      <c r="AP196" s="205"/>
      <c r="AQ196" s="205"/>
      <c r="AR196" s="205"/>
      <c r="AS196" s="206"/>
      <c r="AT196" s="205"/>
      <c r="AU196" s="205"/>
      <c r="AV196" s="205"/>
      <c r="AW196" s="205"/>
      <c r="AX196" s="206"/>
      <c r="AY196" s="205"/>
      <c r="AZ196" s="205"/>
      <c r="BA196" s="205"/>
      <c r="BB196" s="205"/>
      <c r="BC196" s="206"/>
      <c r="BD196" s="205"/>
      <c r="BE196" s="205"/>
      <c r="BF196" s="205"/>
      <c r="BG196" s="205"/>
      <c r="BH196" s="206"/>
      <c r="BI196" s="205"/>
      <c r="BJ196" s="205"/>
      <c r="BK196" s="205"/>
      <c r="BL196" s="207"/>
      <c r="BM196" s="7" t="str">
        <f t="shared" si="9"/>
        <v>I</v>
      </c>
    </row>
    <row r="197" spans="1:65" s="2" customFormat="1" ht="14.25" hidden="1" thickBot="1">
      <c r="A197" s="158">
        <v>192</v>
      </c>
      <c r="B197" s="277" t="str">
        <f t="shared" si="8"/>
        <v>PSS09_Adani Green Energy 27 A Limited (AGE27AL)</v>
      </c>
      <c r="C197" s="278" t="s">
        <v>444</v>
      </c>
      <c r="D197" s="279" t="s">
        <v>23</v>
      </c>
      <c r="E197" s="28" t="s">
        <v>1401</v>
      </c>
      <c r="F197" s="448" t="s">
        <v>1473</v>
      </c>
      <c r="G197" s="280"/>
      <c r="H197" s="289" t="s">
        <v>1474</v>
      </c>
      <c r="I197" s="160" t="s">
        <v>141</v>
      </c>
      <c r="J197" s="198" t="s">
        <v>142</v>
      </c>
      <c r="K197" s="420">
        <v>46126</v>
      </c>
      <c r="L197" s="202"/>
      <c r="M197" s="203"/>
      <c r="N197" s="168" t="str" cm="1">
        <f t="array" ref="N197">_xlfn.IFNA(LOOKUP(2, 1/(MOD(COLUMN(O197:XFD197)-COLUMN(O197), 5)=2)/(O197:XFD197&lt;&gt;""), O197:XFD197),"Not Submitted")</f>
        <v>Not Submitted</v>
      </c>
      <c r="O197" s="238"/>
      <c r="P197" s="238"/>
      <c r="Q197" s="198"/>
      <c r="R197" s="102"/>
      <c r="S197" s="205"/>
      <c r="T197" s="239"/>
      <c r="U197" s="240"/>
      <c r="V197" s="204"/>
      <c r="W197" s="205"/>
      <c r="X197" s="205"/>
      <c r="Y197" s="249"/>
      <c r="Z197" s="219"/>
      <c r="AA197" s="243"/>
      <c r="AB197" s="204"/>
      <c r="AC197" s="204"/>
      <c r="AD197" s="250"/>
      <c r="AE197" s="219"/>
      <c r="AF197" s="243"/>
      <c r="AG197" s="205"/>
      <c r="AH197" s="205"/>
      <c r="AI197" s="236"/>
      <c r="AJ197" s="205"/>
      <c r="AK197" s="205"/>
      <c r="AL197" s="205"/>
      <c r="AM197" s="205"/>
      <c r="AN197" s="206"/>
      <c r="AO197" s="205"/>
      <c r="AP197" s="205"/>
      <c r="AQ197" s="205"/>
      <c r="AR197" s="205"/>
      <c r="AS197" s="206"/>
      <c r="AT197" s="205"/>
      <c r="AU197" s="205"/>
      <c r="AV197" s="205"/>
      <c r="AW197" s="205"/>
      <c r="AX197" s="206"/>
      <c r="AY197" s="205"/>
      <c r="AZ197" s="205"/>
      <c r="BA197" s="205"/>
      <c r="BB197" s="205"/>
      <c r="BC197" s="206"/>
      <c r="BD197" s="205"/>
      <c r="BE197" s="205"/>
      <c r="BF197" s="205"/>
      <c r="BG197" s="205"/>
      <c r="BH197" s="206"/>
      <c r="BI197" s="205"/>
      <c r="BJ197" s="205"/>
      <c r="BK197" s="205"/>
      <c r="BL197" s="207"/>
      <c r="BM197" s="7" t="str">
        <f t="shared" si="9"/>
        <v>I</v>
      </c>
    </row>
    <row r="198" spans="1:65" s="2" customFormat="1" ht="14.25" hidden="1" thickBot="1">
      <c r="A198" s="158">
        <v>193</v>
      </c>
      <c r="B198" s="277" t="str">
        <f t="shared" si="8"/>
        <v>PSS09_Adani Green Energy 27 A Limited (AGE27AL)</v>
      </c>
      <c r="C198" s="278" t="s">
        <v>444</v>
      </c>
      <c r="D198" s="279" t="s">
        <v>23</v>
      </c>
      <c r="E198" s="28" t="s">
        <v>1401</v>
      </c>
      <c r="F198" s="448" t="s">
        <v>1475</v>
      </c>
      <c r="G198" s="280"/>
      <c r="H198" s="289" t="s">
        <v>1476</v>
      </c>
      <c r="I198" s="160" t="s">
        <v>141</v>
      </c>
      <c r="J198" s="198" t="s">
        <v>159</v>
      </c>
      <c r="K198" s="420">
        <v>46199</v>
      </c>
      <c r="L198" s="202"/>
      <c r="M198" s="203"/>
      <c r="N198" s="168" t="str" cm="1">
        <f t="array" ref="N198">_xlfn.IFNA(LOOKUP(2, 1/(MOD(COLUMN(O198:XFD198)-COLUMN(O198), 5)=2)/(O198:XFD198&lt;&gt;""), O198:XFD198),"Not Submitted")</f>
        <v>Not Submitted</v>
      </c>
      <c r="O198" s="238"/>
      <c r="P198" s="238"/>
      <c r="Q198" s="198"/>
      <c r="R198" s="102"/>
      <c r="S198" s="205"/>
      <c r="T198" s="239"/>
      <c r="U198" s="240"/>
      <c r="V198" s="204"/>
      <c r="W198" s="205"/>
      <c r="X198" s="205"/>
      <c r="Y198" s="249"/>
      <c r="Z198" s="219"/>
      <c r="AA198" s="243"/>
      <c r="AB198" s="204"/>
      <c r="AC198" s="204"/>
      <c r="AD198" s="250"/>
      <c r="AE198" s="219"/>
      <c r="AF198" s="243"/>
      <c r="AG198" s="205"/>
      <c r="AH198" s="205"/>
      <c r="AI198" s="236"/>
      <c r="AJ198" s="205"/>
      <c r="AK198" s="205"/>
      <c r="AL198" s="205"/>
      <c r="AM198" s="205"/>
      <c r="AN198" s="206"/>
      <c r="AO198" s="205"/>
      <c r="AP198" s="205"/>
      <c r="AQ198" s="205"/>
      <c r="AR198" s="205"/>
      <c r="AS198" s="206"/>
      <c r="AT198" s="205"/>
      <c r="AU198" s="205"/>
      <c r="AV198" s="205"/>
      <c r="AW198" s="205"/>
      <c r="AX198" s="206"/>
      <c r="AY198" s="205"/>
      <c r="AZ198" s="205"/>
      <c r="BA198" s="205"/>
      <c r="BB198" s="205"/>
      <c r="BC198" s="206"/>
      <c r="BD198" s="205"/>
      <c r="BE198" s="205"/>
      <c r="BF198" s="205"/>
      <c r="BG198" s="205"/>
      <c r="BH198" s="206"/>
      <c r="BI198" s="205"/>
      <c r="BJ198" s="205"/>
      <c r="BK198" s="205"/>
      <c r="BL198" s="207"/>
      <c r="BM198" s="7" t="str">
        <f t="shared" si="9"/>
        <v>I</v>
      </c>
    </row>
    <row r="199" spans="1:65" s="2" customFormat="1" ht="14.25" hidden="1" thickBot="1">
      <c r="A199" s="158">
        <v>194</v>
      </c>
      <c r="B199" s="277" t="str">
        <f t="shared" si="8"/>
        <v>PSS09_Adani Green Energy 27 A Limited (AGE27AL)</v>
      </c>
      <c r="C199" s="278" t="s">
        <v>444</v>
      </c>
      <c r="D199" s="279" t="s">
        <v>23</v>
      </c>
      <c r="E199" s="28" t="s">
        <v>1401</v>
      </c>
      <c r="F199" s="448" t="s">
        <v>1477</v>
      </c>
      <c r="G199" s="280"/>
      <c r="H199" s="289" t="s">
        <v>1478</v>
      </c>
      <c r="I199" s="160" t="s">
        <v>141</v>
      </c>
      <c r="J199" s="198" t="s">
        <v>142</v>
      </c>
      <c r="K199" s="420">
        <v>46126</v>
      </c>
      <c r="L199" s="202"/>
      <c r="M199" s="203"/>
      <c r="N199" s="168" t="str" cm="1">
        <f t="array" ref="N199">_xlfn.IFNA(LOOKUP(2, 1/(MOD(COLUMN(O199:XFD199)-COLUMN(O199), 5)=2)/(O199:XFD199&lt;&gt;""), O199:XFD199),"Not Submitted")</f>
        <v>Not Submitted</v>
      </c>
      <c r="O199" s="238"/>
      <c r="P199" s="238"/>
      <c r="Q199" s="198"/>
      <c r="R199" s="102"/>
      <c r="S199" s="205"/>
      <c r="T199" s="239"/>
      <c r="U199" s="240"/>
      <c r="V199" s="204"/>
      <c r="W199" s="205"/>
      <c r="X199" s="205"/>
      <c r="Y199" s="249"/>
      <c r="Z199" s="219"/>
      <c r="AA199" s="243"/>
      <c r="AB199" s="204"/>
      <c r="AC199" s="204"/>
      <c r="AD199" s="250"/>
      <c r="AE199" s="219"/>
      <c r="AF199" s="243"/>
      <c r="AG199" s="205"/>
      <c r="AH199" s="205"/>
      <c r="AI199" s="236"/>
      <c r="AJ199" s="205"/>
      <c r="AK199" s="205"/>
      <c r="AL199" s="205"/>
      <c r="AM199" s="205"/>
      <c r="AN199" s="206"/>
      <c r="AO199" s="205"/>
      <c r="AP199" s="205"/>
      <c r="AQ199" s="205"/>
      <c r="AR199" s="205"/>
      <c r="AS199" s="206"/>
      <c r="AT199" s="205"/>
      <c r="AU199" s="205"/>
      <c r="AV199" s="205"/>
      <c r="AW199" s="205"/>
      <c r="AX199" s="206"/>
      <c r="AY199" s="205"/>
      <c r="AZ199" s="205"/>
      <c r="BA199" s="205"/>
      <c r="BB199" s="205"/>
      <c r="BC199" s="206"/>
      <c r="BD199" s="205"/>
      <c r="BE199" s="205"/>
      <c r="BF199" s="205"/>
      <c r="BG199" s="205"/>
      <c r="BH199" s="206"/>
      <c r="BI199" s="205"/>
      <c r="BJ199" s="205"/>
      <c r="BK199" s="205"/>
      <c r="BL199" s="207"/>
      <c r="BM199" s="7" t="str">
        <f t="shared" si="9"/>
        <v>I</v>
      </c>
    </row>
    <row r="200" spans="1:65" s="2" customFormat="1" ht="14.25" hidden="1" thickBot="1">
      <c r="A200" s="158">
        <v>195</v>
      </c>
      <c r="B200" s="277" t="str">
        <f t="shared" si="8"/>
        <v>PSS09_Adani Green Energy 27 A Limited (AGE27AL)</v>
      </c>
      <c r="C200" s="278" t="s">
        <v>444</v>
      </c>
      <c r="D200" s="279" t="s">
        <v>23</v>
      </c>
      <c r="E200" s="28" t="s">
        <v>1401</v>
      </c>
      <c r="F200" s="448" t="s">
        <v>1479</v>
      </c>
      <c r="G200" s="280"/>
      <c r="H200" s="289" t="s">
        <v>1480</v>
      </c>
      <c r="I200" s="160" t="s">
        <v>141</v>
      </c>
      <c r="J200" s="198" t="s">
        <v>159</v>
      </c>
      <c r="K200" s="420">
        <v>46126</v>
      </c>
      <c r="L200" s="202"/>
      <c r="M200" s="203"/>
      <c r="N200" s="168" t="str" cm="1">
        <f t="array" ref="N200">_xlfn.IFNA(LOOKUP(2, 1/(MOD(COLUMN(O200:XFD200)-COLUMN(O200), 5)=2)/(O200:XFD200&lt;&gt;""), O200:XFD200),"Not Submitted")</f>
        <v>Not Submitted</v>
      </c>
      <c r="O200" s="238"/>
      <c r="P200" s="238"/>
      <c r="Q200" s="198"/>
      <c r="R200" s="102"/>
      <c r="S200" s="205"/>
      <c r="T200" s="239"/>
      <c r="U200" s="240"/>
      <c r="V200" s="204"/>
      <c r="W200" s="205"/>
      <c r="X200" s="205"/>
      <c r="Y200" s="249"/>
      <c r="Z200" s="219"/>
      <c r="AA200" s="243"/>
      <c r="AB200" s="204"/>
      <c r="AC200" s="204"/>
      <c r="AD200" s="250"/>
      <c r="AE200" s="219"/>
      <c r="AF200" s="243"/>
      <c r="AG200" s="205"/>
      <c r="AH200" s="205"/>
      <c r="AI200" s="236"/>
      <c r="AJ200" s="205"/>
      <c r="AK200" s="205"/>
      <c r="AL200" s="205"/>
      <c r="AM200" s="205"/>
      <c r="AN200" s="206"/>
      <c r="AO200" s="205"/>
      <c r="AP200" s="205"/>
      <c r="AQ200" s="205"/>
      <c r="AR200" s="205"/>
      <c r="AS200" s="206"/>
      <c r="AT200" s="205"/>
      <c r="AU200" s="205"/>
      <c r="AV200" s="205"/>
      <c r="AW200" s="205"/>
      <c r="AX200" s="206"/>
      <c r="AY200" s="205"/>
      <c r="AZ200" s="205"/>
      <c r="BA200" s="205"/>
      <c r="BB200" s="205"/>
      <c r="BC200" s="206"/>
      <c r="BD200" s="205"/>
      <c r="BE200" s="205"/>
      <c r="BF200" s="205"/>
      <c r="BG200" s="205"/>
      <c r="BH200" s="206"/>
      <c r="BI200" s="205"/>
      <c r="BJ200" s="205"/>
      <c r="BK200" s="205"/>
      <c r="BL200" s="207"/>
      <c r="BM200" s="7" t="str">
        <f t="shared" si="9"/>
        <v>I</v>
      </c>
    </row>
    <row r="201" spans="1:65" s="2" customFormat="1" ht="14.25" hidden="1" thickBot="1">
      <c r="A201" s="158">
        <v>196</v>
      </c>
      <c r="B201" s="277" t="str">
        <f t="shared" si="8"/>
        <v>PSS09_Adani Green Energy 27 A Limited (AGE27AL)</v>
      </c>
      <c r="C201" s="278" t="s">
        <v>444</v>
      </c>
      <c r="D201" s="279" t="s">
        <v>23</v>
      </c>
      <c r="E201" s="28" t="s">
        <v>1401</v>
      </c>
      <c r="F201" s="448" t="s">
        <v>1481</v>
      </c>
      <c r="G201" s="280"/>
      <c r="H201" s="289" t="s">
        <v>1482</v>
      </c>
      <c r="I201" s="160" t="s">
        <v>141</v>
      </c>
      <c r="J201" s="198" t="s">
        <v>159</v>
      </c>
      <c r="K201" s="420">
        <v>46097</v>
      </c>
      <c r="L201" s="202"/>
      <c r="M201" s="203"/>
      <c r="N201" s="168" t="str" cm="1">
        <f t="array" ref="N201">_xlfn.IFNA(LOOKUP(2, 1/(MOD(COLUMN(O201:XFD201)-COLUMN(O201), 5)=2)/(O201:XFD201&lt;&gt;""), O201:XFD201),"Not Submitted")</f>
        <v>Not Submitted</v>
      </c>
      <c r="O201" s="238"/>
      <c r="P201" s="238"/>
      <c r="Q201" s="198"/>
      <c r="R201" s="102"/>
      <c r="S201" s="205"/>
      <c r="T201" s="239"/>
      <c r="U201" s="240"/>
      <c r="V201" s="204"/>
      <c r="W201" s="205"/>
      <c r="X201" s="205"/>
      <c r="Y201" s="249"/>
      <c r="Z201" s="219"/>
      <c r="AA201" s="243"/>
      <c r="AB201" s="204"/>
      <c r="AC201" s="204"/>
      <c r="AD201" s="250"/>
      <c r="AE201" s="219"/>
      <c r="AF201" s="243"/>
      <c r="AG201" s="205"/>
      <c r="AH201" s="205"/>
      <c r="AI201" s="236"/>
      <c r="AJ201" s="205"/>
      <c r="AK201" s="205"/>
      <c r="AL201" s="205"/>
      <c r="AM201" s="205"/>
      <c r="AN201" s="206"/>
      <c r="AO201" s="205"/>
      <c r="AP201" s="205"/>
      <c r="AQ201" s="205"/>
      <c r="AR201" s="205"/>
      <c r="AS201" s="206"/>
      <c r="AT201" s="205"/>
      <c r="AU201" s="205"/>
      <c r="AV201" s="205"/>
      <c r="AW201" s="205"/>
      <c r="AX201" s="206"/>
      <c r="AY201" s="205"/>
      <c r="AZ201" s="205"/>
      <c r="BA201" s="205"/>
      <c r="BB201" s="205"/>
      <c r="BC201" s="206"/>
      <c r="BD201" s="205"/>
      <c r="BE201" s="205"/>
      <c r="BF201" s="205"/>
      <c r="BG201" s="205"/>
      <c r="BH201" s="206"/>
      <c r="BI201" s="205"/>
      <c r="BJ201" s="205"/>
      <c r="BK201" s="205"/>
      <c r="BL201" s="207"/>
      <c r="BM201" s="7" t="str">
        <f t="shared" si="9"/>
        <v>I</v>
      </c>
    </row>
    <row r="202" spans="1:65" s="2" customFormat="1" ht="14.25" hidden="1" thickBot="1">
      <c r="A202" s="158">
        <v>197</v>
      </c>
      <c r="B202" s="277" t="str">
        <f t="shared" si="8"/>
        <v>PSS09_Adani Green Energy 27 A Limited (AGE27AL)</v>
      </c>
      <c r="C202" s="278" t="s">
        <v>444</v>
      </c>
      <c r="D202" s="279" t="s">
        <v>23</v>
      </c>
      <c r="E202" s="28" t="s">
        <v>1401</v>
      </c>
      <c r="F202" s="448" t="s">
        <v>1483</v>
      </c>
      <c r="G202" s="280"/>
      <c r="H202" s="289" t="s">
        <v>1484</v>
      </c>
      <c r="I202" s="160" t="s">
        <v>141</v>
      </c>
      <c r="J202" s="198" t="s">
        <v>159</v>
      </c>
      <c r="K202" s="420">
        <v>46100</v>
      </c>
      <c r="L202" s="202"/>
      <c r="M202" s="203"/>
      <c r="N202" s="168" t="str" cm="1">
        <f t="array" ref="N202">_xlfn.IFNA(LOOKUP(2, 1/(MOD(COLUMN(O202:XFD202)-COLUMN(O202), 5)=2)/(O202:XFD202&lt;&gt;""), O202:XFD202),"Not Submitted")</f>
        <v>Not Submitted</v>
      </c>
      <c r="O202" s="238"/>
      <c r="P202" s="238"/>
      <c r="Q202" s="198"/>
      <c r="R202" s="102"/>
      <c r="S202" s="205"/>
      <c r="T202" s="239"/>
      <c r="U202" s="240"/>
      <c r="V202" s="204"/>
      <c r="W202" s="205"/>
      <c r="X202" s="205"/>
      <c r="Y202" s="249"/>
      <c r="Z202" s="219"/>
      <c r="AA202" s="243"/>
      <c r="AB202" s="204"/>
      <c r="AC202" s="204"/>
      <c r="AD202" s="250"/>
      <c r="AE202" s="219"/>
      <c r="AF202" s="243"/>
      <c r="AG202" s="205"/>
      <c r="AH202" s="205"/>
      <c r="AI202" s="236"/>
      <c r="AJ202" s="205"/>
      <c r="AK202" s="205"/>
      <c r="AL202" s="205"/>
      <c r="AM202" s="205"/>
      <c r="AN202" s="206"/>
      <c r="AO202" s="205"/>
      <c r="AP202" s="205"/>
      <c r="AQ202" s="205"/>
      <c r="AR202" s="205"/>
      <c r="AS202" s="206"/>
      <c r="AT202" s="205"/>
      <c r="AU202" s="205"/>
      <c r="AV202" s="205"/>
      <c r="AW202" s="205"/>
      <c r="AX202" s="206"/>
      <c r="AY202" s="205"/>
      <c r="AZ202" s="205"/>
      <c r="BA202" s="205"/>
      <c r="BB202" s="205"/>
      <c r="BC202" s="206"/>
      <c r="BD202" s="205"/>
      <c r="BE202" s="205"/>
      <c r="BF202" s="205"/>
      <c r="BG202" s="205"/>
      <c r="BH202" s="206"/>
      <c r="BI202" s="205"/>
      <c r="BJ202" s="205"/>
      <c r="BK202" s="205"/>
      <c r="BL202" s="207"/>
      <c r="BM202" s="7" t="str">
        <f t="shared" si="9"/>
        <v>I</v>
      </c>
    </row>
    <row r="203" spans="1:65" s="2" customFormat="1" ht="14.25" hidden="1" thickBot="1">
      <c r="A203" s="158">
        <v>198</v>
      </c>
      <c r="B203" s="277" t="str">
        <f t="shared" si="8"/>
        <v>PSS09_Adani Green Energy 27 A Limited (AGE27AL)</v>
      </c>
      <c r="C203" s="278" t="s">
        <v>444</v>
      </c>
      <c r="D203" s="279" t="s">
        <v>23</v>
      </c>
      <c r="E203" s="28" t="s">
        <v>1401</v>
      </c>
      <c r="F203" s="448" t="s">
        <v>1485</v>
      </c>
      <c r="G203" s="280"/>
      <c r="H203" s="289" t="s">
        <v>1486</v>
      </c>
      <c r="I203" s="160" t="s">
        <v>141</v>
      </c>
      <c r="J203" s="198" t="s">
        <v>159</v>
      </c>
      <c r="K203" s="420">
        <v>46097</v>
      </c>
      <c r="L203" s="202"/>
      <c r="M203" s="203"/>
      <c r="N203" s="168" t="str" cm="1">
        <f t="array" ref="N203">_xlfn.IFNA(LOOKUP(2, 1/(MOD(COLUMN(O203:XFD203)-COLUMN(O203), 5)=2)/(O203:XFD203&lt;&gt;""), O203:XFD203),"Not Submitted")</f>
        <v>Not Submitted</v>
      </c>
      <c r="O203" s="238"/>
      <c r="P203" s="238"/>
      <c r="Q203" s="198"/>
      <c r="R203" s="102"/>
      <c r="S203" s="205"/>
      <c r="T203" s="239"/>
      <c r="U203" s="240"/>
      <c r="V203" s="204"/>
      <c r="W203" s="205"/>
      <c r="X203" s="205"/>
      <c r="Y203" s="249"/>
      <c r="Z203" s="219"/>
      <c r="AA203" s="243"/>
      <c r="AB203" s="204"/>
      <c r="AC203" s="204"/>
      <c r="AD203" s="250"/>
      <c r="AE203" s="219"/>
      <c r="AF203" s="243"/>
      <c r="AG203" s="205"/>
      <c r="AH203" s="205"/>
      <c r="AI203" s="236"/>
      <c r="AJ203" s="205"/>
      <c r="AK203" s="205"/>
      <c r="AL203" s="205"/>
      <c r="AM203" s="205"/>
      <c r="AN203" s="206"/>
      <c r="AO203" s="205"/>
      <c r="AP203" s="205"/>
      <c r="AQ203" s="205"/>
      <c r="AR203" s="205"/>
      <c r="AS203" s="206"/>
      <c r="AT203" s="205"/>
      <c r="AU203" s="205"/>
      <c r="AV203" s="205"/>
      <c r="AW203" s="205"/>
      <c r="AX203" s="206"/>
      <c r="AY203" s="205"/>
      <c r="AZ203" s="205"/>
      <c r="BA203" s="205"/>
      <c r="BB203" s="205"/>
      <c r="BC203" s="206"/>
      <c r="BD203" s="205"/>
      <c r="BE203" s="205"/>
      <c r="BF203" s="205"/>
      <c r="BG203" s="205"/>
      <c r="BH203" s="206"/>
      <c r="BI203" s="205"/>
      <c r="BJ203" s="205"/>
      <c r="BK203" s="205"/>
      <c r="BL203" s="207"/>
      <c r="BM203" s="7" t="str">
        <f t="shared" si="9"/>
        <v>I</v>
      </c>
    </row>
    <row r="204" spans="1:65" s="2" customFormat="1" ht="14.25" hidden="1" thickBot="1">
      <c r="A204" s="158">
        <v>199</v>
      </c>
      <c r="B204" s="277" t="str">
        <f t="shared" si="8"/>
        <v>PSS09_Adani Green Energy 27 A Limited (AGE27AL)</v>
      </c>
      <c r="C204" s="278" t="s">
        <v>444</v>
      </c>
      <c r="D204" s="279" t="s">
        <v>23</v>
      </c>
      <c r="E204" s="28" t="s">
        <v>1401</v>
      </c>
      <c r="F204" s="448" t="s">
        <v>1487</v>
      </c>
      <c r="G204" s="280"/>
      <c r="H204" s="289" t="s">
        <v>1488</v>
      </c>
      <c r="I204" s="160" t="s">
        <v>141</v>
      </c>
      <c r="J204" s="198" t="s">
        <v>159</v>
      </c>
      <c r="K204" s="420">
        <v>46126</v>
      </c>
      <c r="L204" s="202"/>
      <c r="M204" s="203"/>
      <c r="N204" s="168" t="str" cm="1">
        <f t="array" ref="N204">_xlfn.IFNA(LOOKUP(2, 1/(MOD(COLUMN(O204:XFD204)-COLUMN(O204), 5)=2)/(O204:XFD204&lt;&gt;""), O204:XFD204),"Not Submitted")</f>
        <v>Not Submitted</v>
      </c>
      <c r="O204" s="238"/>
      <c r="P204" s="238"/>
      <c r="Q204" s="198"/>
      <c r="R204" s="102"/>
      <c r="S204" s="205"/>
      <c r="T204" s="239"/>
      <c r="U204" s="240"/>
      <c r="V204" s="204"/>
      <c r="W204" s="205"/>
      <c r="X204" s="205"/>
      <c r="Y204" s="249"/>
      <c r="Z204" s="219"/>
      <c r="AA204" s="243"/>
      <c r="AB204" s="204"/>
      <c r="AC204" s="204"/>
      <c r="AD204" s="250"/>
      <c r="AE204" s="219"/>
      <c r="AF204" s="243"/>
      <c r="AG204" s="205"/>
      <c r="AH204" s="205"/>
      <c r="AI204" s="236"/>
      <c r="AJ204" s="205"/>
      <c r="AK204" s="205"/>
      <c r="AL204" s="205"/>
      <c r="AM204" s="205"/>
      <c r="AN204" s="206"/>
      <c r="AO204" s="205"/>
      <c r="AP204" s="205"/>
      <c r="AQ204" s="205"/>
      <c r="AR204" s="205"/>
      <c r="AS204" s="206"/>
      <c r="AT204" s="205"/>
      <c r="AU204" s="205"/>
      <c r="AV204" s="205"/>
      <c r="AW204" s="205"/>
      <c r="AX204" s="206"/>
      <c r="AY204" s="205"/>
      <c r="AZ204" s="205"/>
      <c r="BA204" s="205"/>
      <c r="BB204" s="205"/>
      <c r="BC204" s="206"/>
      <c r="BD204" s="205"/>
      <c r="BE204" s="205"/>
      <c r="BF204" s="205"/>
      <c r="BG204" s="205"/>
      <c r="BH204" s="206"/>
      <c r="BI204" s="205"/>
      <c r="BJ204" s="205"/>
      <c r="BK204" s="205"/>
      <c r="BL204" s="207"/>
      <c r="BM204" s="7" t="str">
        <f t="shared" ref="BM204:BM268" si="11">MID(F204,20,1)</f>
        <v>I</v>
      </c>
    </row>
    <row r="205" spans="1:65" s="2" customFormat="1" ht="14.25" hidden="1" thickBot="1">
      <c r="A205" s="158">
        <v>200</v>
      </c>
      <c r="B205" s="277" t="str">
        <f t="shared" si="8"/>
        <v>PSS09_Adani Green Energy 27 A Limited (AGE27AL)</v>
      </c>
      <c r="C205" s="278" t="s">
        <v>444</v>
      </c>
      <c r="D205" s="279" t="s">
        <v>23</v>
      </c>
      <c r="E205" s="28" t="s">
        <v>1401</v>
      </c>
      <c r="F205" s="448" t="s">
        <v>1489</v>
      </c>
      <c r="G205" s="280"/>
      <c r="H205" s="289" t="s">
        <v>1490</v>
      </c>
      <c r="I205" s="160" t="s">
        <v>141</v>
      </c>
      <c r="J205" s="198" t="s">
        <v>159</v>
      </c>
      <c r="K205" s="420">
        <v>46073</v>
      </c>
      <c r="L205" s="202"/>
      <c r="M205" s="203"/>
      <c r="N205" s="168" t="str" cm="1">
        <f t="array" ref="N205">_xlfn.IFNA(LOOKUP(2, 1/(MOD(COLUMN(O205:XFD205)-COLUMN(O205), 5)=2)/(O205:XFD205&lt;&gt;""), O205:XFD205),"Not Submitted")</f>
        <v>Not Submitted</v>
      </c>
      <c r="O205" s="238"/>
      <c r="P205" s="238"/>
      <c r="Q205" s="198"/>
      <c r="R205" s="102"/>
      <c r="S205" s="205"/>
      <c r="T205" s="239"/>
      <c r="U205" s="240"/>
      <c r="V205" s="204"/>
      <c r="W205" s="205"/>
      <c r="X205" s="205"/>
      <c r="Y205" s="249"/>
      <c r="Z205" s="219"/>
      <c r="AA205" s="243"/>
      <c r="AB205" s="204"/>
      <c r="AC205" s="204"/>
      <c r="AD205" s="250"/>
      <c r="AE205" s="219"/>
      <c r="AF205" s="243"/>
      <c r="AG205" s="205"/>
      <c r="AH205" s="205"/>
      <c r="AI205" s="236"/>
      <c r="AJ205" s="205"/>
      <c r="AK205" s="205"/>
      <c r="AL205" s="205"/>
      <c r="AM205" s="205"/>
      <c r="AN205" s="206"/>
      <c r="AO205" s="205"/>
      <c r="AP205" s="205"/>
      <c r="AQ205" s="205"/>
      <c r="AR205" s="205"/>
      <c r="AS205" s="206"/>
      <c r="AT205" s="205"/>
      <c r="AU205" s="205"/>
      <c r="AV205" s="205"/>
      <c r="AW205" s="205"/>
      <c r="AX205" s="206"/>
      <c r="AY205" s="205"/>
      <c r="AZ205" s="205"/>
      <c r="BA205" s="205"/>
      <c r="BB205" s="205"/>
      <c r="BC205" s="206"/>
      <c r="BD205" s="205"/>
      <c r="BE205" s="205"/>
      <c r="BF205" s="205"/>
      <c r="BG205" s="205"/>
      <c r="BH205" s="206"/>
      <c r="BI205" s="205"/>
      <c r="BJ205" s="205"/>
      <c r="BK205" s="205"/>
      <c r="BL205" s="207"/>
      <c r="BM205" s="7" t="str">
        <f t="shared" si="11"/>
        <v>I</v>
      </c>
    </row>
    <row r="206" spans="1:65" s="2" customFormat="1" ht="14.25" hidden="1" thickBot="1">
      <c r="A206" s="158">
        <v>201</v>
      </c>
      <c r="B206" s="277" t="str">
        <f t="shared" si="8"/>
        <v>PSS09_Adani Green Energy 27 A Limited (AGE27AL)</v>
      </c>
      <c r="C206" s="278" t="s">
        <v>444</v>
      </c>
      <c r="D206" s="279" t="s">
        <v>23</v>
      </c>
      <c r="E206" s="28" t="s">
        <v>1401</v>
      </c>
      <c r="F206" s="448" t="s">
        <v>1491</v>
      </c>
      <c r="G206" s="280"/>
      <c r="H206" s="289" t="s">
        <v>1492</v>
      </c>
      <c r="I206" s="160" t="s">
        <v>141</v>
      </c>
      <c r="J206" s="198" t="s">
        <v>159</v>
      </c>
      <c r="K206" s="420" t="s">
        <v>1462</v>
      </c>
      <c r="L206" s="202"/>
      <c r="M206" s="203"/>
      <c r="N206" s="168" t="str" cm="1">
        <f t="array" ref="N206">_xlfn.IFNA(LOOKUP(2, 1/(MOD(COLUMN(O206:XFD206)-COLUMN(O206), 5)=2)/(O206:XFD206&lt;&gt;""), O206:XFD206),"Not Submitted")</f>
        <v>Not Submitted</v>
      </c>
      <c r="O206" s="238"/>
      <c r="P206" s="238"/>
      <c r="Q206" s="198"/>
      <c r="R206" s="102"/>
      <c r="S206" s="205"/>
      <c r="T206" s="239"/>
      <c r="U206" s="240"/>
      <c r="V206" s="204"/>
      <c r="W206" s="205"/>
      <c r="X206" s="205"/>
      <c r="Y206" s="249"/>
      <c r="Z206" s="219"/>
      <c r="AA206" s="243"/>
      <c r="AB206" s="204"/>
      <c r="AC206" s="204"/>
      <c r="AD206" s="250"/>
      <c r="AE206" s="219"/>
      <c r="AF206" s="243"/>
      <c r="AG206" s="205"/>
      <c r="AH206" s="205"/>
      <c r="AI206" s="236"/>
      <c r="AJ206" s="205"/>
      <c r="AK206" s="205"/>
      <c r="AL206" s="205"/>
      <c r="AM206" s="205"/>
      <c r="AN206" s="206"/>
      <c r="AO206" s="205"/>
      <c r="AP206" s="205"/>
      <c r="AQ206" s="205"/>
      <c r="AR206" s="205"/>
      <c r="AS206" s="206"/>
      <c r="AT206" s="205"/>
      <c r="AU206" s="205"/>
      <c r="AV206" s="205"/>
      <c r="AW206" s="205"/>
      <c r="AX206" s="206"/>
      <c r="AY206" s="205"/>
      <c r="AZ206" s="205"/>
      <c r="BA206" s="205"/>
      <c r="BB206" s="205"/>
      <c r="BC206" s="206"/>
      <c r="BD206" s="205"/>
      <c r="BE206" s="205"/>
      <c r="BF206" s="205"/>
      <c r="BG206" s="205"/>
      <c r="BH206" s="206"/>
      <c r="BI206" s="205"/>
      <c r="BJ206" s="205"/>
      <c r="BK206" s="205"/>
      <c r="BL206" s="207"/>
      <c r="BM206" s="7" t="str">
        <f t="shared" si="11"/>
        <v>I</v>
      </c>
    </row>
    <row r="207" spans="1:65" s="2" customFormat="1" ht="14.25" hidden="1" thickBot="1">
      <c r="A207" s="158">
        <v>202</v>
      </c>
      <c r="B207" s="277" t="str">
        <f t="shared" si="8"/>
        <v>PSS09_Adani Green Energy 27 A Limited (AGE27AL)</v>
      </c>
      <c r="C207" s="278" t="s">
        <v>444</v>
      </c>
      <c r="D207" s="279" t="s">
        <v>23</v>
      </c>
      <c r="E207" s="28" t="s">
        <v>1401</v>
      </c>
      <c r="F207" s="448" t="s">
        <v>1493</v>
      </c>
      <c r="G207" s="280"/>
      <c r="H207" s="289" t="s">
        <v>1494</v>
      </c>
      <c r="I207" s="160" t="s">
        <v>141</v>
      </c>
      <c r="J207" s="198" t="s">
        <v>159</v>
      </c>
      <c r="K207" s="420" t="s">
        <v>1462</v>
      </c>
      <c r="L207" s="202"/>
      <c r="M207" s="203"/>
      <c r="N207" s="168" t="str" cm="1">
        <f t="array" ref="N207">_xlfn.IFNA(LOOKUP(2, 1/(MOD(COLUMN(O207:XFD207)-COLUMN(O207), 5)=2)/(O207:XFD207&lt;&gt;""), O207:XFD207),"Not Submitted")</f>
        <v>Not Submitted</v>
      </c>
      <c r="O207" s="238"/>
      <c r="P207" s="238"/>
      <c r="Q207" s="198"/>
      <c r="R207" s="102"/>
      <c r="S207" s="205"/>
      <c r="T207" s="239"/>
      <c r="U207" s="240"/>
      <c r="V207" s="204"/>
      <c r="W207" s="205"/>
      <c r="X207" s="205"/>
      <c r="Y207" s="249"/>
      <c r="Z207" s="219"/>
      <c r="AA207" s="243"/>
      <c r="AB207" s="204"/>
      <c r="AC207" s="204"/>
      <c r="AD207" s="250"/>
      <c r="AE207" s="219"/>
      <c r="AF207" s="243"/>
      <c r="AG207" s="205"/>
      <c r="AH207" s="205"/>
      <c r="AI207" s="236"/>
      <c r="AJ207" s="205"/>
      <c r="AK207" s="205"/>
      <c r="AL207" s="205"/>
      <c r="AM207" s="205"/>
      <c r="AN207" s="206"/>
      <c r="AO207" s="205"/>
      <c r="AP207" s="205"/>
      <c r="AQ207" s="205"/>
      <c r="AR207" s="205"/>
      <c r="AS207" s="206"/>
      <c r="AT207" s="205"/>
      <c r="AU207" s="205"/>
      <c r="AV207" s="205"/>
      <c r="AW207" s="205"/>
      <c r="AX207" s="206"/>
      <c r="AY207" s="205"/>
      <c r="AZ207" s="205"/>
      <c r="BA207" s="205"/>
      <c r="BB207" s="205"/>
      <c r="BC207" s="206"/>
      <c r="BD207" s="205"/>
      <c r="BE207" s="205"/>
      <c r="BF207" s="205"/>
      <c r="BG207" s="205"/>
      <c r="BH207" s="206"/>
      <c r="BI207" s="205"/>
      <c r="BJ207" s="205"/>
      <c r="BK207" s="205"/>
      <c r="BL207" s="207"/>
      <c r="BM207" s="7" t="str">
        <f t="shared" si="11"/>
        <v>I</v>
      </c>
    </row>
    <row r="208" spans="1:65" s="2" customFormat="1" ht="14.25" hidden="1" thickBot="1">
      <c r="A208" s="158">
        <v>203</v>
      </c>
      <c r="B208" s="277" t="str">
        <f t="shared" si="8"/>
        <v>PSS09_Adani Green Energy 27 A Limited (AGE27AL)</v>
      </c>
      <c r="C208" s="278" t="s">
        <v>444</v>
      </c>
      <c r="D208" s="279" t="s">
        <v>23</v>
      </c>
      <c r="E208" s="28" t="s">
        <v>1401</v>
      </c>
      <c r="F208" s="448" t="s">
        <v>1495</v>
      </c>
      <c r="G208" s="280"/>
      <c r="H208" s="289" t="s">
        <v>1496</v>
      </c>
      <c r="I208" s="160" t="s">
        <v>141</v>
      </c>
      <c r="J208" s="198" t="s">
        <v>159</v>
      </c>
      <c r="K208" s="420">
        <v>46142</v>
      </c>
      <c r="L208" s="202"/>
      <c r="M208" s="203"/>
      <c r="N208" s="168" t="str" cm="1">
        <f t="array" ref="N208">_xlfn.IFNA(LOOKUP(2, 1/(MOD(COLUMN(O208:XFD208)-COLUMN(O208), 5)=2)/(O208:XFD208&lt;&gt;""), O208:XFD208),"Not Submitted")</f>
        <v>Not Submitted</v>
      </c>
      <c r="O208" s="238"/>
      <c r="P208" s="238"/>
      <c r="Q208" s="198"/>
      <c r="R208" s="102"/>
      <c r="S208" s="205"/>
      <c r="T208" s="239"/>
      <c r="U208" s="240"/>
      <c r="V208" s="204"/>
      <c r="W208" s="205"/>
      <c r="X208" s="205"/>
      <c r="Y208" s="249"/>
      <c r="Z208" s="219"/>
      <c r="AA208" s="243"/>
      <c r="AB208" s="204"/>
      <c r="AC208" s="204"/>
      <c r="AD208" s="250"/>
      <c r="AE208" s="219"/>
      <c r="AF208" s="243"/>
      <c r="AG208" s="205"/>
      <c r="AH208" s="205"/>
      <c r="AI208" s="236"/>
      <c r="AJ208" s="205"/>
      <c r="AK208" s="205"/>
      <c r="AL208" s="205"/>
      <c r="AM208" s="205"/>
      <c r="AN208" s="206"/>
      <c r="AO208" s="205"/>
      <c r="AP208" s="205"/>
      <c r="AQ208" s="205"/>
      <c r="AR208" s="205"/>
      <c r="AS208" s="206"/>
      <c r="AT208" s="205"/>
      <c r="AU208" s="205"/>
      <c r="AV208" s="205"/>
      <c r="AW208" s="205"/>
      <c r="AX208" s="206"/>
      <c r="AY208" s="205"/>
      <c r="AZ208" s="205"/>
      <c r="BA208" s="205"/>
      <c r="BB208" s="205"/>
      <c r="BC208" s="206"/>
      <c r="BD208" s="205"/>
      <c r="BE208" s="205"/>
      <c r="BF208" s="205"/>
      <c r="BG208" s="205"/>
      <c r="BH208" s="206"/>
      <c r="BI208" s="205"/>
      <c r="BJ208" s="205"/>
      <c r="BK208" s="205"/>
      <c r="BL208" s="207"/>
      <c r="BM208" s="7" t="str">
        <f t="shared" si="11"/>
        <v>I</v>
      </c>
    </row>
    <row r="209" spans="1:65" s="2" customFormat="1" ht="14.25" hidden="1" thickBot="1">
      <c r="A209" s="158">
        <v>204</v>
      </c>
      <c r="B209" s="277" t="str">
        <f t="shared" si="8"/>
        <v>PSS09_Adani Green Energy 27 A Limited (AGE27AL)</v>
      </c>
      <c r="C209" s="278" t="s">
        <v>444</v>
      </c>
      <c r="D209" s="279" t="s">
        <v>23</v>
      </c>
      <c r="E209" s="28" t="s">
        <v>1401</v>
      </c>
      <c r="F209" s="448" t="s">
        <v>1497</v>
      </c>
      <c r="G209" s="280"/>
      <c r="H209" s="289" t="s">
        <v>1498</v>
      </c>
      <c r="I209" s="160" t="s">
        <v>141</v>
      </c>
      <c r="J209" s="198" t="s">
        <v>159</v>
      </c>
      <c r="K209" s="420">
        <v>46142</v>
      </c>
      <c r="L209" s="202"/>
      <c r="M209" s="203"/>
      <c r="N209" s="168" t="str" cm="1">
        <f t="array" ref="N209">_xlfn.IFNA(LOOKUP(2, 1/(MOD(COLUMN(O209:XFD209)-COLUMN(O209), 5)=2)/(O209:XFD209&lt;&gt;""), O209:XFD209),"Not Submitted")</f>
        <v>Not Submitted</v>
      </c>
      <c r="O209" s="238"/>
      <c r="P209" s="238"/>
      <c r="Q209" s="198"/>
      <c r="R209" s="102"/>
      <c r="S209" s="205"/>
      <c r="T209" s="239"/>
      <c r="U209" s="240"/>
      <c r="V209" s="204"/>
      <c r="W209" s="205"/>
      <c r="X209" s="205"/>
      <c r="Y209" s="249"/>
      <c r="Z209" s="219"/>
      <c r="AA209" s="243"/>
      <c r="AB209" s="204"/>
      <c r="AC209" s="204"/>
      <c r="AD209" s="250"/>
      <c r="AE209" s="219"/>
      <c r="AF209" s="243"/>
      <c r="AG209" s="205"/>
      <c r="AH209" s="205"/>
      <c r="AI209" s="236"/>
      <c r="AJ209" s="205"/>
      <c r="AK209" s="205"/>
      <c r="AL209" s="205"/>
      <c r="AM209" s="205"/>
      <c r="AN209" s="206"/>
      <c r="AO209" s="205"/>
      <c r="AP209" s="205"/>
      <c r="AQ209" s="205"/>
      <c r="AR209" s="205"/>
      <c r="AS209" s="206"/>
      <c r="AT209" s="205"/>
      <c r="AU209" s="205"/>
      <c r="AV209" s="205"/>
      <c r="AW209" s="205"/>
      <c r="AX209" s="206"/>
      <c r="AY209" s="205"/>
      <c r="AZ209" s="205"/>
      <c r="BA209" s="205"/>
      <c r="BB209" s="205"/>
      <c r="BC209" s="206"/>
      <c r="BD209" s="205"/>
      <c r="BE209" s="205"/>
      <c r="BF209" s="205"/>
      <c r="BG209" s="205"/>
      <c r="BH209" s="206"/>
      <c r="BI209" s="205"/>
      <c r="BJ209" s="205"/>
      <c r="BK209" s="205"/>
      <c r="BL209" s="207"/>
      <c r="BM209" s="7" t="str">
        <f t="shared" si="11"/>
        <v>I</v>
      </c>
    </row>
    <row r="210" spans="1:65" s="2" customFormat="1" ht="14.25" hidden="1" thickBot="1">
      <c r="A210" s="158">
        <v>205</v>
      </c>
      <c r="B210" s="277" t="str">
        <f t="shared" si="8"/>
        <v>PSS09_Adani Green Energy 27 A Limited (AGE27AL)</v>
      </c>
      <c r="C210" s="278" t="s">
        <v>444</v>
      </c>
      <c r="D210" s="279" t="s">
        <v>23</v>
      </c>
      <c r="E210" s="28" t="s">
        <v>1401</v>
      </c>
      <c r="F210" s="448" t="s">
        <v>1499</v>
      </c>
      <c r="G210" s="280"/>
      <c r="H210" s="289" t="s">
        <v>1500</v>
      </c>
      <c r="I210" s="160" t="s">
        <v>141</v>
      </c>
      <c r="J210" s="198" t="s">
        <v>159</v>
      </c>
      <c r="K210" s="420">
        <v>46199</v>
      </c>
      <c r="L210" s="202"/>
      <c r="M210" s="203"/>
      <c r="N210" s="168" t="str" cm="1">
        <f t="array" ref="N210">_xlfn.IFNA(LOOKUP(2, 1/(MOD(COLUMN(O210:XFD210)-COLUMN(O210), 5)=2)/(O210:XFD210&lt;&gt;""), O210:XFD210),"Not Submitted")</f>
        <v>Not Submitted</v>
      </c>
      <c r="O210" s="238"/>
      <c r="P210" s="238"/>
      <c r="Q210" s="198"/>
      <c r="R210" s="102"/>
      <c r="S210" s="205"/>
      <c r="T210" s="239"/>
      <c r="U210" s="240"/>
      <c r="V210" s="204"/>
      <c r="W210" s="205"/>
      <c r="X210" s="205"/>
      <c r="Y210" s="249"/>
      <c r="Z210" s="219"/>
      <c r="AA210" s="243"/>
      <c r="AB210" s="204"/>
      <c r="AC210" s="204"/>
      <c r="AD210" s="250"/>
      <c r="AE210" s="219"/>
      <c r="AF210" s="243"/>
      <c r="AG210" s="205"/>
      <c r="AH210" s="205"/>
      <c r="AI210" s="236"/>
      <c r="AJ210" s="205"/>
      <c r="AK210" s="205"/>
      <c r="AL210" s="205"/>
      <c r="AM210" s="205"/>
      <c r="AN210" s="206"/>
      <c r="AO210" s="205"/>
      <c r="AP210" s="205"/>
      <c r="AQ210" s="205"/>
      <c r="AR210" s="205"/>
      <c r="AS210" s="206"/>
      <c r="AT210" s="205"/>
      <c r="AU210" s="205"/>
      <c r="AV210" s="205"/>
      <c r="AW210" s="205"/>
      <c r="AX210" s="206"/>
      <c r="AY210" s="205"/>
      <c r="AZ210" s="205"/>
      <c r="BA210" s="205"/>
      <c r="BB210" s="205"/>
      <c r="BC210" s="206"/>
      <c r="BD210" s="205"/>
      <c r="BE210" s="205"/>
      <c r="BF210" s="205"/>
      <c r="BG210" s="205"/>
      <c r="BH210" s="206"/>
      <c r="BI210" s="205"/>
      <c r="BJ210" s="205"/>
      <c r="BK210" s="205"/>
      <c r="BL210" s="207"/>
      <c r="BM210" s="7" t="str">
        <f t="shared" si="11"/>
        <v>I</v>
      </c>
    </row>
    <row r="211" spans="1:65" s="2" customFormat="1" ht="14.25" hidden="1" thickBot="1">
      <c r="A211" s="158">
        <v>206</v>
      </c>
      <c r="B211" s="522" t="str">
        <f t="shared" si="8"/>
        <v>PSS09_Adani Green Energy 27 A Limited (AGE27AL)</v>
      </c>
      <c r="C211" s="507" t="s">
        <v>674</v>
      </c>
      <c r="D211" s="197" t="s">
        <v>637</v>
      </c>
      <c r="E211" s="456" t="s">
        <v>689</v>
      </c>
      <c r="F211" s="446" t="s">
        <v>1501</v>
      </c>
      <c r="G211" s="531"/>
      <c r="H211" s="508" t="s">
        <v>677</v>
      </c>
      <c r="I211" s="160" t="s">
        <v>141</v>
      </c>
      <c r="J211" s="198" t="s">
        <v>142</v>
      </c>
      <c r="K211" s="201"/>
      <c r="L211" s="202"/>
      <c r="M211" s="203"/>
      <c r="N211" s="168" t="str" cm="1">
        <f t="array" ref="N211">_xlfn.IFNA(LOOKUP(2, 1/(MOD(COLUMN(O211:XFD211)-COLUMN(O211), 5)=2)/(O211:XFD211&lt;&gt;""), O211:XFD211),"Not Submitted")</f>
        <v>delete</v>
      </c>
      <c r="O211" s="238"/>
      <c r="P211" s="238"/>
      <c r="Q211" s="198" t="s">
        <v>61</v>
      </c>
      <c r="R211" s="102"/>
      <c r="S211" s="207"/>
      <c r="T211" s="239"/>
      <c r="U211" s="240"/>
      <c r="V211" s="204"/>
      <c r="W211" s="205"/>
      <c r="X211" s="205"/>
      <c r="Y211" s="249"/>
      <c r="Z211" s="219"/>
      <c r="AA211" s="243"/>
      <c r="AB211" s="204"/>
      <c r="AC211" s="204"/>
      <c r="AD211" s="250"/>
      <c r="AE211" s="219"/>
      <c r="AF211" s="243"/>
      <c r="AG211" s="205"/>
      <c r="AH211" s="205"/>
      <c r="AI211" s="236"/>
      <c r="AJ211" s="205"/>
      <c r="AK211" s="205"/>
      <c r="AL211" s="205"/>
      <c r="AM211" s="205"/>
      <c r="AN211" s="206"/>
      <c r="AO211" s="205"/>
      <c r="AP211" s="205"/>
      <c r="AQ211" s="205"/>
      <c r="AR211" s="205"/>
      <c r="AS211" s="206"/>
      <c r="AT211" s="205"/>
      <c r="AU211" s="205"/>
      <c r="AV211" s="205"/>
      <c r="AW211" s="205"/>
      <c r="AX211" s="206"/>
      <c r="AY211" s="205"/>
      <c r="AZ211" s="205"/>
      <c r="BA211" s="205"/>
      <c r="BB211" s="205"/>
      <c r="BC211" s="206"/>
      <c r="BD211" s="205"/>
      <c r="BE211" s="205"/>
      <c r="BF211" s="205"/>
      <c r="BG211" s="205"/>
      <c r="BH211" s="206"/>
      <c r="BI211" s="205"/>
      <c r="BJ211" s="205"/>
      <c r="BK211" s="205"/>
      <c r="BL211" s="207"/>
      <c r="BM211" s="7" t="str">
        <f t="shared" si="11"/>
        <v>C</v>
      </c>
    </row>
    <row r="212" spans="1:65" s="2" customFormat="1" ht="15" hidden="1" thickTop="1" thickBot="1">
      <c r="A212" s="158">
        <v>207</v>
      </c>
      <c r="B212" s="523" t="str">
        <f t="shared" si="8"/>
        <v>PSS09_Adani Green Energy 27 A Limited (AGE27AL)</v>
      </c>
      <c r="C212" s="31" t="s">
        <v>703</v>
      </c>
      <c r="D212" s="197" t="s">
        <v>637</v>
      </c>
      <c r="E212" s="28" t="s">
        <v>689</v>
      </c>
      <c r="F212" s="291" t="s">
        <v>1502</v>
      </c>
      <c r="G212" s="254"/>
      <c r="H212" s="200" t="s">
        <v>1503</v>
      </c>
      <c r="I212" s="160" t="s">
        <v>141</v>
      </c>
      <c r="J212" s="198" t="s">
        <v>142</v>
      </c>
      <c r="K212" s="201"/>
      <c r="L212" s="202"/>
      <c r="M212" s="203"/>
      <c r="N212" s="168" t="str" cm="1">
        <f t="array" ref="N212">_xlfn.IFNA(LOOKUP(2, 1/(MOD(COLUMN(O212:XFD212)-COLUMN(O212), 5)=2)/(O212:XFD212&lt;&gt;""), O212:XFD212),"Not Submitted")</f>
        <v>Cat. -IV</v>
      </c>
      <c r="O212" s="238">
        <v>46064</v>
      </c>
      <c r="P212" s="238">
        <v>46064</v>
      </c>
      <c r="Q212" s="198" t="s">
        <v>37</v>
      </c>
      <c r="R212" s="102" t="s">
        <v>1504</v>
      </c>
      <c r="S212" s="205"/>
      <c r="T212" s="239">
        <v>46086</v>
      </c>
      <c r="U212" s="240">
        <v>46086</v>
      </c>
      <c r="V212" s="198" t="s">
        <v>37</v>
      </c>
      <c r="W212" s="102" t="s">
        <v>1505</v>
      </c>
      <c r="X212" s="205"/>
      <c r="Y212" s="249"/>
      <c r="Z212" s="219"/>
      <c r="AA212" s="243"/>
      <c r="AB212" s="204"/>
      <c r="AC212" s="204"/>
      <c r="AD212" s="250"/>
      <c r="AE212" s="219"/>
      <c r="AF212" s="243"/>
      <c r="AG212" s="205"/>
      <c r="AH212" s="205"/>
      <c r="AI212" s="236"/>
      <c r="AJ212" s="205"/>
      <c r="AK212" s="205"/>
      <c r="AL212" s="205"/>
      <c r="AM212" s="205"/>
      <c r="AN212" s="206"/>
      <c r="AO212" s="205"/>
      <c r="AP212" s="205"/>
      <c r="AQ212" s="205"/>
      <c r="AR212" s="205"/>
      <c r="AS212" s="206"/>
      <c r="AT212" s="205"/>
      <c r="AU212" s="205"/>
      <c r="AV212" s="205"/>
      <c r="AW212" s="205"/>
      <c r="AX212" s="206"/>
      <c r="AY212" s="205"/>
      <c r="AZ212" s="205"/>
      <c r="BA212" s="205"/>
      <c r="BB212" s="205"/>
      <c r="BC212" s="206"/>
      <c r="BD212" s="205"/>
      <c r="BE212" s="205"/>
      <c r="BF212" s="205"/>
      <c r="BG212" s="205"/>
      <c r="BH212" s="206"/>
      <c r="BI212" s="205"/>
      <c r="BJ212" s="205"/>
      <c r="BK212" s="205"/>
      <c r="BL212" s="207"/>
      <c r="BM212" s="7" t="str">
        <f t="shared" si="11"/>
        <v>S</v>
      </c>
    </row>
    <row r="213" spans="1:65" s="2" customFormat="1" ht="28.5" hidden="1" thickTop="1" thickBot="1">
      <c r="A213" s="158">
        <v>208</v>
      </c>
      <c r="B213" s="523" t="str">
        <f t="shared" si="8"/>
        <v>PSS09_Adani Green Energy 27 A Limited (AGE27AL)</v>
      </c>
      <c r="C213" s="31" t="s">
        <v>708</v>
      </c>
      <c r="D213" s="197" t="s">
        <v>637</v>
      </c>
      <c r="E213" s="28" t="s">
        <v>689</v>
      </c>
      <c r="F213" s="291" t="s">
        <v>1506</v>
      </c>
      <c r="G213" s="254"/>
      <c r="H213" s="200" t="s">
        <v>715</v>
      </c>
      <c r="I213" s="160" t="s">
        <v>141</v>
      </c>
      <c r="J213" s="198" t="s">
        <v>142</v>
      </c>
      <c r="K213" s="201"/>
      <c r="L213" s="202"/>
      <c r="M213" s="203"/>
      <c r="N213" s="168" t="str" cm="1">
        <f t="array" ref="N213">_xlfn.IFNA(LOOKUP(2, 1/(MOD(COLUMN(O213:XFD213)-COLUMN(O213), 5)=2)/(O213:XFD213&lt;&gt;""), O213:XFD213),"Not Submitted")</f>
        <v>Cat. -I</v>
      </c>
      <c r="O213" s="238">
        <v>46060</v>
      </c>
      <c r="P213" s="238">
        <v>46062</v>
      </c>
      <c r="Q213" s="198" t="s">
        <v>37</v>
      </c>
      <c r="R213" s="102" t="s">
        <v>1507</v>
      </c>
      <c r="S213" s="205"/>
      <c r="T213" s="239">
        <v>46086</v>
      </c>
      <c r="U213" s="240">
        <v>46087</v>
      </c>
      <c r="V213" s="198" t="s">
        <v>33</v>
      </c>
      <c r="W213" s="102" t="s">
        <v>1508</v>
      </c>
      <c r="X213" s="205"/>
      <c r="Y213" s="249"/>
      <c r="Z213" s="219"/>
      <c r="AA213" s="243"/>
      <c r="AB213" s="204"/>
      <c r="AC213" s="204"/>
      <c r="AD213" s="250"/>
      <c r="AE213" s="219"/>
      <c r="AF213" s="243"/>
      <c r="AG213" s="205"/>
      <c r="AH213" s="205"/>
      <c r="AI213" s="236"/>
      <c r="AJ213" s="205"/>
      <c r="AK213" s="205"/>
      <c r="AL213" s="205"/>
      <c r="AM213" s="205"/>
      <c r="AN213" s="206"/>
      <c r="AO213" s="205"/>
      <c r="AP213" s="205"/>
      <c r="AQ213" s="205"/>
      <c r="AR213" s="205"/>
      <c r="AS213" s="206"/>
      <c r="AT213" s="205"/>
      <c r="AU213" s="205"/>
      <c r="AV213" s="205"/>
      <c r="AW213" s="205"/>
      <c r="AX213" s="206"/>
      <c r="AY213" s="205"/>
      <c r="AZ213" s="205"/>
      <c r="BA213" s="205"/>
      <c r="BB213" s="205"/>
      <c r="BC213" s="206"/>
      <c r="BD213" s="205"/>
      <c r="BE213" s="205"/>
      <c r="BF213" s="205"/>
      <c r="BG213" s="205"/>
      <c r="BH213" s="206"/>
      <c r="BI213" s="205"/>
      <c r="BJ213" s="205"/>
      <c r="BK213" s="205"/>
      <c r="BL213" s="207"/>
      <c r="BM213" s="7" t="str">
        <f t="shared" si="11"/>
        <v>C</v>
      </c>
    </row>
    <row r="214" spans="1:65" s="2" customFormat="1" ht="27" hidden="1" thickTop="1" thickBot="1">
      <c r="A214" s="478">
        <v>209</v>
      </c>
      <c r="B214" s="544" t="str">
        <f t="shared" si="8"/>
        <v>PSS09_Adani Green Energy 27 A Limited (AGE27AL)</v>
      </c>
      <c r="C214" s="479" t="s">
        <v>711</v>
      </c>
      <c r="D214" s="464" t="s">
        <v>637</v>
      </c>
      <c r="E214" s="501" t="s">
        <v>689</v>
      </c>
      <c r="F214" s="532" t="s">
        <v>1509</v>
      </c>
      <c r="G214" s="545"/>
      <c r="H214" s="481" t="s">
        <v>713</v>
      </c>
      <c r="I214" s="160" t="s">
        <v>141</v>
      </c>
      <c r="J214" s="198" t="s">
        <v>142</v>
      </c>
      <c r="K214" s="201"/>
      <c r="L214" s="202"/>
      <c r="M214" s="203"/>
      <c r="N214" s="168" t="str" cm="1">
        <f t="array" ref="N214">_xlfn.IFNA(LOOKUP(2, 1/(MOD(COLUMN(O214:XFD214)-COLUMN(O214), 5)=2)/(O214:XFD214&lt;&gt;""), O214:XFD214),"Not Submitted")</f>
        <v>delete</v>
      </c>
      <c r="O214" s="238"/>
      <c r="P214" s="238"/>
      <c r="Q214" s="198" t="s">
        <v>61</v>
      </c>
      <c r="R214" s="102"/>
      <c r="S214" s="207" t="s">
        <v>2973</v>
      </c>
      <c r="T214" s="239"/>
      <c r="U214" s="240"/>
      <c r="V214" s="204"/>
      <c r="W214" s="205"/>
      <c r="X214" s="205"/>
      <c r="Y214" s="249"/>
      <c r="Z214" s="219"/>
      <c r="AA214" s="243"/>
      <c r="AB214" s="204"/>
      <c r="AC214" s="204"/>
      <c r="AD214" s="250"/>
      <c r="AE214" s="219"/>
      <c r="AF214" s="243"/>
      <c r="AG214" s="205"/>
      <c r="AH214" s="205"/>
      <c r="AI214" s="236"/>
      <c r="AJ214" s="205"/>
      <c r="AK214" s="205"/>
      <c r="AL214" s="205"/>
      <c r="AM214" s="205"/>
      <c r="AN214" s="206"/>
      <c r="AO214" s="205"/>
      <c r="AP214" s="205"/>
      <c r="AQ214" s="205"/>
      <c r="AR214" s="205"/>
      <c r="AS214" s="206"/>
      <c r="AT214" s="205"/>
      <c r="AU214" s="205"/>
      <c r="AV214" s="205"/>
      <c r="AW214" s="205"/>
      <c r="AX214" s="206"/>
      <c r="AY214" s="205"/>
      <c r="AZ214" s="205"/>
      <c r="BA214" s="205"/>
      <c r="BB214" s="205"/>
      <c r="BC214" s="206"/>
      <c r="BD214" s="205"/>
      <c r="BE214" s="205"/>
      <c r="BF214" s="205"/>
      <c r="BG214" s="205"/>
      <c r="BH214" s="206"/>
      <c r="BI214" s="205"/>
      <c r="BJ214" s="205"/>
      <c r="BK214" s="205"/>
      <c r="BL214" s="207"/>
      <c r="BM214" s="7" t="str">
        <f t="shared" si="11"/>
        <v>C</v>
      </c>
    </row>
    <row r="215" spans="1:65" s="2" customFormat="1" ht="15" hidden="1" thickTop="1" thickBot="1">
      <c r="A215" s="158">
        <v>210</v>
      </c>
      <c r="B215" s="523" t="str">
        <f t="shared" si="8"/>
        <v>PSS09_Adani Green Energy 27 A Limited (AGE27AL)</v>
      </c>
      <c r="C215" s="31" t="s">
        <v>708</v>
      </c>
      <c r="D215" s="197" t="s">
        <v>637</v>
      </c>
      <c r="E215" s="28" t="s">
        <v>689</v>
      </c>
      <c r="F215" s="291" t="s">
        <v>1510</v>
      </c>
      <c r="G215" s="254"/>
      <c r="H215" s="200" t="s">
        <v>720</v>
      </c>
      <c r="I215" s="160" t="s">
        <v>141</v>
      </c>
      <c r="J215" s="198" t="s">
        <v>142</v>
      </c>
      <c r="K215" s="201"/>
      <c r="L215" s="202"/>
      <c r="M215" s="203"/>
      <c r="N215" s="168" t="str" cm="1">
        <f t="array" ref="N215">_xlfn.IFNA(LOOKUP(2, 1/(MOD(COLUMN(O215:XFD215)-COLUMN(O215), 5)=2)/(O215:XFD215&lt;&gt;""), O215:XFD215),"Not Submitted")</f>
        <v>Cat. -I</v>
      </c>
      <c r="O215" s="238">
        <v>46214</v>
      </c>
      <c r="P215" s="238">
        <v>46214</v>
      </c>
      <c r="Q215" s="198" t="s">
        <v>33</v>
      </c>
      <c r="R215" s="102" t="s">
        <v>3101</v>
      </c>
      <c r="S215" s="205"/>
      <c r="T215" s="239"/>
      <c r="U215" s="240"/>
      <c r="V215" s="204"/>
      <c r="W215" s="205"/>
      <c r="X215" s="205"/>
      <c r="Y215" s="249"/>
      <c r="Z215" s="219"/>
      <c r="AA215" s="243"/>
      <c r="AB215" s="204"/>
      <c r="AC215" s="204"/>
      <c r="AD215" s="250"/>
      <c r="AE215" s="219"/>
      <c r="AF215" s="243"/>
      <c r="AG215" s="205"/>
      <c r="AH215" s="205"/>
      <c r="AI215" s="236"/>
      <c r="AJ215" s="205"/>
      <c r="AK215" s="205"/>
      <c r="AL215" s="205"/>
      <c r="AM215" s="205"/>
      <c r="AN215" s="206"/>
      <c r="AO215" s="205"/>
      <c r="AP215" s="205"/>
      <c r="AQ215" s="205"/>
      <c r="AR215" s="205"/>
      <c r="AS215" s="206"/>
      <c r="AT215" s="205"/>
      <c r="AU215" s="205"/>
      <c r="AV215" s="205"/>
      <c r="AW215" s="205"/>
      <c r="AX215" s="206"/>
      <c r="AY215" s="205"/>
      <c r="AZ215" s="205"/>
      <c r="BA215" s="205"/>
      <c r="BB215" s="205"/>
      <c r="BC215" s="206"/>
      <c r="BD215" s="205"/>
      <c r="BE215" s="205"/>
      <c r="BF215" s="205"/>
      <c r="BG215" s="205"/>
      <c r="BH215" s="206"/>
      <c r="BI215" s="205"/>
      <c r="BJ215" s="205"/>
      <c r="BK215" s="205"/>
      <c r="BL215" s="207"/>
      <c r="BM215" s="7" t="str">
        <f t="shared" si="11"/>
        <v>C</v>
      </c>
    </row>
    <row r="216" spans="1:65" s="2" customFormat="1" ht="15" hidden="1" thickTop="1" thickBot="1">
      <c r="A216" s="158">
        <v>211</v>
      </c>
      <c r="B216" s="523" t="str">
        <f t="shared" si="8"/>
        <v>PSS09_Adani Green Energy 27 A Limited (AGE27AL)</v>
      </c>
      <c r="C216" s="31" t="s">
        <v>708</v>
      </c>
      <c r="D216" s="197" t="s">
        <v>637</v>
      </c>
      <c r="E216" s="28" t="s">
        <v>689</v>
      </c>
      <c r="F216" s="291" t="s">
        <v>1511</v>
      </c>
      <c r="G216" s="254"/>
      <c r="H216" s="200" t="s">
        <v>718</v>
      </c>
      <c r="I216" s="160"/>
      <c r="J216" s="198"/>
      <c r="K216" s="201"/>
      <c r="L216" s="202"/>
      <c r="M216" s="203"/>
      <c r="N216" s="168" t="str" cm="1">
        <f t="array" ref="N216">_xlfn.IFNA(LOOKUP(2, 1/(MOD(COLUMN(O216:XFD216)-COLUMN(O216), 5)=2)/(O216:XFD216&lt;&gt;""), O216:XFD216),"Not Submitted")</f>
        <v>Cat. -I_Star</v>
      </c>
      <c r="O216" s="238">
        <v>46233</v>
      </c>
      <c r="P216" s="238">
        <v>46233</v>
      </c>
      <c r="Q216" s="198" t="s">
        <v>34</v>
      </c>
      <c r="R216" s="102" t="s">
        <v>3176</v>
      </c>
      <c r="S216" s="205"/>
      <c r="T216" s="239"/>
      <c r="U216" s="240"/>
      <c r="V216" s="204"/>
      <c r="W216" s="205"/>
      <c r="X216" s="205"/>
      <c r="Y216" s="249"/>
      <c r="Z216" s="219"/>
      <c r="AA216" s="243"/>
      <c r="AB216" s="204"/>
      <c r="AC216" s="204"/>
      <c r="AD216" s="250"/>
      <c r="AE216" s="219"/>
      <c r="AF216" s="243"/>
      <c r="AG216" s="205"/>
      <c r="AH216" s="205"/>
      <c r="AI216" s="236"/>
      <c r="AJ216" s="205"/>
      <c r="AK216" s="205"/>
      <c r="AL216" s="205"/>
      <c r="AM216" s="205"/>
      <c r="AN216" s="206"/>
      <c r="AO216" s="205"/>
      <c r="AP216" s="205"/>
      <c r="AQ216" s="205"/>
      <c r="AR216" s="205"/>
      <c r="AS216" s="206"/>
      <c r="AT216" s="205"/>
      <c r="AU216" s="205"/>
      <c r="AV216" s="205"/>
      <c r="AW216" s="205"/>
      <c r="AX216" s="206"/>
      <c r="AY216" s="205"/>
      <c r="AZ216" s="205"/>
      <c r="BA216" s="205"/>
      <c r="BB216" s="205"/>
      <c r="BC216" s="206"/>
      <c r="BD216" s="205"/>
      <c r="BE216" s="205"/>
      <c r="BF216" s="205"/>
      <c r="BG216" s="205"/>
      <c r="BH216" s="206"/>
      <c r="BI216" s="205"/>
      <c r="BJ216" s="205"/>
      <c r="BK216" s="205"/>
      <c r="BL216" s="207"/>
      <c r="BM216" s="7" t="str">
        <f t="shared" si="11"/>
        <v>C</v>
      </c>
    </row>
    <row r="217" spans="1:65" s="2" customFormat="1" ht="15" hidden="1" thickTop="1" thickBot="1">
      <c r="A217" s="158">
        <v>212</v>
      </c>
      <c r="B217" s="523" t="str">
        <f t="shared" si="8"/>
        <v>PSS09_Adani Green Energy 27 A Limited (AGE27AL)</v>
      </c>
      <c r="C217" s="31"/>
      <c r="D217" s="197"/>
      <c r="E217" s="28"/>
      <c r="F217" s="428" t="s">
        <v>1512</v>
      </c>
      <c r="G217" s="254"/>
      <c r="H217" s="211" t="s">
        <v>1513</v>
      </c>
      <c r="I217" s="160"/>
      <c r="J217" s="198"/>
      <c r="K217" s="201"/>
      <c r="L217" s="202"/>
      <c r="M217" s="203"/>
      <c r="N217" s="168" t="str" cm="1">
        <f t="array" ref="N217">_xlfn.IFNA(LOOKUP(2, 1/(MOD(COLUMN(O217:XFD217)-COLUMN(O217), 5)=2)/(O217:XFD217&lt;&gt;""), O217:XFD217),"Not Submitted")</f>
        <v>Not Submitted</v>
      </c>
      <c r="O217" s="238"/>
      <c r="P217" s="238"/>
      <c r="Q217" s="198"/>
      <c r="R217" s="102"/>
      <c r="S217" s="205"/>
      <c r="T217" s="239"/>
      <c r="U217" s="240"/>
      <c r="V217" s="204"/>
      <c r="W217" s="205"/>
      <c r="X217" s="205"/>
      <c r="Y217" s="249"/>
      <c r="Z217" s="219"/>
      <c r="AA217" s="243"/>
      <c r="AB217" s="204"/>
      <c r="AC217" s="204"/>
      <c r="AD217" s="250"/>
      <c r="AE217" s="219"/>
      <c r="AF217" s="243"/>
      <c r="AG217" s="205"/>
      <c r="AH217" s="205"/>
      <c r="AI217" s="236"/>
      <c r="AJ217" s="205"/>
      <c r="AK217" s="205"/>
      <c r="AL217" s="205"/>
      <c r="AM217" s="205"/>
      <c r="AN217" s="206"/>
      <c r="AO217" s="205"/>
      <c r="AP217" s="205"/>
      <c r="AQ217" s="205"/>
      <c r="AR217" s="205"/>
      <c r="AS217" s="206"/>
      <c r="AT217" s="205"/>
      <c r="AU217" s="205"/>
      <c r="AV217" s="205"/>
      <c r="AW217" s="205"/>
      <c r="AX217" s="206"/>
      <c r="AY217" s="205"/>
      <c r="AZ217" s="205"/>
      <c r="BA217" s="205"/>
      <c r="BB217" s="205"/>
      <c r="BC217" s="206"/>
      <c r="BD217" s="205"/>
      <c r="BE217" s="205"/>
      <c r="BF217" s="205"/>
      <c r="BG217" s="205"/>
      <c r="BH217" s="206"/>
      <c r="BI217" s="205"/>
      <c r="BJ217" s="205"/>
      <c r="BK217" s="205"/>
      <c r="BL217" s="207"/>
      <c r="BM217" s="7" t="str">
        <f t="shared" si="11"/>
        <v>S</v>
      </c>
    </row>
    <row r="218" spans="1:65" s="2" customFormat="1" ht="27" hidden="1" thickTop="1" thickBot="1">
      <c r="A218" s="478">
        <v>213</v>
      </c>
      <c r="B218" s="544" t="str">
        <f t="shared" si="8"/>
        <v>PSS09_Adani Green Energy 27 A Limited (AGE27AL)</v>
      </c>
      <c r="C218" s="479" t="s">
        <v>643</v>
      </c>
      <c r="D218" s="464" t="s">
        <v>637</v>
      </c>
      <c r="E218" s="501" t="s">
        <v>689</v>
      </c>
      <c r="F218" s="532" t="s">
        <v>1514</v>
      </c>
      <c r="G218" s="545"/>
      <c r="H218" s="481" t="s">
        <v>745</v>
      </c>
      <c r="I218" s="160" t="s">
        <v>141</v>
      </c>
      <c r="J218" s="198" t="s">
        <v>142</v>
      </c>
      <c r="K218" s="201"/>
      <c r="L218" s="202"/>
      <c r="M218" s="203"/>
      <c r="N218" s="168" t="str" cm="1">
        <f t="array" ref="N218">_xlfn.IFNA(LOOKUP(2, 1/(MOD(COLUMN(O218:XFD218)-COLUMN(O218), 5)=2)/(O218:XFD218&lt;&gt;""), O218:XFD218),"Not Submitted")</f>
        <v>delete</v>
      </c>
      <c r="O218" s="238"/>
      <c r="P218" s="238"/>
      <c r="Q218" s="198" t="s">
        <v>61</v>
      </c>
      <c r="R218" s="102"/>
      <c r="S218" s="207" t="s">
        <v>2973</v>
      </c>
      <c r="T218" s="239"/>
      <c r="U218" s="240"/>
      <c r="V218" s="204"/>
      <c r="W218" s="205"/>
      <c r="X218" s="205"/>
      <c r="Y218" s="249"/>
      <c r="Z218" s="219"/>
      <c r="AA218" s="243"/>
      <c r="AB218" s="204"/>
      <c r="AC218" s="204"/>
      <c r="AD218" s="250"/>
      <c r="AE218" s="219"/>
      <c r="AF218" s="243"/>
      <c r="AG218" s="205"/>
      <c r="AH218" s="205"/>
      <c r="AI218" s="236"/>
      <c r="AJ218" s="205"/>
      <c r="AK218" s="205"/>
      <c r="AL218" s="205"/>
      <c r="AM218" s="205"/>
      <c r="AN218" s="206"/>
      <c r="AO218" s="205"/>
      <c r="AP218" s="205"/>
      <c r="AQ218" s="205"/>
      <c r="AR218" s="205"/>
      <c r="AS218" s="206"/>
      <c r="AT218" s="205"/>
      <c r="AU218" s="205"/>
      <c r="AV218" s="205"/>
      <c r="AW218" s="205"/>
      <c r="AX218" s="206"/>
      <c r="AY218" s="205"/>
      <c r="AZ218" s="205"/>
      <c r="BA218" s="205"/>
      <c r="BB218" s="205"/>
      <c r="BC218" s="206"/>
      <c r="BD218" s="205"/>
      <c r="BE218" s="205"/>
      <c r="BF218" s="205"/>
      <c r="BG218" s="205"/>
      <c r="BH218" s="206"/>
      <c r="BI218" s="205"/>
      <c r="BJ218" s="205"/>
      <c r="BK218" s="205"/>
      <c r="BL218" s="207"/>
      <c r="BM218" s="7" t="str">
        <f t="shared" si="11"/>
        <v>C</v>
      </c>
    </row>
    <row r="219" spans="1:65" s="2" customFormat="1" ht="28.5" hidden="1" thickTop="1" thickBot="1">
      <c r="A219" s="158">
        <v>214</v>
      </c>
      <c r="B219" s="523" t="str">
        <f t="shared" si="8"/>
        <v>PSS09_Adani Green Energy 27 A Limited (AGE27AL)</v>
      </c>
      <c r="C219" s="31" t="s">
        <v>643</v>
      </c>
      <c r="D219" s="197" t="s">
        <v>637</v>
      </c>
      <c r="E219" s="28" t="s">
        <v>689</v>
      </c>
      <c r="F219" s="291" t="s">
        <v>1515</v>
      </c>
      <c r="G219" s="254"/>
      <c r="H219" s="200" t="s">
        <v>742</v>
      </c>
      <c r="I219" s="160" t="s">
        <v>141</v>
      </c>
      <c r="J219" s="198" t="s">
        <v>142</v>
      </c>
      <c r="K219" s="201"/>
      <c r="L219" s="202"/>
      <c r="M219" s="203"/>
      <c r="N219" s="168" t="str" cm="1">
        <f t="array" ref="N219">_xlfn.IFNA(LOOKUP(2, 1/(MOD(COLUMN(O219:XFD219)-COLUMN(O219), 5)=2)/(O219:XFD219&lt;&gt;""), O219:XFD219),"Not Submitted")</f>
        <v>delete</v>
      </c>
      <c r="O219" s="238"/>
      <c r="P219" s="238"/>
      <c r="Q219" s="198" t="s">
        <v>61</v>
      </c>
      <c r="R219" s="102"/>
      <c r="S219" s="205" t="s">
        <v>743</v>
      </c>
      <c r="T219" s="239"/>
      <c r="U219" s="240"/>
      <c r="V219" s="204"/>
      <c r="W219" s="205"/>
      <c r="X219" s="205"/>
      <c r="Y219" s="249"/>
      <c r="Z219" s="219"/>
      <c r="AA219" s="243"/>
      <c r="AB219" s="204"/>
      <c r="AC219" s="204"/>
      <c r="AD219" s="250"/>
      <c r="AE219" s="219"/>
      <c r="AF219" s="243"/>
      <c r="AG219" s="205"/>
      <c r="AH219" s="205"/>
      <c r="AI219" s="236"/>
      <c r="AJ219" s="205"/>
      <c r="AK219" s="205"/>
      <c r="AL219" s="205"/>
      <c r="AM219" s="205"/>
      <c r="AN219" s="206"/>
      <c r="AO219" s="205"/>
      <c r="AP219" s="205"/>
      <c r="AQ219" s="205"/>
      <c r="AR219" s="205"/>
      <c r="AS219" s="206"/>
      <c r="AT219" s="205"/>
      <c r="AU219" s="205"/>
      <c r="AV219" s="205"/>
      <c r="AW219" s="205"/>
      <c r="AX219" s="206"/>
      <c r="AY219" s="205"/>
      <c r="AZ219" s="205"/>
      <c r="BA219" s="205"/>
      <c r="BB219" s="205"/>
      <c r="BC219" s="206"/>
      <c r="BD219" s="205"/>
      <c r="BE219" s="205"/>
      <c r="BF219" s="205"/>
      <c r="BG219" s="205"/>
      <c r="BH219" s="206"/>
      <c r="BI219" s="205"/>
      <c r="BJ219" s="205"/>
      <c r="BK219" s="205"/>
      <c r="BL219" s="207"/>
      <c r="BM219" s="7" t="str">
        <f t="shared" si="11"/>
        <v>C</v>
      </c>
    </row>
    <row r="220" spans="1:65" s="2" customFormat="1" ht="27" hidden="1" thickTop="1" thickBot="1">
      <c r="A220" s="158">
        <v>215</v>
      </c>
      <c r="B220" s="159" t="str">
        <f t="shared" si="8"/>
        <v>PSS09_Adani Green Energy 27 A Limited (AGE27AL)</v>
      </c>
      <c r="C220" s="31" t="s">
        <v>643</v>
      </c>
      <c r="D220" s="197" t="s">
        <v>637</v>
      </c>
      <c r="E220" s="160" t="s">
        <v>689</v>
      </c>
      <c r="F220" s="291" t="s">
        <v>1516</v>
      </c>
      <c r="G220" s="199"/>
      <c r="H220" s="200" t="s">
        <v>738</v>
      </c>
      <c r="I220" s="160"/>
      <c r="J220" s="198"/>
      <c r="K220" s="201"/>
      <c r="L220" s="202"/>
      <c r="M220" s="203"/>
      <c r="N220" s="168" t="str" cm="1">
        <f t="array" ref="N220">_xlfn.IFNA(LOOKUP(2, 1/(MOD(COLUMN(O220:XFD220)-COLUMN(O220), 5)=2)/(O220:XFD220&lt;&gt;""), O220:XFD220),"Not Submitted")</f>
        <v>Cat. -I_Star</v>
      </c>
      <c r="O220" s="238" t="s">
        <v>171</v>
      </c>
      <c r="P220" s="238"/>
      <c r="Q220" s="198"/>
      <c r="R220" s="102"/>
      <c r="S220" s="205"/>
      <c r="T220" s="239">
        <v>46067</v>
      </c>
      <c r="U220" s="238">
        <v>46069</v>
      </c>
      <c r="V220" s="198" t="s">
        <v>33</v>
      </c>
      <c r="W220" s="102" t="s">
        <v>1517</v>
      </c>
      <c r="X220" s="205"/>
      <c r="Y220" s="249">
        <v>46135</v>
      </c>
      <c r="Z220" s="219">
        <v>46135</v>
      </c>
      <c r="AA220" s="198" t="s">
        <v>33</v>
      </c>
      <c r="AB220" s="204" t="s">
        <v>1518</v>
      </c>
      <c r="AC220" s="204"/>
      <c r="AD220" s="250">
        <v>46214</v>
      </c>
      <c r="AE220" s="219">
        <v>46214</v>
      </c>
      <c r="AF220" s="198" t="s">
        <v>33</v>
      </c>
      <c r="AG220" s="205" t="s">
        <v>3101</v>
      </c>
      <c r="AH220" s="205"/>
      <c r="AI220" s="252">
        <v>46230</v>
      </c>
      <c r="AJ220" s="737">
        <v>46230</v>
      </c>
      <c r="AK220" s="198" t="s">
        <v>34</v>
      </c>
      <c r="AL220" s="205" t="s">
        <v>3160</v>
      </c>
      <c r="AM220" s="205"/>
      <c r="AN220" s="206"/>
      <c r="AO220" s="205"/>
      <c r="AP220" s="205"/>
      <c r="AQ220" s="205"/>
      <c r="AR220" s="205"/>
      <c r="AS220" s="206"/>
      <c r="AT220" s="205"/>
      <c r="AU220" s="205"/>
      <c r="AV220" s="205"/>
      <c r="AW220" s="205"/>
      <c r="AX220" s="206"/>
      <c r="AY220" s="205"/>
      <c r="AZ220" s="205"/>
      <c r="BA220" s="205"/>
      <c r="BB220" s="205"/>
      <c r="BC220" s="206"/>
      <c r="BD220" s="205"/>
      <c r="BE220" s="205"/>
      <c r="BF220" s="205"/>
      <c r="BG220" s="205"/>
      <c r="BH220" s="206"/>
      <c r="BI220" s="205"/>
      <c r="BJ220" s="205"/>
      <c r="BK220" s="205"/>
      <c r="BL220" s="207"/>
      <c r="BM220" s="7" t="str">
        <f t="shared" si="11"/>
        <v>C</v>
      </c>
    </row>
    <row r="221" spans="1:65" s="2" customFormat="1" ht="15" hidden="1" thickTop="1" thickBot="1">
      <c r="A221" s="158">
        <v>216</v>
      </c>
      <c r="B221" s="523" t="str">
        <f t="shared" si="8"/>
        <v>PSS09_Adani Green Energy 27 A Limited (AGE27AL)</v>
      </c>
      <c r="C221" s="31" t="s">
        <v>643</v>
      </c>
      <c r="D221" s="197" t="s">
        <v>637</v>
      </c>
      <c r="E221" s="28" t="s">
        <v>689</v>
      </c>
      <c r="F221" s="291" t="s">
        <v>1519</v>
      </c>
      <c r="G221" s="254"/>
      <c r="H221" s="200" t="s">
        <v>749</v>
      </c>
      <c r="I221" s="160" t="s">
        <v>141</v>
      </c>
      <c r="J221" s="198" t="s">
        <v>142</v>
      </c>
      <c r="K221" s="201"/>
      <c r="L221" s="202"/>
      <c r="M221" s="203"/>
      <c r="N221" s="168" t="str" cm="1">
        <f t="array" ref="N221">_xlfn.IFNA(LOOKUP(2, 1/(MOD(COLUMN(O221:XFD221)-COLUMN(O221), 5)=2)/(O221:XFD221&lt;&gt;""), O221:XFD221),"Not Submitted")</f>
        <v>Cat. -I</v>
      </c>
      <c r="O221" s="238">
        <v>46214</v>
      </c>
      <c r="P221" s="238">
        <v>46214</v>
      </c>
      <c r="Q221" s="198" t="s">
        <v>33</v>
      </c>
      <c r="R221" s="102" t="s">
        <v>3101</v>
      </c>
      <c r="S221" s="205"/>
      <c r="T221" s="239"/>
      <c r="U221" s="240"/>
      <c r="V221" s="204"/>
      <c r="W221" s="205"/>
      <c r="X221" s="205"/>
      <c r="Y221" s="249"/>
      <c r="Z221" s="219"/>
      <c r="AA221" s="243"/>
      <c r="AB221" s="204"/>
      <c r="AC221" s="204"/>
      <c r="AD221" s="250"/>
      <c r="AE221" s="219"/>
      <c r="AF221" s="243"/>
      <c r="AG221" s="205"/>
      <c r="AH221" s="205"/>
      <c r="AI221" s="236"/>
      <c r="AJ221" s="205"/>
      <c r="AK221" s="205"/>
      <c r="AL221" s="205"/>
      <c r="AM221" s="205"/>
      <c r="AN221" s="206"/>
      <c r="AO221" s="205"/>
      <c r="AP221" s="205"/>
      <c r="AQ221" s="205"/>
      <c r="AR221" s="205"/>
      <c r="AS221" s="206"/>
      <c r="AT221" s="205"/>
      <c r="AU221" s="205"/>
      <c r="AV221" s="205"/>
      <c r="AW221" s="205"/>
      <c r="AX221" s="206"/>
      <c r="AY221" s="205"/>
      <c r="AZ221" s="205"/>
      <c r="BA221" s="205"/>
      <c r="BB221" s="205"/>
      <c r="BC221" s="206"/>
      <c r="BD221" s="205"/>
      <c r="BE221" s="205"/>
      <c r="BF221" s="205"/>
      <c r="BG221" s="205"/>
      <c r="BH221" s="206"/>
      <c r="BI221" s="205"/>
      <c r="BJ221" s="205"/>
      <c r="BK221" s="205"/>
      <c r="BL221" s="207"/>
      <c r="BM221" s="7" t="str">
        <f t="shared" si="11"/>
        <v>C</v>
      </c>
    </row>
    <row r="222" spans="1:65" s="2" customFormat="1" ht="15" hidden="1" thickTop="1" thickBot="1">
      <c r="A222" s="158">
        <v>217</v>
      </c>
      <c r="B222" s="523" t="str">
        <f t="shared" si="8"/>
        <v>PSS09_Adani Green Energy 27 A Limited (AGE27AL)</v>
      </c>
      <c r="C222" s="31" t="s">
        <v>643</v>
      </c>
      <c r="D222" s="197" t="s">
        <v>637</v>
      </c>
      <c r="E222" s="28" t="s">
        <v>689</v>
      </c>
      <c r="F222" s="291" t="s">
        <v>1520</v>
      </c>
      <c r="G222" s="254"/>
      <c r="H222" s="200" t="s">
        <v>747</v>
      </c>
      <c r="I222" s="160"/>
      <c r="J222" s="198"/>
      <c r="K222" s="201"/>
      <c r="L222" s="202"/>
      <c r="M222" s="203"/>
      <c r="N222" s="168" t="str" cm="1">
        <f t="array" ref="N222">_xlfn.IFNA(LOOKUP(2, 1/(MOD(COLUMN(O222:XFD222)-COLUMN(O222), 5)=2)/(O222:XFD222&lt;&gt;""), O222:XFD222),"Not Submitted")</f>
        <v>RFC</v>
      </c>
      <c r="O222" s="238">
        <v>46228</v>
      </c>
      <c r="P222" s="238">
        <v>46228</v>
      </c>
      <c r="Q222" s="198" t="s">
        <v>8</v>
      </c>
      <c r="R222" s="102" t="s">
        <v>3149</v>
      </c>
      <c r="S222" s="205"/>
      <c r="T222" s="239"/>
      <c r="U222" s="240"/>
      <c r="V222" s="204"/>
      <c r="W222" s="205"/>
      <c r="X222" s="205"/>
      <c r="Y222" s="249"/>
      <c r="Z222" s="219"/>
      <c r="AA222" s="243"/>
      <c r="AB222" s="204"/>
      <c r="AC222" s="204"/>
      <c r="AD222" s="250"/>
      <c r="AE222" s="219"/>
      <c r="AF222" s="243"/>
      <c r="AG222" s="205"/>
      <c r="AH222" s="205"/>
      <c r="AI222" s="236"/>
      <c r="AJ222" s="205"/>
      <c r="AK222" s="205"/>
      <c r="AL222" s="205"/>
      <c r="AM222" s="205"/>
      <c r="AN222" s="206"/>
      <c r="AO222" s="205"/>
      <c r="AP222" s="205"/>
      <c r="AQ222" s="205"/>
      <c r="AR222" s="205"/>
      <c r="AS222" s="206"/>
      <c r="AT222" s="205"/>
      <c r="AU222" s="205"/>
      <c r="AV222" s="205"/>
      <c r="AW222" s="205"/>
      <c r="AX222" s="206"/>
      <c r="AY222" s="205"/>
      <c r="AZ222" s="205"/>
      <c r="BA222" s="205"/>
      <c r="BB222" s="205"/>
      <c r="BC222" s="206"/>
      <c r="BD222" s="205"/>
      <c r="BE222" s="205"/>
      <c r="BF222" s="205"/>
      <c r="BG222" s="205"/>
      <c r="BH222" s="206"/>
      <c r="BI222" s="205"/>
      <c r="BJ222" s="205"/>
      <c r="BK222" s="205"/>
      <c r="BL222" s="207"/>
      <c r="BM222" s="7" t="str">
        <f t="shared" si="11"/>
        <v>C</v>
      </c>
    </row>
    <row r="223" spans="1:65" s="2" customFormat="1" ht="15" hidden="1" thickTop="1" thickBot="1">
      <c r="A223" s="158">
        <v>218</v>
      </c>
      <c r="B223" s="523" t="str">
        <f t="shared" si="8"/>
        <v>PSS09_Adani Green Energy 27 A Limited (AGE27AL)</v>
      </c>
      <c r="C223" s="31" t="s">
        <v>708</v>
      </c>
      <c r="D223" s="197" t="s">
        <v>637</v>
      </c>
      <c r="E223" s="28" t="s">
        <v>689</v>
      </c>
      <c r="F223" s="428" t="s">
        <v>1521</v>
      </c>
      <c r="G223" s="254"/>
      <c r="H223" s="211" t="s">
        <v>1522</v>
      </c>
      <c r="I223" s="160"/>
      <c r="J223" s="198"/>
      <c r="K223" s="201"/>
      <c r="L223" s="202"/>
      <c r="M223" s="203"/>
      <c r="N223" s="168" t="str" cm="1">
        <f t="array" ref="N223">_xlfn.IFNA(LOOKUP(2, 1/(MOD(COLUMN(O223:XFD223)-COLUMN(O223), 5)=2)/(O223:XFD223&lt;&gt;""), O223:XFD223),"Not Submitted")</f>
        <v>Cat. -I</v>
      </c>
      <c r="O223" s="238">
        <v>46060</v>
      </c>
      <c r="P223" s="238">
        <v>46062</v>
      </c>
      <c r="Q223" s="198" t="s">
        <v>37</v>
      </c>
      <c r="R223" s="102" t="s">
        <v>1507</v>
      </c>
      <c r="S223" s="205"/>
      <c r="T223" s="239">
        <v>46077</v>
      </c>
      <c r="U223" s="240">
        <v>46078</v>
      </c>
      <c r="V223" s="198" t="s">
        <v>33</v>
      </c>
      <c r="W223" s="102" t="s">
        <v>1523</v>
      </c>
      <c r="X223" s="205"/>
      <c r="Y223" s="249"/>
      <c r="Z223" s="219"/>
      <c r="AA223" s="243"/>
      <c r="AB223" s="204"/>
      <c r="AC223" s="204"/>
      <c r="AD223" s="250"/>
      <c r="AE223" s="219"/>
      <c r="AF223" s="243"/>
      <c r="AG223" s="205"/>
      <c r="AH223" s="205"/>
      <c r="AI223" s="236"/>
      <c r="AJ223" s="205"/>
      <c r="AK223" s="205"/>
      <c r="AL223" s="205"/>
      <c r="AM223" s="205"/>
      <c r="AN223" s="206"/>
      <c r="AO223" s="205"/>
      <c r="AP223" s="205"/>
      <c r="AQ223" s="205"/>
      <c r="AR223" s="205"/>
      <c r="AS223" s="206"/>
      <c r="AT223" s="205"/>
      <c r="AU223" s="205"/>
      <c r="AV223" s="205"/>
      <c r="AW223" s="205"/>
      <c r="AX223" s="206"/>
      <c r="AY223" s="205"/>
      <c r="AZ223" s="205"/>
      <c r="BA223" s="205"/>
      <c r="BB223" s="205"/>
      <c r="BC223" s="206"/>
      <c r="BD223" s="205"/>
      <c r="BE223" s="205"/>
      <c r="BF223" s="205"/>
      <c r="BG223" s="205"/>
      <c r="BH223" s="206"/>
      <c r="BI223" s="205"/>
      <c r="BJ223" s="205"/>
      <c r="BK223" s="205"/>
      <c r="BL223" s="207"/>
      <c r="BM223" s="7" t="str">
        <f t="shared" si="11"/>
        <v>S</v>
      </c>
    </row>
    <row r="224" spans="1:65" s="2" customFormat="1" ht="28.5" hidden="1" thickTop="1" thickBot="1">
      <c r="A224" s="158">
        <v>219</v>
      </c>
      <c r="B224" s="523" t="str">
        <f t="shared" si="8"/>
        <v>PSS09_Adani Green Energy 27 A Limited (AGE27AL)</v>
      </c>
      <c r="C224" s="31" t="s">
        <v>650</v>
      </c>
      <c r="D224" s="197" t="s">
        <v>637</v>
      </c>
      <c r="E224" s="28" t="s">
        <v>689</v>
      </c>
      <c r="F224" s="291" t="s">
        <v>1524</v>
      </c>
      <c r="G224" s="254"/>
      <c r="H224" s="200" t="s">
        <v>794</v>
      </c>
      <c r="I224" s="160" t="s">
        <v>141</v>
      </c>
      <c r="J224" s="198" t="s">
        <v>142</v>
      </c>
      <c r="K224" s="201"/>
      <c r="L224" s="202"/>
      <c r="M224" s="203"/>
      <c r="N224" s="168" t="str" cm="1">
        <f t="array" ref="N224">_xlfn.IFNA(LOOKUP(2, 1/(MOD(COLUMN(O224:XFD224)-COLUMN(O224), 5)=2)/(O224:XFD224&lt;&gt;""), O224:XFD224),"Not Submitted")</f>
        <v>Cat. -I</v>
      </c>
      <c r="O224" s="238">
        <v>46113</v>
      </c>
      <c r="P224" s="238">
        <v>46114</v>
      </c>
      <c r="Q224" s="198" t="s">
        <v>33</v>
      </c>
      <c r="R224" s="102" t="s">
        <v>1525</v>
      </c>
      <c r="S224" s="205"/>
      <c r="T224" s="239" t="s">
        <v>171</v>
      </c>
      <c r="U224" s="240"/>
      <c r="V224" s="204"/>
      <c r="W224" s="205"/>
      <c r="X224" s="205"/>
      <c r="Y224" s="249">
        <v>46182</v>
      </c>
      <c r="Z224" s="219">
        <v>46182</v>
      </c>
      <c r="AA224" s="394" t="s">
        <v>33</v>
      </c>
      <c r="AB224" s="204" t="s">
        <v>1526</v>
      </c>
      <c r="AC224" s="204"/>
      <c r="AD224" s="250"/>
      <c r="AE224" s="219"/>
      <c r="AF224" s="243"/>
      <c r="AG224" s="205"/>
      <c r="AH224" s="205"/>
      <c r="AI224" s="236"/>
      <c r="AJ224" s="205"/>
      <c r="AK224" s="205"/>
      <c r="AL224" s="205"/>
      <c r="AM224" s="205"/>
      <c r="AN224" s="206"/>
      <c r="AO224" s="205"/>
      <c r="AP224" s="205"/>
      <c r="AQ224" s="205"/>
      <c r="AR224" s="205"/>
      <c r="AS224" s="206"/>
      <c r="AT224" s="205"/>
      <c r="AU224" s="205"/>
      <c r="AV224" s="205"/>
      <c r="AW224" s="205"/>
      <c r="AX224" s="206"/>
      <c r="AY224" s="205"/>
      <c r="AZ224" s="205"/>
      <c r="BA224" s="205"/>
      <c r="BB224" s="205"/>
      <c r="BC224" s="206"/>
      <c r="BD224" s="205"/>
      <c r="BE224" s="205"/>
      <c r="BF224" s="205"/>
      <c r="BG224" s="205"/>
      <c r="BH224" s="206"/>
      <c r="BI224" s="205"/>
      <c r="BJ224" s="205"/>
      <c r="BK224" s="205"/>
      <c r="BL224" s="207"/>
      <c r="BM224" s="7" t="str">
        <f t="shared" si="11"/>
        <v>C</v>
      </c>
    </row>
    <row r="225" spans="1:65" s="2" customFormat="1" ht="27" hidden="1" thickTop="1" thickBot="1">
      <c r="A225" s="478">
        <v>220</v>
      </c>
      <c r="B225" s="544" t="str">
        <f t="shared" si="8"/>
        <v>PSS09_Adani Green Energy 27 A Limited (AGE27AL)</v>
      </c>
      <c r="C225" s="479" t="s">
        <v>650</v>
      </c>
      <c r="D225" s="464" t="s">
        <v>637</v>
      </c>
      <c r="E225" s="501" t="s">
        <v>689</v>
      </c>
      <c r="F225" s="466" t="s">
        <v>1527</v>
      </c>
      <c r="G225" s="545"/>
      <c r="H225" s="481" t="s">
        <v>792</v>
      </c>
      <c r="I225" s="160" t="s">
        <v>141</v>
      </c>
      <c r="J225" s="198" t="s">
        <v>142</v>
      </c>
      <c r="K225" s="201"/>
      <c r="L225" s="202"/>
      <c r="M225" s="203"/>
      <c r="N225" s="168" t="str" cm="1">
        <f t="array" ref="N225">_xlfn.IFNA(LOOKUP(2, 1/(MOD(COLUMN(O225:XFD225)-COLUMN(O225), 5)=2)/(O225:XFD225&lt;&gt;""), O225:XFD225),"Not Submitted")</f>
        <v>delete</v>
      </c>
      <c r="O225" s="238"/>
      <c r="P225" s="238"/>
      <c r="Q225" s="198" t="s">
        <v>61</v>
      </c>
      <c r="R225" s="102"/>
      <c r="S225" s="207" t="s">
        <v>2973</v>
      </c>
      <c r="T225" s="239"/>
      <c r="U225" s="240"/>
      <c r="V225" s="204"/>
      <c r="W225" s="205"/>
      <c r="X225" s="205"/>
      <c r="Y225" s="249"/>
      <c r="Z225" s="219"/>
      <c r="AA225" s="243"/>
      <c r="AB225" s="204"/>
      <c r="AC225" s="204"/>
      <c r="AD225" s="250"/>
      <c r="AE225" s="219"/>
      <c r="AF225" s="243"/>
      <c r="AG225" s="205"/>
      <c r="AH225" s="205"/>
      <c r="AI225" s="236"/>
      <c r="AJ225" s="205"/>
      <c r="AK225" s="205"/>
      <c r="AL225" s="205"/>
      <c r="AM225" s="205"/>
      <c r="AN225" s="206"/>
      <c r="AO225" s="205"/>
      <c r="AP225" s="205"/>
      <c r="AQ225" s="205"/>
      <c r="AR225" s="205"/>
      <c r="AS225" s="206"/>
      <c r="AT225" s="205"/>
      <c r="AU225" s="205"/>
      <c r="AV225" s="205"/>
      <c r="AW225" s="205"/>
      <c r="AX225" s="206"/>
      <c r="AY225" s="205"/>
      <c r="AZ225" s="205"/>
      <c r="BA225" s="205"/>
      <c r="BB225" s="205"/>
      <c r="BC225" s="206"/>
      <c r="BD225" s="205"/>
      <c r="BE225" s="205"/>
      <c r="BF225" s="205"/>
      <c r="BG225" s="205"/>
      <c r="BH225" s="206"/>
      <c r="BI225" s="205"/>
      <c r="BJ225" s="205"/>
      <c r="BK225" s="205"/>
      <c r="BL225" s="207"/>
      <c r="BM225" s="7" t="str">
        <f t="shared" si="11"/>
        <v>C</v>
      </c>
    </row>
    <row r="226" spans="1:65" s="2" customFormat="1" ht="15" hidden="1" thickTop="1" thickBot="1">
      <c r="A226" s="158">
        <v>221</v>
      </c>
      <c r="B226" s="523" t="str">
        <f t="shared" si="8"/>
        <v>PSS09_Adani Green Energy 27 A Limited (AGE27AL)</v>
      </c>
      <c r="C226" s="31" t="s">
        <v>650</v>
      </c>
      <c r="D226" s="197" t="s">
        <v>637</v>
      </c>
      <c r="E226" s="28" t="s">
        <v>689</v>
      </c>
      <c r="F226" s="291" t="s">
        <v>1528</v>
      </c>
      <c r="G226" s="254"/>
      <c r="H226" s="427" t="s">
        <v>3190</v>
      </c>
      <c r="I226" s="160"/>
      <c r="J226" s="198"/>
      <c r="K226" s="201"/>
      <c r="L226" s="202"/>
      <c r="M226" s="203"/>
      <c r="N226" s="168" t="str" cm="1">
        <f t="array" ref="N226">_xlfn.IFNA(LOOKUP(2, 1/(MOD(COLUMN(O226:XFD226)-COLUMN(O226), 5)=2)/(O226:XFD226&lt;&gt;""), O226:XFD226),"Not Submitted")</f>
        <v>Cat. -I_Star</v>
      </c>
      <c r="O226" s="238">
        <v>46241</v>
      </c>
      <c r="P226" s="238">
        <v>46242</v>
      </c>
      <c r="Q226" s="198" t="s">
        <v>34</v>
      </c>
      <c r="R226" s="102" t="s">
        <v>3193</v>
      </c>
      <c r="S226" s="205"/>
      <c r="T226" s="239"/>
      <c r="U226" s="240"/>
      <c r="V226" s="204"/>
      <c r="W226" s="205"/>
      <c r="X226" s="205"/>
      <c r="Y226" s="249"/>
      <c r="Z226" s="219"/>
      <c r="AA226" s="243"/>
      <c r="AB226" s="204"/>
      <c r="AC226" s="204"/>
      <c r="AD226" s="250"/>
      <c r="AE226" s="219"/>
      <c r="AF226" s="243"/>
      <c r="AG226" s="205"/>
      <c r="AH226" s="205"/>
      <c r="AI226" s="236"/>
      <c r="AJ226" s="205"/>
      <c r="AK226" s="205"/>
      <c r="AL226" s="205"/>
      <c r="AM226" s="205"/>
      <c r="AN226" s="206"/>
      <c r="AO226" s="205"/>
      <c r="AP226" s="205"/>
      <c r="AQ226" s="205"/>
      <c r="AR226" s="205"/>
      <c r="AS226" s="206"/>
      <c r="AT226" s="205"/>
      <c r="AU226" s="205"/>
      <c r="AV226" s="205"/>
      <c r="AW226" s="205"/>
      <c r="AX226" s="206"/>
      <c r="AY226" s="205"/>
      <c r="AZ226" s="205"/>
      <c r="BA226" s="205"/>
      <c r="BB226" s="205"/>
      <c r="BC226" s="206"/>
      <c r="BD226" s="205"/>
      <c r="BE226" s="205"/>
      <c r="BF226" s="205"/>
      <c r="BG226" s="205"/>
      <c r="BH226" s="206"/>
      <c r="BI226" s="205"/>
      <c r="BJ226" s="205"/>
      <c r="BK226" s="205"/>
      <c r="BL226" s="207"/>
      <c r="BM226" s="7" t="str">
        <f t="shared" si="11"/>
        <v>C</v>
      </c>
    </row>
    <row r="227" spans="1:65" s="2" customFormat="1" ht="15" hidden="1" thickTop="1" thickBot="1">
      <c r="A227" s="158">
        <v>222</v>
      </c>
      <c r="B227" s="523" t="str">
        <f t="shared" si="8"/>
        <v>PSS09_Adani Green Energy 27 A Limited (AGE27AL)</v>
      </c>
      <c r="C227" s="31" t="s">
        <v>650</v>
      </c>
      <c r="D227" s="197" t="s">
        <v>637</v>
      </c>
      <c r="E227" s="28" t="s">
        <v>689</v>
      </c>
      <c r="F227" s="291" t="s">
        <v>1529</v>
      </c>
      <c r="G227" s="254"/>
      <c r="H227" s="200" t="s">
        <v>797</v>
      </c>
      <c r="I227" s="160" t="s">
        <v>141</v>
      </c>
      <c r="J227" s="198" t="s">
        <v>142</v>
      </c>
      <c r="K227" s="201"/>
      <c r="L227" s="202"/>
      <c r="M227" s="203"/>
      <c r="N227" s="168" t="str" cm="1">
        <f t="array" ref="N227">_xlfn.IFNA(LOOKUP(2, 1/(MOD(COLUMN(O227:XFD227)-COLUMN(O227), 5)=2)/(O227:XFD227&lt;&gt;""), O227:XFD227),"Not Submitted")</f>
        <v>Cat. -I</v>
      </c>
      <c r="O227" s="238">
        <v>46214</v>
      </c>
      <c r="P227" s="238">
        <v>46214</v>
      </c>
      <c r="Q227" s="198" t="s">
        <v>33</v>
      </c>
      <c r="R227" s="102" t="s">
        <v>3101</v>
      </c>
      <c r="S227" s="205"/>
      <c r="T227" s="239"/>
      <c r="U227" s="240"/>
      <c r="V227" s="204"/>
      <c r="W227" s="205"/>
      <c r="X227" s="205"/>
      <c r="Y227" s="249"/>
      <c r="Z227" s="219"/>
      <c r="AA227" s="243"/>
      <c r="AB227" s="204"/>
      <c r="AC227" s="204"/>
      <c r="AD227" s="250"/>
      <c r="AE227" s="219"/>
      <c r="AF227" s="243"/>
      <c r="AG227" s="205"/>
      <c r="AH227" s="205"/>
      <c r="AI227" s="236"/>
      <c r="AJ227" s="205"/>
      <c r="AK227" s="205"/>
      <c r="AL227" s="205"/>
      <c r="AM227" s="205"/>
      <c r="AN227" s="206"/>
      <c r="AO227" s="205"/>
      <c r="AP227" s="205"/>
      <c r="AQ227" s="205"/>
      <c r="AR227" s="205"/>
      <c r="AS227" s="206"/>
      <c r="AT227" s="205"/>
      <c r="AU227" s="205"/>
      <c r="AV227" s="205"/>
      <c r="AW227" s="205"/>
      <c r="AX227" s="206"/>
      <c r="AY227" s="205"/>
      <c r="AZ227" s="205"/>
      <c r="BA227" s="205"/>
      <c r="BB227" s="205"/>
      <c r="BC227" s="206"/>
      <c r="BD227" s="205"/>
      <c r="BE227" s="205"/>
      <c r="BF227" s="205"/>
      <c r="BG227" s="205"/>
      <c r="BH227" s="206"/>
      <c r="BI227" s="205"/>
      <c r="BJ227" s="205"/>
      <c r="BK227" s="205"/>
      <c r="BL227" s="207"/>
      <c r="BM227" s="7" t="str">
        <f t="shared" si="11"/>
        <v>C</v>
      </c>
    </row>
    <row r="228" spans="1:65" s="2" customFormat="1" ht="15" hidden="1" thickTop="1" thickBot="1">
      <c r="A228" s="158">
        <v>223</v>
      </c>
      <c r="B228" s="523" t="str">
        <f t="shared" si="8"/>
        <v>PSS09_Adani Green Energy 27 A Limited (AGE27AL)</v>
      </c>
      <c r="C228" s="31" t="s">
        <v>589</v>
      </c>
      <c r="D228" s="197" t="s">
        <v>637</v>
      </c>
      <c r="E228" s="28" t="s">
        <v>689</v>
      </c>
      <c r="F228" s="291" t="s">
        <v>1530</v>
      </c>
      <c r="G228" s="254"/>
      <c r="H228" s="200" t="s">
        <v>871</v>
      </c>
      <c r="I228" s="160" t="s">
        <v>141</v>
      </c>
      <c r="J228" s="198" t="s">
        <v>142</v>
      </c>
      <c r="K228" s="201"/>
      <c r="L228" s="202"/>
      <c r="M228" s="203"/>
      <c r="N228" s="168" t="str" cm="1">
        <f t="array" ref="N228">_xlfn.IFNA(LOOKUP(2, 1/(MOD(COLUMN(O228:XFD228)-COLUMN(O228), 5)=2)/(O228:XFD228&lt;&gt;""), O228:XFD228),"Not Submitted")</f>
        <v>Cat. -I</v>
      </c>
      <c r="O228" s="238">
        <v>46058</v>
      </c>
      <c r="P228" s="238">
        <v>46058</v>
      </c>
      <c r="Q228" s="198" t="s">
        <v>8</v>
      </c>
      <c r="R228" s="102" t="s">
        <v>1531</v>
      </c>
      <c r="S228" s="205"/>
      <c r="T228" s="239">
        <v>46077</v>
      </c>
      <c r="U228" s="240">
        <v>46078</v>
      </c>
      <c r="V228" s="198" t="s">
        <v>33</v>
      </c>
      <c r="W228" s="102" t="s">
        <v>1523</v>
      </c>
      <c r="X228" s="205"/>
      <c r="Y228" s="249">
        <v>46134</v>
      </c>
      <c r="Z228" s="219">
        <v>46135</v>
      </c>
      <c r="AA228" s="198" t="s">
        <v>33</v>
      </c>
      <c r="AB228" s="204" t="s">
        <v>1532</v>
      </c>
      <c r="AC228" s="204"/>
      <c r="AD228" s="250"/>
      <c r="AE228" s="219"/>
      <c r="AF228" s="243"/>
      <c r="AG228" s="205"/>
      <c r="AH228" s="205"/>
      <c r="AI228" s="236"/>
      <c r="AJ228" s="205"/>
      <c r="AK228" s="205"/>
      <c r="AL228" s="205"/>
      <c r="AM228" s="205"/>
      <c r="AN228" s="206"/>
      <c r="AO228" s="205"/>
      <c r="AP228" s="205"/>
      <c r="AQ228" s="205"/>
      <c r="AR228" s="205"/>
      <c r="AS228" s="206"/>
      <c r="AT228" s="205"/>
      <c r="AU228" s="205"/>
      <c r="AV228" s="205"/>
      <c r="AW228" s="205"/>
      <c r="AX228" s="206"/>
      <c r="AY228" s="205"/>
      <c r="AZ228" s="205"/>
      <c r="BA228" s="205"/>
      <c r="BB228" s="205"/>
      <c r="BC228" s="206"/>
      <c r="BD228" s="205"/>
      <c r="BE228" s="205"/>
      <c r="BF228" s="205"/>
      <c r="BG228" s="205"/>
      <c r="BH228" s="206"/>
      <c r="BI228" s="205"/>
      <c r="BJ228" s="205"/>
      <c r="BK228" s="205"/>
      <c r="BL228" s="207"/>
      <c r="BM228" s="7" t="str">
        <f t="shared" si="11"/>
        <v>C</v>
      </c>
    </row>
    <row r="229" spans="1:65" s="2" customFormat="1" ht="28.5" hidden="1" thickTop="1" thickBot="1">
      <c r="A229" s="158">
        <v>224</v>
      </c>
      <c r="B229" s="523" t="str">
        <f t="shared" si="8"/>
        <v>PSS09_Adani Green Energy 27 A Limited (AGE27AL)</v>
      </c>
      <c r="C229" s="31" t="s">
        <v>890</v>
      </c>
      <c r="D229" s="197" t="s">
        <v>637</v>
      </c>
      <c r="E229" s="28" t="s">
        <v>689</v>
      </c>
      <c r="F229" s="291" t="s">
        <v>1533</v>
      </c>
      <c r="G229" s="254"/>
      <c r="H229" s="200" t="s">
        <v>892</v>
      </c>
      <c r="I229" s="160" t="s">
        <v>141</v>
      </c>
      <c r="J229" s="198" t="s">
        <v>142</v>
      </c>
      <c r="K229" s="201"/>
      <c r="L229" s="202"/>
      <c r="M229" s="203"/>
      <c r="N229" s="168" t="str" cm="1">
        <f t="array" ref="N229">_xlfn.IFNA(LOOKUP(2, 1/(MOD(COLUMN(O229:XFD229)-COLUMN(O229), 5)=2)/(O229:XFD229&lt;&gt;""), O229:XFD229),"Not Submitted")</f>
        <v>Cat. -I</v>
      </c>
      <c r="O229" s="238">
        <v>46214</v>
      </c>
      <c r="P229" s="238">
        <v>46214</v>
      </c>
      <c r="Q229" s="198" t="s">
        <v>33</v>
      </c>
      <c r="R229" s="102" t="s">
        <v>3101</v>
      </c>
      <c r="S229" s="205"/>
      <c r="T229" s="239"/>
      <c r="U229" s="240"/>
      <c r="V229" s="204"/>
      <c r="W229" s="205"/>
      <c r="X229" s="205"/>
      <c r="Y229" s="249"/>
      <c r="Z229" s="219"/>
      <c r="AA229" s="243"/>
      <c r="AB229" s="204"/>
      <c r="AC229" s="204"/>
      <c r="AD229" s="250"/>
      <c r="AE229" s="219"/>
      <c r="AF229" s="243"/>
      <c r="AG229" s="205"/>
      <c r="AH229" s="205"/>
      <c r="AI229" s="236"/>
      <c r="AJ229" s="205"/>
      <c r="AK229" s="205"/>
      <c r="AL229" s="205"/>
      <c r="AM229" s="205"/>
      <c r="AN229" s="206"/>
      <c r="AO229" s="205"/>
      <c r="AP229" s="205"/>
      <c r="AQ229" s="205"/>
      <c r="AR229" s="205"/>
      <c r="AS229" s="206"/>
      <c r="AT229" s="205"/>
      <c r="AU229" s="205"/>
      <c r="AV229" s="205"/>
      <c r="AW229" s="205"/>
      <c r="AX229" s="206"/>
      <c r="AY229" s="205"/>
      <c r="AZ229" s="205"/>
      <c r="BA229" s="205"/>
      <c r="BB229" s="205"/>
      <c r="BC229" s="206"/>
      <c r="BD229" s="205"/>
      <c r="BE229" s="205"/>
      <c r="BF229" s="205"/>
      <c r="BG229" s="205"/>
      <c r="BH229" s="206"/>
      <c r="BI229" s="205"/>
      <c r="BJ229" s="205"/>
      <c r="BK229" s="205"/>
      <c r="BL229" s="207"/>
      <c r="BM229" s="7" t="str">
        <f t="shared" si="11"/>
        <v>C</v>
      </c>
    </row>
    <row r="230" spans="1:65" s="2" customFormat="1" ht="15" hidden="1" thickTop="1" thickBot="1">
      <c r="A230" s="158">
        <v>225</v>
      </c>
      <c r="B230" s="523" t="str">
        <f t="shared" si="8"/>
        <v>PSS09_Adani Green Energy 27 A Limited (AGE27AL)</v>
      </c>
      <c r="C230" s="31" t="s">
        <v>857</v>
      </c>
      <c r="D230" s="197" t="s">
        <v>637</v>
      </c>
      <c r="E230" s="28" t="s">
        <v>689</v>
      </c>
      <c r="F230" s="291" t="s">
        <v>1534</v>
      </c>
      <c r="G230" s="254"/>
      <c r="H230" s="200" t="s">
        <v>861</v>
      </c>
      <c r="I230" s="160" t="s">
        <v>141</v>
      </c>
      <c r="J230" s="198" t="s">
        <v>142</v>
      </c>
      <c r="K230" s="201"/>
      <c r="L230" s="202"/>
      <c r="M230" s="203"/>
      <c r="N230" s="168" t="str" cm="1">
        <f t="array" ref="N230">_xlfn.IFNA(LOOKUP(2, 1/(MOD(COLUMN(O230:XFD230)-COLUMN(O230), 5)=2)/(O230:XFD230&lt;&gt;""), O230:XFD230),"Not Submitted")</f>
        <v>Cat. -I</v>
      </c>
      <c r="O230" s="238">
        <v>46214</v>
      </c>
      <c r="P230" s="238">
        <v>46214</v>
      </c>
      <c r="Q230" s="198" t="s">
        <v>33</v>
      </c>
      <c r="R230" s="102" t="s">
        <v>3101</v>
      </c>
      <c r="S230" s="205"/>
      <c r="T230" s="239"/>
      <c r="U230" s="240"/>
      <c r="V230" s="204"/>
      <c r="W230" s="205"/>
      <c r="X230" s="205"/>
      <c r="Y230" s="249"/>
      <c r="Z230" s="219"/>
      <c r="AA230" s="243"/>
      <c r="AB230" s="204"/>
      <c r="AC230" s="204"/>
      <c r="AD230" s="250"/>
      <c r="AE230" s="219"/>
      <c r="AF230" s="243"/>
      <c r="AG230" s="205"/>
      <c r="AH230" s="205"/>
      <c r="AI230" s="236"/>
      <c r="AJ230" s="205"/>
      <c r="AK230" s="205"/>
      <c r="AL230" s="205"/>
      <c r="AM230" s="205"/>
      <c r="AN230" s="206"/>
      <c r="AO230" s="205"/>
      <c r="AP230" s="205"/>
      <c r="AQ230" s="205"/>
      <c r="AR230" s="205"/>
      <c r="AS230" s="206"/>
      <c r="AT230" s="205"/>
      <c r="AU230" s="205"/>
      <c r="AV230" s="205"/>
      <c r="AW230" s="205"/>
      <c r="AX230" s="206"/>
      <c r="AY230" s="205"/>
      <c r="AZ230" s="205"/>
      <c r="BA230" s="205"/>
      <c r="BB230" s="205"/>
      <c r="BC230" s="206"/>
      <c r="BD230" s="205"/>
      <c r="BE230" s="205"/>
      <c r="BF230" s="205"/>
      <c r="BG230" s="205"/>
      <c r="BH230" s="206"/>
      <c r="BI230" s="205"/>
      <c r="BJ230" s="205"/>
      <c r="BK230" s="205"/>
      <c r="BL230" s="207"/>
      <c r="BM230" s="7" t="str">
        <f>MID(F230,20,1)</f>
        <v>C</v>
      </c>
    </row>
    <row r="231" spans="1:65" s="2" customFormat="1" ht="27" hidden="1" thickTop="1" thickBot="1">
      <c r="A231" s="158">
        <v>226</v>
      </c>
      <c r="B231" s="523" t="str">
        <f t="shared" si="8"/>
        <v>PSS09_Adani Green Energy 27 A Limited (AGE27AL)</v>
      </c>
      <c r="C231" s="31" t="s">
        <v>857</v>
      </c>
      <c r="D231" s="197" t="s">
        <v>637</v>
      </c>
      <c r="E231" s="28" t="s">
        <v>689</v>
      </c>
      <c r="F231" s="291" t="s">
        <v>1535</v>
      </c>
      <c r="G231" s="254"/>
      <c r="H231" s="200" t="s">
        <v>863</v>
      </c>
      <c r="I231" s="160"/>
      <c r="J231" s="198"/>
      <c r="K231" s="201"/>
      <c r="L231" s="202"/>
      <c r="M231" s="203"/>
      <c r="N231" s="168" t="str" cm="1">
        <f t="array" ref="N231">_xlfn.IFNA(LOOKUP(2, 1/(MOD(COLUMN(O231:XFD231)-COLUMN(O231), 5)=2)/(O231:XFD231&lt;&gt;""), O231:XFD231),"Not Submitted")</f>
        <v>Delete</v>
      </c>
      <c r="O231" s="238"/>
      <c r="P231" s="238"/>
      <c r="Q231" s="28" t="s">
        <v>56</v>
      </c>
      <c r="R231" s="34"/>
      <c r="S231" s="207" t="s">
        <v>3196</v>
      </c>
      <c r="T231" s="239"/>
      <c r="U231" s="240"/>
      <c r="V231" s="204"/>
      <c r="W231" s="205"/>
      <c r="X231" s="205"/>
      <c r="Y231" s="249"/>
      <c r="Z231" s="219"/>
      <c r="AA231" s="243"/>
      <c r="AB231" s="204"/>
      <c r="AC231" s="204"/>
      <c r="AD231" s="250"/>
      <c r="AE231" s="219"/>
      <c r="AF231" s="243"/>
      <c r="AG231" s="205"/>
      <c r="AH231" s="205"/>
      <c r="AI231" s="236"/>
      <c r="AJ231" s="205"/>
      <c r="AK231" s="205"/>
      <c r="AL231" s="205"/>
      <c r="AM231" s="205"/>
      <c r="AN231" s="206"/>
      <c r="AO231" s="205"/>
      <c r="AP231" s="205"/>
      <c r="AQ231" s="205"/>
      <c r="AR231" s="205"/>
      <c r="AS231" s="206"/>
      <c r="AT231" s="205"/>
      <c r="AU231" s="205"/>
      <c r="AV231" s="205"/>
      <c r="AW231" s="205"/>
      <c r="AX231" s="206"/>
      <c r="AY231" s="205"/>
      <c r="AZ231" s="205"/>
      <c r="BA231" s="205"/>
      <c r="BB231" s="205"/>
      <c r="BC231" s="206"/>
      <c r="BD231" s="205"/>
      <c r="BE231" s="205"/>
      <c r="BF231" s="205"/>
      <c r="BG231" s="205"/>
      <c r="BH231" s="206"/>
      <c r="BI231" s="205"/>
      <c r="BJ231" s="205"/>
      <c r="BK231" s="205"/>
      <c r="BL231" s="207"/>
      <c r="BM231" s="7" t="str">
        <f t="shared" si="11"/>
        <v>C</v>
      </c>
    </row>
    <row r="232" spans="1:65" s="2" customFormat="1" ht="15" hidden="1" thickTop="1" thickBot="1">
      <c r="A232" s="158">
        <v>227</v>
      </c>
      <c r="B232" s="159" t="str">
        <f t="shared" si="8"/>
        <v>PSS09_Adani Green Energy 27 A Limited (AGE27AL)</v>
      </c>
      <c r="C232" s="31" t="s">
        <v>857</v>
      </c>
      <c r="D232" s="197" t="s">
        <v>637</v>
      </c>
      <c r="E232" s="160" t="s">
        <v>689</v>
      </c>
      <c r="F232" s="291" t="s">
        <v>1536</v>
      </c>
      <c r="G232" s="199"/>
      <c r="H232" s="200" t="s">
        <v>865</v>
      </c>
      <c r="I232" s="160"/>
      <c r="J232" s="198"/>
      <c r="K232" s="201"/>
      <c r="L232" s="202"/>
      <c r="M232" s="203"/>
      <c r="N232" s="168" t="str" cm="1">
        <f t="array" ref="N232">_xlfn.IFNA(LOOKUP(2, 1/(MOD(COLUMN(O232:XFD232)-COLUMN(O232), 5)=2)/(O232:XFD232&lt;&gt;""), O232:XFD232),"Not Submitted")</f>
        <v>RFC</v>
      </c>
      <c r="O232" s="238">
        <v>46072</v>
      </c>
      <c r="P232" s="238">
        <v>46072</v>
      </c>
      <c r="Q232" s="198" t="s">
        <v>8</v>
      </c>
      <c r="R232" s="102" t="s">
        <v>1537</v>
      </c>
      <c r="S232" s="205"/>
      <c r="T232" s="239"/>
      <c r="U232" s="240"/>
      <c r="V232" s="204"/>
      <c r="W232" s="205"/>
      <c r="X232" s="205"/>
      <c r="Y232" s="249"/>
      <c r="Z232" s="219"/>
      <c r="AA232" s="243"/>
      <c r="AB232" s="204"/>
      <c r="AC232" s="204"/>
      <c r="AD232" s="250"/>
      <c r="AE232" s="219"/>
      <c r="AF232" s="243"/>
      <c r="AG232" s="205"/>
      <c r="AH232" s="205"/>
      <c r="AI232" s="236"/>
      <c r="AJ232" s="205"/>
      <c r="AK232" s="205"/>
      <c r="AL232" s="205"/>
      <c r="AM232" s="205"/>
      <c r="AN232" s="206"/>
      <c r="AO232" s="205"/>
      <c r="AP232" s="205"/>
      <c r="AQ232" s="205"/>
      <c r="AR232" s="205"/>
      <c r="AS232" s="206"/>
      <c r="AT232" s="205"/>
      <c r="AU232" s="205"/>
      <c r="AV232" s="205"/>
      <c r="AW232" s="205"/>
      <c r="AX232" s="206"/>
      <c r="AY232" s="205"/>
      <c r="AZ232" s="205"/>
      <c r="BA232" s="205"/>
      <c r="BB232" s="205"/>
      <c r="BC232" s="206"/>
      <c r="BD232" s="205"/>
      <c r="BE232" s="205"/>
      <c r="BF232" s="205"/>
      <c r="BG232" s="205"/>
      <c r="BH232" s="206"/>
      <c r="BI232" s="205"/>
      <c r="BJ232" s="205"/>
      <c r="BK232" s="205"/>
      <c r="BL232" s="207"/>
      <c r="BM232" s="7" t="str">
        <f t="shared" si="11"/>
        <v>C</v>
      </c>
    </row>
    <row r="233" spans="1:65" s="499" customFormat="1" ht="39.75" hidden="1" thickTop="1" thickBot="1">
      <c r="A233" s="478">
        <v>228</v>
      </c>
      <c r="B233" s="544" t="str">
        <f t="shared" si="8"/>
        <v>PSS09_Adani Green Energy 27 A Limited (AGE27AL)</v>
      </c>
      <c r="C233" s="479" t="s">
        <v>636</v>
      </c>
      <c r="D233" s="464" t="s">
        <v>637</v>
      </c>
      <c r="E233" s="501" t="s">
        <v>689</v>
      </c>
      <c r="F233" s="532" t="s">
        <v>1538</v>
      </c>
      <c r="G233" s="545"/>
      <c r="H233" s="481" t="s">
        <v>639</v>
      </c>
      <c r="I233" s="465" t="s">
        <v>141</v>
      </c>
      <c r="J233" s="482" t="s">
        <v>142</v>
      </c>
      <c r="K233" s="483"/>
      <c r="L233" s="484"/>
      <c r="M233" s="485"/>
      <c r="N233" s="168" t="str" cm="1">
        <f t="array" ref="N233">_xlfn.IFNA(LOOKUP(2, 1/(MOD(COLUMN(O233:XFD233)-COLUMN(O233), 5)=2)/(O233:XFD233&lt;&gt;""), O233:XFD233),"Not Submitted")</f>
        <v>Delete</v>
      </c>
      <c r="O233" s="486"/>
      <c r="P233" s="486"/>
      <c r="Q233" s="482" t="s">
        <v>56</v>
      </c>
      <c r="R233" s="487"/>
      <c r="S233" s="205" t="s">
        <v>702</v>
      </c>
      <c r="T233" s="489"/>
      <c r="U233" s="490"/>
      <c r="V233" s="491"/>
      <c r="W233" s="488"/>
      <c r="X233" s="488"/>
      <c r="Y233" s="492"/>
      <c r="Z233" s="493"/>
      <c r="AA233" s="494"/>
      <c r="AB233" s="491"/>
      <c r="AC233" s="491"/>
      <c r="AD233" s="495"/>
      <c r="AE233" s="493"/>
      <c r="AF233" s="494"/>
      <c r="AG233" s="488"/>
      <c r="AH233" s="488"/>
      <c r="AI233" s="496"/>
      <c r="AJ233" s="488"/>
      <c r="AK233" s="488"/>
      <c r="AL233" s="488"/>
      <c r="AM233" s="488"/>
      <c r="AN233" s="497"/>
      <c r="AO233" s="488"/>
      <c r="AP233" s="488"/>
      <c r="AQ233" s="488"/>
      <c r="AR233" s="488"/>
      <c r="AS233" s="497"/>
      <c r="AT233" s="488"/>
      <c r="AU233" s="488"/>
      <c r="AV233" s="488"/>
      <c r="AW233" s="488"/>
      <c r="AX233" s="497"/>
      <c r="AY233" s="488"/>
      <c r="AZ233" s="488"/>
      <c r="BA233" s="488"/>
      <c r="BB233" s="488"/>
      <c r="BC233" s="497"/>
      <c r="BD233" s="488"/>
      <c r="BE233" s="488"/>
      <c r="BF233" s="488"/>
      <c r="BG233" s="488"/>
      <c r="BH233" s="497"/>
      <c r="BI233" s="488"/>
      <c r="BJ233" s="488"/>
      <c r="BK233" s="488"/>
      <c r="BL233" s="498"/>
      <c r="BM233" s="7" t="str">
        <f t="shared" si="11"/>
        <v>C</v>
      </c>
    </row>
    <row r="234" spans="1:65" s="2" customFormat="1" ht="39.75" hidden="1" thickTop="1" thickBot="1">
      <c r="A234" s="478">
        <v>229</v>
      </c>
      <c r="B234" s="544" t="str">
        <f t="shared" si="8"/>
        <v>PSS09_Adani Green Energy 27 A Limited (AGE27AL)</v>
      </c>
      <c r="C234" s="479" t="s">
        <v>698</v>
      </c>
      <c r="D234" s="464" t="s">
        <v>637</v>
      </c>
      <c r="E234" s="501" t="s">
        <v>689</v>
      </c>
      <c r="F234" s="532" t="s">
        <v>1539</v>
      </c>
      <c r="G234" s="545"/>
      <c r="H234" s="481" t="s">
        <v>700</v>
      </c>
      <c r="I234" s="160" t="s">
        <v>141</v>
      </c>
      <c r="J234" s="198" t="s">
        <v>142</v>
      </c>
      <c r="K234" s="201"/>
      <c r="L234" s="202"/>
      <c r="M234" s="203"/>
      <c r="N234" s="168" t="str" cm="1">
        <f t="array" ref="N234">_xlfn.IFNA(LOOKUP(2, 1/(MOD(COLUMN(O234:XFD234)-COLUMN(O234), 5)=2)/(O234:XFD234&lt;&gt;""), O234:XFD234),"Not Submitted")</f>
        <v>delete</v>
      </c>
      <c r="O234" s="238"/>
      <c r="P234" s="238"/>
      <c r="Q234" s="482" t="s">
        <v>61</v>
      </c>
      <c r="R234" s="487"/>
      <c r="S234" s="205" t="s">
        <v>2977</v>
      </c>
      <c r="T234" s="239"/>
      <c r="U234" s="240"/>
      <c r="V234" s="204"/>
      <c r="W234" s="205"/>
      <c r="X234" s="205"/>
      <c r="Y234" s="249"/>
      <c r="Z234" s="219"/>
      <c r="AA234" s="243"/>
      <c r="AB234" s="204"/>
      <c r="AC234" s="204"/>
      <c r="AD234" s="250"/>
      <c r="AE234" s="219"/>
      <c r="AF234" s="243"/>
      <c r="AG234" s="205"/>
      <c r="AH234" s="205"/>
      <c r="AI234" s="236"/>
      <c r="AJ234" s="205"/>
      <c r="AK234" s="205"/>
      <c r="AL234" s="205"/>
      <c r="AM234" s="205"/>
      <c r="AN234" s="206"/>
      <c r="AO234" s="205"/>
      <c r="AP234" s="205"/>
      <c r="AQ234" s="205"/>
      <c r="AR234" s="205"/>
      <c r="AS234" s="206"/>
      <c r="AT234" s="205"/>
      <c r="AU234" s="205"/>
      <c r="AV234" s="205"/>
      <c r="AW234" s="205"/>
      <c r="AX234" s="206"/>
      <c r="AY234" s="205"/>
      <c r="AZ234" s="205"/>
      <c r="BA234" s="205"/>
      <c r="BB234" s="205"/>
      <c r="BC234" s="206"/>
      <c r="BD234" s="205"/>
      <c r="BE234" s="205"/>
      <c r="BF234" s="205"/>
      <c r="BG234" s="205"/>
      <c r="BH234" s="206"/>
      <c r="BI234" s="205"/>
      <c r="BJ234" s="205"/>
      <c r="BK234" s="205"/>
      <c r="BL234" s="207"/>
      <c r="BM234" s="7" t="str">
        <f t="shared" si="11"/>
        <v>C</v>
      </c>
    </row>
    <row r="235" spans="1:65" s="2" customFormat="1" ht="39.75" hidden="1" thickTop="1" thickBot="1">
      <c r="A235" s="158">
        <v>230</v>
      </c>
      <c r="B235" s="544" t="str">
        <f t="shared" si="8"/>
        <v>PSS09_Adani Green Energy 27 A Limited (AGE27AL)</v>
      </c>
      <c r="C235" s="479" t="s">
        <v>627</v>
      </c>
      <c r="D235" s="197" t="s">
        <v>637</v>
      </c>
      <c r="E235" s="501" t="s">
        <v>689</v>
      </c>
      <c r="F235" s="532" t="s">
        <v>1540</v>
      </c>
      <c r="G235" s="545"/>
      <c r="H235" s="481" t="s">
        <v>648</v>
      </c>
      <c r="I235" s="465" t="s">
        <v>141</v>
      </c>
      <c r="J235" s="482" t="s">
        <v>142</v>
      </c>
      <c r="K235" s="483"/>
      <c r="L235" s="484"/>
      <c r="M235" s="485"/>
      <c r="N235" s="168" t="str" cm="1">
        <f t="array" ref="N235">_xlfn.IFNA(LOOKUP(2, 1/(MOD(COLUMN(O235:XFD235)-COLUMN(O235), 5)=2)/(O235:XFD235&lt;&gt;""), O235:XFD235),"Not Submitted")</f>
        <v>Delete</v>
      </c>
      <c r="O235" s="238"/>
      <c r="P235" s="238"/>
      <c r="Q235" s="482" t="s">
        <v>56</v>
      </c>
      <c r="R235" s="102"/>
      <c r="S235" s="205" t="s">
        <v>768</v>
      </c>
      <c r="T235" s="239"/>
      <c r="U235" s="240"/>
      <c r="V235" s="204"/>
      <c r="W235" s="205"/>
      <c r="X235" s="205"/>
      <c r="Y235" s="249"/>
      <c r="Z235" s="219"/>
      <c r="AA235" s="243"/>
      <c r="AB235" s="204"/>
      <c r="AC235" s="204"/>
      <c r="AD235" s="250"/>
      <c r="AE235" s="219"/>
      <c r="AF235" s="243"/>
      <c r="AG235" s="205"/>
      <c r="AH235" s="205"/>
      <c r="AI235" s="236"/>
      <c r="AJ235" s="205"/>
      <c r="AK235" s="205"/>
      <c r="AL235" s="205"/>
      <c r="AM235" s="205"/>
      <c r="AN235" s="206"/>
      <c r="AO235" s="205"/>
      <c r="AP235" s="205"/>
      <c r="AQ235" s="205"/>
      <c r="AR235" s="205"/>
      <c r="AS235" s="206"/>
      <c r="AT235" s="205"/>
      <c r="AU235" s="205"/>
      <c r="AV235" s="205"/>
      <c r="AW235" s="205"/>
      <c r="AX235" s="206"/>
      <c r="AY235" s="205"/>
      <c r="AZ235" s="205"/>
      <c r="BA235" s="205"/>
      <c r="BB235" s="205"/>
      <c r="BC235" s="206"/>
      <c r="BD235" s="205"/>
      <c r="BE235" s="205"/>
      <c r="BF235" s="205"/>
      <c r="BG235" s="205"/>
      <c r="BH235" s="206"/>
      <c r="BI235" s="205"/>
      <c r="BJ235" s="205"/>
      <c r="BK235" s="205"/>
      <c r="BL235" s="207"/>
      <c r="BM235" s="7" t="str">
        <f t="shared" si="11"/>
        <v>C</v>
      </c>
    </row>
    <row r="236" spans="1:65" s="2" customFormat="1" ht="27" hidden="1" thickTop="1" thickBot="1">
      <c r="A236" s="478">
        <v>231</v>
      </c>
      <c r="B236" s="544" t="str">
        <f t="shared" si="8"/>
        <v>PSS09_Adani Green Energy 27 A Limited (AGE27AL)</v>
      </c>
      <c r="C236" s="479" t="s">
        <v>695</v>
      </c>
      <c r="D236" s="464" t="s">
        <v>637</v>
      </c>
      <c r="E236" s="501" t="s">
        <v>689</v>
      </c>
      <c r="F236" s="532" t="s">
        <v>1541</v>
      </c>
      <c r="G236" s="545"/>
      <c r="H236" s="481" t="s">
        <v>813</v>
      </c>
      <c r="I236" s="160"/>
      <c r="J236" s="198"/>
      <c r="K236" s="201"/>
      <c r="L236" s="202"/>
      <c r="M236" s="203"/>
      <c r="N236" s="168" t="str" cm="1">
        <f t="array" ref="N236">_xlfn.IFNA(LOOKUP(2, 1/(MOD(COLUMN(O236:XFD236)-COLUMN(O236), 5)=2)/(O236:XFD236&lt;&gt;""), O236:XFD236),"Not Submitted")</f>
        <v>Delete</v>
      </c>
      <c r="O236" s="238"/>
      <c r="P236" s="238"/>
      <c r="Q236" s="198" t="s">
        <v>56</v>
      </c>
      <c r="R236" s="102"/>
      <c r="S236" s="207" t="s">
        <v>2973</v>
      </c>
      <c r="T236" s="239"/>
      <c r="U236" s="240"/>
      <c r="V236" s="204"/>
      <c r="W236" s="205"/>
      <c r="X236" s="205"/>
      <c r="Y236" s="249"/>
      <c r="Z236" s="219"/>
      <c r="AA236" s="243"/>
      <c r="AB236" s="204"/>
      <c r="AC236" s="204"/>
      <c r="AD236" s="250"/>
      <c r="AE236" s="219"/>
      <c r="AF236" s="243"/>
      <c r="AG236" s="205"/>
      <c r="AH236" s="205"/>
      <c r="AI236" s="236"/>
      <c r="AJ236" s="205"/>
      <c r="AK236" s="205"/>
      <c r="AL236" s="205"/>
      <c r="AM236" s="205"/>
      <c r="AN236" s="206"/>
      <c r="AO236" s="205"/>
      <c r="AP236" s="205"/>
      <c r="AQ236" s="205"/>
      <c r="AR236" s="205"/>
      <c r="AS236" s="206"/>
      <c r="AT236" s="205"/>
      <c r="AU236" s="205"/>
      <c r="AV236" s="205"/>
      <c r="AW236" s="205"/>
      <c r="AX236" s="206"/>
      <c r="AY236" s="205"/>
      <c r="AZ236" s="205"/>
      <c r="BA236" s="205"/>
      <c r="BB236" s="205"/>
      <c r="BC236" s="206"/>
      <c r="BD236" s="205"/>
      <c r="BE236" s="205"/>
      <c r="BF236" s="205"/>
      <c r="BG236" s="205"/>
      <c r="BH236" s="206"/>
      <c r="BI236" s="205"/>
      <c r="BJ236" s="205"/>
      <c r="BK236" s="205"/>
      <c r="BL236" s="207"/>
      <c r="BM236" s="7" t="str">
        <f t="shared" si="11"/>
        <v>C</v>
      </c>
    </row>
    <row r="237" spans="1:65" s="2" customFormat="1" ht="27" hidden="1" thickTop="1" thickBot="1">
      <c r="A237" s="478">
        <v>232</v>
      </c>
      <c r="B237" s="544" t="str">
        <f t="shared" si="8"/>
        <v>PSS09_Adani Green Energy 27 A Limited (AGE27AL)</v>
      </c>
      <c r="C237" s="479" t="s">
        <v>695</v>
      </c>
      <c r="D237" s="464" t="s">
        <v>637</v>
      </c>
      <c r="E237" s="501" t="s">
        <v>689</v>
      </c>
      <c r="F237" s="532" t="s">
        <v>1542</v>
      </c>
      <c r="G237" s="545"/>
      <c r="H237" s="481" t="s">
        <v>815</v>
      </c>
      <c r="I237" s="160"/>
      <c r="J237" s="198"/>
      <c r="K237" s="201"/>
      <c r="L237" s="202"/>
      <c r="M237" s="203"/>
      <c r="N237" s="168" t="str" cm="1">
        <f t="array" ref="N237">_xlfn.IFNA(LOOKUP(2, 1/(MOD(COLUMN(O237:XFD237)-COLUMN(O237), 5)=2)/(O237:XFD237&lt;&gt;""), O237:XFD237),"Not Submitted")</f>
        <v>Delete</v>
      </c>
      <c r="O237" s="238"/>
      <c r="P237" s="238"/>
      <c r="Q237" s="198" t="s">
        <v>56</v>
      </c>
      <c r="R237" s="102"/>
      <c r="S237" s="207" t="s">
        <v>2973</v>
      </c>
      <c r="T237" s="239"/>
      <c r="U237" s="240"/>
      <c r="V237" s="204"/>
      <c r="W237" s="205"/>
      <c r="X237" s="205"/>
      <c r="Y237" s="249"/>
      <c r="Z237" s="219"/>
      <c r="AA237" s="243"/>
      <c r="AB237" s="204"/>
      <c r="AC237" s="204"/>
      <c r="AD237" s="250"/>
      <c r="AE237" s="219"/>
      <c r="AF237" s="243"/>
      <c r="AG237" s="205"/>
      <c r="AH237" s="205"/>
      <c r="AI237" s="236"/>
      <c r="AJ237" s="205"/>
      <c r="AK237" s="205"/>
      <c r="AL237" s="205"/>
      <c r="AM237" s="205"/>
      <c r="AN237" s="206"/>
      <c r="AO237" s="205"/>
      <c r="AP237" s="205"/>
      <c r="AQ237" s="205"/>
      <c r="AR237" s="205"/>
      <c r="AS237" s="206"/>
      <c r="AT237" s="205"/>
      <c r="AU237" s="205"/>
      <c r="AV237" s="205"/>
      <c r="AW237" s="205"/>
      <c r="AX237" s="206"/>
      <c r="AY237" s="205"/>
      <c r="AZ237" s="205"/>
      <c r="BA237" s="205"/>
      <c r="BB237" s="205"/>
      <c r="BC237" s="206"/>
      <c r="BD237" s="205"/>
      <c r="BE237" s="205"/>
      <c r="BF237" s="205"/>
      <c r="BG237" s="205"/>
      <c r="BH237" s="206"/>
      <c r="BI237" s="205"/>
      <c r="BJ237" s="205"/>
      <c r="BK237" s="205"/>
      <c r="BL237" s="207"/>
      <c r="BM237" s="7" t="str">
        <f t="shared" si="11"/>
        <v>C</v>
      </c>
    </row>
    <row r="238" spans="1:65" s="2" customFormat="1" ht="15" hidden="1" thickTop="1" thickBot="1">
      <c r="A238" s="158">
        <v>233</v>
      </c>
      <c r="B238" s="523" t="str">
        <f t="shared" si="8"/>
        <v>PSS09_Adani Green Energy 27 A Limited (AGE27AL)</v>
      </c>
      <c r="C238" s="31" t="s">
        <v>695</v>
      </c>
      <c r="D238" s="197" t="s">
        <v>637</v>
      </c>
      <c r="E238" s="28" t="s">
        <v>689</v>
      </c>
      <c r="F238" s="291" t="s">
        <v>1543</v>
      </c>
      <c r="G238" s="254"/>
      <c r="H238" s="200" t="s">
        <v>697</v>
      </c>
      <c r="I238" s="160"/>
      <c r="J238" s="198"/>
      <c r="K238" s="201"/>
      <c r="L238" s="202"/>
      <c r="M238" s="203"/>
      <c r="N238" s="168" t="str" cm="1">
        <f t="array" ref="N238">_xlfn.IFNA(LOOKUP(2, 1/(MOD(COLUMN(O238:XFD238)-COLUMN(O238), 5)=2)/(O238:XFD238&lt;&gt;""), O238:XFD238),"Not Submitted")</f>
        <v>Cat. -IV</v>
      </c>
      <c r="O238" s="238">
        <v>46263</v>
      </c>
      <c r="P238" s="238">
        <v>46265</v>
      </c>
      <c r="Q238" s="198" t="s">
        <v>37</v>
      </c>
      <c r="R238" s="102" t="s">
        <v>3215</v>
      </c>
      <c r="S238" s="205"/>
      <c r="T238" s="239"/>
      <c r="U238" s="240"/>
      <c r="V238" s="204"/>
      <c r="W238" s="205"/>
      <c r="X238" s="205"/>
      <c r="Y238" s="249"/>
      <c r="Z238" s="219"/>
      <c r="AA238" s="243"/>
      <c r="AB238" s="204"/>
      <c r="AC238" s="204"/>
      <c r="AD238" s="250"/>
      <c r="AE238" s="219"/>
      <c r="AF238" s="243"/>
      <c r="AG238" s="205"/>
      <c r="AH238" s="205"/>
      <c r="AI238" s="236"/>
      <c r="AJ238" s="205"/>
      <c r="AK238" s="205"/>
      <c r="AL238" s="205"/>
      <c r="AM238" s="205"/>
      <c r="AN238" s="206"/>
      <c r="AO238" s="205"/>
      <c r="AP238" s="205"/>
      <c r="AQ238" s="205"/>
      <c r="AR238" s="205"/>
      <c r="AS238" s="206"/>
      <c r="AT238" s="205"/>
      <c r="AU238" s="205"/>
      <c r="AV238" s="205"/>
      <c r="AW238" s="205"/>
      <c r="AX238" s="206"/>
      <c r="AY238" s="205"/>
      <c r="AZ238" s="205"/>
      <c r="BA238" s="205"/>
      <c r="BB238" s="205"/>
      <c r="BC238" s="206"/>
      <c r="BD238" s="205"/>
      <c r="BE238" s="205"/>
      <c r="BF238" s="205"/>
      <c r="BG238" s="205"/>
      <c r="BH238" s="206"/>
      <c r="BI238" s="205"/>
      <c r="BJ238" s="205"/>
      <c r="BK238" s="205"/>
      <c r="BL238" s="207"/>
      <c r="BM238" s="7" t="str">
        <f t="shared" si="11"/>
        <v>C</v>
      </c>
    </row>
    <row r="239" spans="1:65" s="2" customFormat="1" ht="15" hidden="1" thickTop="1" thickBot="1">
      <c r="A239" s="158">
        <v>234</v>
      </c>
      <c r="B239" s="523" t="str">
        <f t="shared" si="8"/>
        <v>PSS09_Adani Green Energy 27 A Limited (AGE27AL)</v>
      </c>
      <c r="C239" s="31" t="s">
        <v>600</v>
      </c>
      <c r="D239" s="197" t="s">
        <v>637</v>
      </c>
      <c r="E239" s="28" t="s">
        <v>689</v>
      </c>
      <c r="F239" s="291" t="s">
        <v>1544</v>
      </c>
      <c r="G239" s="254"/>
      <c r="H239" s="200" t="s">
        <v>805</v>
      </c>
      <c r="I239" s="160" t="s">
        <v>141</v>
      </c>
      <c r="J239" s="198" t="s">
        <v>159</v>
      </c>
      <c r="K239" s="201"/>
      <c r="L239" s="202"/>
      <c r="M239" s="203"/>
      <c r="N239" s="168" t="str" cm="1">
        <f t="array" ref="N239">_xlfn.IFNA(LOOKUP(2, 1/(MOD(COLUMN(O239:XFD239)-COLUMN(O239), 5)=2)/(O239:XFD239&lt;&gt;""), O239:XFD239),"Not Submitted")</f>
        <v>RFC</v>
      </c>
      <c r="O239" s="238">
        <v>46217</v>
      </c>
      <c r="P239" s="238">
        <v>46218</v>
      </c>
      <c r="Q239" s="198" t="s">
        <v>8</v>
      </c>
      <c r="R239" s="102" t="s">
        <v>3122</v>
      </c>
      <c r="S239" s="205"/>
      <c r="T239" s="239"/>
      <c r="U239" s="240"/>
      <c r="V239" s="204"/>
      <c r="W239" s="205"/>
      <c r="X239" s="205"/>
      <c r="Y239" s="249"/>
      <c r="Z239" s="219"/>
      <c r="AA239" s="243"/>
      <c r="AB239" s="204"/>
      <c r="AC239" s="204"/>
      <c r="AD239" s="250"/>
      <c r="AE239" s="219"/>
      <c r="AF239" s="243"/>
      <c r="AG239" s="205"/>
      <c r="AH239" s="205"/>
      <c r="AI239" s="236"/>
      <c r="AJ239" s="205"/>
      <c r="AK239" s="205"/>
      <c r="AL239" s="205"/>
      <c r="AM239" s="205"/>
      <c r="AN239" s="206"/>
      <c r="AO239" s="205"/>
      <c r="AP239" s="205"/>
      <c r="AQ239" s="205"/>
      <c r="AR239" s="205"/>
      <c r="AS239" s="206"/>
      <c r="AT239" s="205"/>
      <c r="AU239" s="205"/>
      <c r="AV239" s="205"/>
      <c r="AW239" s="205"/>
      <c r="AX239" s="206"/>
      <c r="AY239" s="205"/>
      <c r="AZ239" s="205"/>
      <c r="BA239" s="205"/>
      <c r="BB239" s="205"/>
      <c r="BC239" s="206"/>
      <c r="BD239" s="205"/>
      <c r="BE239" s="205"/>
      <c r="BF239" s="205"/>
      <c r="BG239" s="205"/>
      <c r="BH239" s="206"/>
      <c r="BI239" s="205"/>
      <c r="BJ239" s="205"/>
      <c r="BK239" s="205"/>
      <c r="BL239" s="207"/>
      <c r="BM239" s="7" t="str">
        <f t="shared" si="11"/>
        <v>C</v>
      </c>
    </row>
    <row r="240" spans="1:65" s="2" customFormat="1" ht="15" hidden="1" thickTop="1" thickBot="1">
      <c r="A240" s="158">
        <v>235</v>
      </c>
      <c r="B240" s="523" t="str">
        <f t="shared" si="8"/>
        <v>PSS09_Adani Green Energy 27 A Limited (AGE27AL)</v>
      </c>
      <c r="C240" s="31" t="s">
        <v>885</v>
      </c>
      <c r="D240" s="197" t="s">
        <v>637</v>
      </c>
      <c r="E240" s="28" t="s">
        <v>689</v>
      </c>
      <c r="F240" s="291" t="s">
        <v>1545</v>
      </c>
      <c r="G240" s="254"/>
      <c r="H240" s="200" t="s">
        <v>887</v>
      </c>
      <c r="I240" s="160" t="s">
        <v>141</v>
      </c>
      <c r="J240" s="198" t="s">
        <v>142</v>
      </c>
      <c r="K240" s="201"/>
      <c r="L240" s="202"/>
      <c r="M240" s="203"/>
      <c r="N240" s="168" t="str" cm="1">
        <f t="array" ref="N240">_xlfn.IFNA(LOOKUP(2, 1/(MOD(COLUMN(O240:XFD240)-COLUMN(O240), 5)=2)/(O240:XFD240&lt;&gt;""), O240:XFD240),"Not Submitted")</f>
        <v>RFC</v>
      </c>
      <c r="O240" s="238">
        <v>46083</v>
      </c>
      <c r="P240" s="238">
        <v>46083</v>
      </c>
      <c r="Q240" s="198" t="s">
        <v>33</v>
      </c>
      <c r="R240" s="102" t="s">
        <v>1546</v>
      </c>
      <c r="S240" s="205"/>
      <c r="T240" s="239">
        <v>46183</v>
      </c>
      <c r="U240" s="240">
        <v>46183</v>
      </c>
      <c r="V240" s="204" t="s">
        <v>8</v>
      </c>
      <c r="W240" s="205" t="s">
        <v>1547</v>
      </c>
      <c r="X240" s="205"/>
      <c r="Y240" s="249">
        <v>46239</v>
      </c>
      <c r="Z240" s="219">
        <v>46239</v>
      </c>
      <c r="AA240" s="243" t="s">
        <v>8</v>
      </c>
      <c r="AB240" s="205" t="s">
        <v>3184</v>
      </c>
      <c r="AC240" s="204"/>
      <c r="AD240" s="250"/>
      <c r="AE240" s="219"/>
      <c r="AF240" s="243"/>
      <c r="AG240" s="205"/>
      <c r="AH240" s="205"/>
      <c r="AI240" s="236"/>
      <c r="AJ240" s="205"/>
      <c r="AK240" s="205"/>
      <c r="AL240" s="205"/>
      <c r="AM240" s="205"/>
      <c r="AN240" s="206"/>
      <c r="AO240" s="205"/>
      <c r="AP240" s="205"/>
      <c r="AQ240" s="205"/>
      <c r="AR240" s="205"/>
      <c r="AS240" s="206"/>
      <c r="AT240" s="205"/>
      <c r="AU240" s="205"/>
      <c r="AV240" s="205"/>
      <c r="AW240" s="205"/>
      <c r="AX240" s="206"/>
      <c r="AY240" s="205"/>
      <c r="AZ240" s="205"/>
      <c r="BA240" s="205"/>
      <c r="BB240" s="205"/>
      <c r="BC240" s="206"/>
      <c r="BD240" s="205"/>
      <c r="BE240" s="205"/>
      <c r="BF240" s="205"/>
      <c r="BG240" s="205"/>
      <c r="BH240" s="206"/>
      <c r="BI240" s="205"/>
      <c r="BJ240" s="205"/>
      <c r="BK240" s="205"/>
      <c r="BL240" s="207"/>
      <c r="BM240" s="7" t="str">
        <f t="shared" si="11"/>
        <v>E</v>
      </c>
    </row>
    <row r="241" spans="1:75" s="2" customFormat="1" ht="15" hidden="1" thickTop="1" thickBot="1">
      <c r="A241" s="158">
        <v>236</v>
      </c>
      <c r="B241" s="523" t="str">
        <f t="shared" si="8"/>
        <v>PSS09_Adani Green Energy 27 A Limited (AGE27AL)</v>
      </c>
      <c r="C241" s="31" t="s">
        <v>881</v>
      </c>
      <c r="D241" s="197" t="s">
        <v>637</v>
      </c>
      <c r="E241" s="28" t="s">
        <v>689</v>
      </c>
      <c r="F241" s="291" t="s">
        <v>1548</v>
      </c>
      <c r="G241" s="254"/>
      <c r="H241" s="200" t="s">
        <v>883</v>
      </c>
      <c r="I241" s="160"/>
      <c r="J241" s="198"/>
      <c r="K241" s="201"/>
      <c r="L241" s="202"/>
      <c r="M241" s="203"/>
      <c r="N241" s="168" t="str" cm="1">
        <f t="array" ref="N241">_xlfn.IFNA(LOOKUP(2, 1/(MOD(COLUMN(O241:XFD241)-COLUMN(O241), 5)=2)/(O241:XFD241&lt;&gt;""), O241:XFD241),"Not Submitted")</f>
        <v>Cat. -I</v>
      </c>
      <c r="O241" s="238">
        <v>46113</v>
      </c>
      <c r="P241" s="238">
        <v>46114</v>
      </c>
      <c r="Q241" s="198" t="s">
        <v>33</v>
      </c>
      <c r="R241" s="102" t="s">
        <v>1549</v>
      </c>
      <c r="S241" s="205"/>
      <c r="T241" s="239"/>
      <c r="U241" s="240"/>
      <c r="V241" s="204"/>
      <c r="W241" s="205"/>
      <c r="X241" s="205"/>
      <c r="Y241" s="249"/>
      <c r="Z241" s="219"/>
      <c r="AA241" s="243"/>
      <c r="AB241" s="204"/>
      <c r="AC241" s="204"/>
      <c r="AD241" s="250"/>
      <c r="AE241" s="219"/>
      <c r="AF241" s="243"/>
      <c r="AG241" s="205"/>
      <c r="AH241" s="205"/>
      <c r="AI241" s="236"/>
      <c r="AJ241" s="205"/>
      <c r="AK241" s="205"/>
      <c r="AL241" s="205"/>
      <c r="AM241" s="205"/>
      <c r="AN241" s="206"/>
      <c r="AO241" s="205"/>
      <c r="AP241" s="205"/>
      <c r="AQ241" s="205"/>
      <c r="AR241" s="205"/>
      <c r="AS241" s="206"/>
      <c r="AT241" s="205"/>
      <c r="AU241" s="205"/>
      <c r="AV241" s="205"/>
      <c r="AW241" s="205"/>
      <c r="AX241" s="206"/>
      <c r="AY241" s="205"/>
      <c r="AZ241" s="205"/>
      <c r="BA241" s="205"/>
      <c r="BB241" s="205"/>
      <c r="BC241" s="206"/>
      <c r="BD241" s="205"/>
      <c r="BE241" s="205"/>
      <c r="BF241" s="205"/>
      <c r="BG241" s="205"/>
      <c r="BH241" s="206"/>
      <c r="BI241" s="205"/>
      <c r="BJ241" s="205"/>
      <c r="BK241" s="205"/>
      <c r="BL241" s="207"/>
      <c r="BM241" s="7" t="str">
        <f t="shared" si="11"/>
        <v>E</v>
      </c>
    </row>
    <row r="242" spans="1:75" s="2" customFormat="1" ht="39.75" hidden="1" thickTop="1" thickBot="1">
      <c r="A242" s="158">
        <v>237</v>
      </c>
      <c r="B242" s="523" t="str">
        <f t="shared" si="8"/>
        <v>PSS09_Adani Green Energy 27 A Limited (AGE27AL)</v>
      </c>
      <c r="C242" s="31" t="s">
        <v>875</v>
      </c>
      <c r="D242" s="197" t="s">
        <v>637</v>
      </c>
      <c r="E242" s="28" t="s">
        <v>689</v>
      </c>
      <c r="F242" s="291" t="s">
        <v>1550</v>
      </c>
      <c r="G242" s="254"/>
      <c r="H242" s="200" t="s">
        <v>879</v>
      </c>
      <c r="I242" s="160" t="s">
        <v>141</v>
      </c>
      <c r="J242" s="198" t="s">
        <v>142</v>
      </c>
      <c r="K242" s="201"/>
      <c r="L242" s="202"/>
      <c r="M242" s="203"/>
      <c r="N242" s="168" t="str" cm="1">
        <f t="array" ref="N242">_xlfn.IFNA(LOOKUP(2, 1/(MOD(COLUMN(O242:XFD242)-COLUMN(O242), 5)=2)/(O242:XFD242&lt;&gt;""), O242:XFD242),"Not Submitted")</f>
        <v>RFC</v>
      </c>
      <c r="O242" s="587" t="s">
        <v>3027</v>
      </c>
      <c r="P242" s="587" t="s">
        <v>3027</v>
      </c>
      <c r="Q242" s="198" t="s">
        <v>8</v>
      </c>
      <c r="R242" s="588" t="s">
        <v>3028</v>
      </c>
      <c r="S242" s="205" t="s">
        <v>3024</v>
      </c>
      <c r="T242" s="239">
        <v>46218</v>
      </c>
      <c r="U242" s="240">
        <v>46218</v>
      </c>
      <c r="V242" s="204" t="s">
        <v>8</v>
      </c>
      <c r="W242" s="205" t="s">
        <v>3123</v>
      </c>
      <c r="X242" s="205"/>
      <c r="Y242" s="249"/>
      <c r="Z242" s="219"/>
      <c r="AA242" s="243"/>
      <c r="AB242" s="204"/>
      <c r="AC242" s="204"/>
      <c r="AD242" s="250"/>
      <c r="AE242" s="219"/>
      <c r="AF242" s="243"/>
      <c r="AG242" s="205"/>
      <c r="AH242" s="205"/>
      <c r="AI242" s="236"/>
      <c r="AJ242" s="205"/>
      <c r="AK242" s="205"/>
      <c r="AL242" s="205"/>
      <c r="AM242" s="205"/>
      <c r="AN242" s="206"/>
      <c r="AO242" s="205"/>
      <c r="AP242" s="205"/>
      <c r="AQ242" s="205"/>
      <c r="AR242" s="205"/>
      <c r="AS242" s="206"/>
      <c r="AT242" s="205"/>
      <c r="AU242" s="205"/>
      <c r="AV242" s="205"/>
      <c r="AW242" s="205"/>
      <c r="AX242" s="206"/>
      <c r="AY242" s="205"/>
      <c r="AZ242" s="205"/>
      <c r="BA242" s="205"/>
      <c r="BB242" s="205"/>
      <c r="BC242" s="206"/>
      <c r="BD242" s="205"/>
      <c r="BE242" s="205"/>
      <c r="BF242" s="205"/>
      <c r="BG242" s="205"/>
      <c r="BH242" s="206"/>
      <c r="BI242" s="205"/>
      <c r="BJ242" s="205"/>
      <c r="BK242" s="205"/>
      <c r="BL242" s="207"/>
      <c r="BM242" s="7" t="str">
        <f t="shared" si="11"/>
        <v>E</v>
      </c>
    </row>
    <row r="243" spans="1:75" s="2" customFormat="1" ht="15" hidden="1" thickTop="1" thickBot="1">
      <c r="A243" s="158">
        <v>238</v>
      </c>
      <c r="B243" s="523" t="str">
        <f t="shared" si="8"/>
        <v>PSS09_Adani Green Energy 27 A Limited (AGE27AL)</v>
      </c>
      <c r="C243" s="31" t="s">
        <v>875</v>
      </c>
      <c r="D243" s="197" t="s">
        <v>637</v>
      </c>
      <c r="E243" s="28" t="s">
        <v>689</v>
      </c>
      <c r="F243" s="291" t="s">
        <v>1551</v>
      </c>
      <c r="G243" s="254"/>
      <c r="H243" s="200" t="s">
        <v>877</v>
      </c>
      <c r="I243" s="160"/>
      <c r="J243" s="198"/>
      <c r="K243" s="201"/>
      <c r="L243" s="202"/>
      <c r="M243" s="203"/>
      <c r="N243" s="168" t="str" cm="1">
        <f t="array" ref="N243">_xlfn.IFNA(LOOKUP(2, 1/(MOD(COLUMN(O243:XFD243)-COLUMN(O243), 5)=2)/(O243:XFD243&lt;&gt;""), O243:XFD243),"Not Submitted")</f>
        <v>Not Submitted</v>
      </c>
      <c r="O243" s="238"/>
      <c r="P243" s="238"/>
      <c r="Q243" s="198"/>
      <c r="R243" s="102"/>
      <c r="S243" s="205"/>
      <c r="T243" s="239"/>
      <c r="U243" s="240"/>
      <c r="V243" s="204"/>
      <c r="W243" s="205"/>
      <c r="X243" s="205"/>
      <c r="Y243" s="249"/>
      <c r="Z243" s="219"/>
      <c r="AA243" s="243"/>
      <c r="AB243" s="204"/>
      <c r="AC243" s="204"/>
      <c r="AD243" s="250"/>
      <c r="AE243" s="219"/>
      <c r="AF243" s="243"/>
      <c r="AG243" s="205"/>
      <c r="AH243" s="205"/>
      <c r="AI243" s="236"/>
      <c r="AJ243" s="205"/>
      <c r="AK243" s="205"/>
      <c r="AL243" s="205"/>
      <c r="AM243" s="205"/>
      <c r="AN243" s="206"/>
      <c r="AO243" s="205"/>
      <c r="AP243" s="205"/>
      <c r="AQ243" s="205"/>
      <c r="AR243" s="205"/>
      <c r="AS243" s="206"/>
      <c r="AT243" s="205"/>
      <c r="AU243" s="205"/>
      <c r="AV243" s="205"/>
      <c r="AW243" s="205"/>
      <c r="AX243" s="206"/>
      <c r="AY243" s="205"/>
      <c r="AZ243" s="205"/>
      <c r="BA243" s="205"/>
      <c r="BB243" s="205"/>
      <c r="BC243" s="206"/>
      <c r="BD243" s="205"/>
      <c r="BE243" s="205"/>
      <c r="BF243" s="205"/>
      <c r="BG243" s="205"/>
      <c r="BH243" s="206"/>
      <c r="BI243" s="205"/>
      <c r="BJ243" s="205"/>
      <c r="BK243" s="205"/>
      <c r="BL243" s="207"/>
      <c r="BM243" s="7" t="str">
        <f t="shared" si="11"/>
        <v>E</v>
      </c>
    </row>
    <row r="244" spans="1:75" s="2" customFormat="1" ht="28.5" hidden="1" thickTop="1" thickBot="1">
      <c r="A244" s="158">
        <v>239</v>
      </c>
      <c r="B244" s="523" t="str">
        <f t="shared" si="8"/>
        <v>PSS09_Adani Green Energy 27 A Limited (AGE27AL)</v>
      </c>
      <c r="C244" s="31" t="s">
        <v>688</v>
      </c>
      <c r="D244" s="197" t="s">
        <v>637</v>
      </c>
      <c r="E244" s="28" t="s">
        <v>689</v>
      </c>
      <c r="F244" s="291" t="s">
        <v>1552</v>
      </c>
      <c r="G244" s="254"/>
      <c r="H244" s="200" t="s">
        <v>691</v>
      </c>
      <c r="I244" s="160"/>
      <c r="J244" s="198"/>
      <c r="K244" s="201"/>
      <c r="L244" s="202"/>
      <c r="M244" s="203"/>
      <c r="N244" s="168" t="str" cm="1">
        <f t="array" ref="N244">_xlfn.IFNA(LOOKUP(2, 1/(MOD(COLUMN(O244:XFD244)-COLUMN(O244), 5)=2)/(O244:XFD244&lt;&gt;""), O244:XFD244),"Not Submitted")</f>
        <v>RFC</v>
      </c>
      <c r="O244" s="238">
        <v>46218</v>
      </c>
      <c r="P244" s="238">
        <v>46218</v>
      </c>
      <c r="Q244" s="198" t="s">
        <v>8</v>
      </c>
      <c r="R244" s="102" t="s">
        <v>3123</v>
      </c>
      <c r="S244" s="205"/>
      <c r="T244" s="239"/>
      <c r="U244" s="240"/>
      <c r="V244" s="204"/>
      <c r="W244" s="205"/>
      <c r="X244" s="205"/>
      <c r="Y244" s="249"/>
      <c r="Z244" s="219"/>
      <c r="AA244" s="243"/>
      <c r="AB244" s="204"/>
      <c r="AC244" s="204"/>
      <c r="AD244" s="250"/>
      <c r="AE244" s="219"/>
      <c r="AF244" s="243"/>
      <c r="AG244" s="205"/>
      <c r="AH244" s="205"/>
      <c r="AI244" s="236"/>
      <c r="AJ244" s="205"/>
      <c r="AK244" s="205"/>
      <c r="AL244" s="205"/>
      <c r="AM244" s="205"/>
      <c r="AN244" s="206"/>
      <c r="AO244" s="205"/>
      <c r="AP244" s="205"/>
      <c r="AQ244" s="205"/>
      <c r="AR244" s="205"/>
      <c r="AS244" s="206"/>
      <c r="AT244" s="205"/>
      <c r="AU244" s="205"/>
      <c r="AV244" s="205"/>
      <c r="AW244" s="205"/>
      <c r="AX244" s="206"/>
      <c r="AY244" s="205"/>
      <c r="AZ244" s="205"/>
      <c r="BA244" s="205"/>
      <c r="BB244" s="205"/>
      <c r="BC244" s="206"/>
      <c r="BD244" s="205"/>
      <c r="BE244" s="205"/>
      <c r="BF244" s="205"/>
      <c r="BG244" s="205"/>
      <c r="BH244" s="206"/>
      <c r="BI244" s="205"/>
      <c r="BJ244" s="205"/>
      <c r="BK244" s="205"/>
      <c r="BL244" s="207"/>
      <c r="BM244" s="7" t="str">
        <f t="shared" si="11"/>
        <v>E</v>
      </c>
    </row>
    <row r="245" spans="1:75" s="2" customFormat="1" ht="15" hidden="1" thickTop="1" thickBot="1">
      <c r="A245" s="158">
        <v>240</v>
      </c>
      <c r="B245" s="523" t="str">
        <f t="shared" si="8"/>
        <v>PSS09_Adani Green Energy 27 A Limited (AGE27AL)</v>
      </c>
      <c r="C245" s="31" t="s">
        <v>819</v>
      </c>
      <c r="D245" s="197" t="s">
        <v>637</v>
      </c>
      <c r="E245" s="28" t="s">
        <v>689</v>
      </c>
      <c r="F245" s="291" t="s">
        <v>1553</v>
      </c>
      <c r="G245" s="254"/>
      <c r="H245" s="200" t="s">
        <v>821</v>
      </c>
      <c r="I245" s="160" t="s">
        <v>141</v>
      </c>
      <c r="J245" s="198" t="s">
        <v>142</v>
      </c>
      <c r="K245" s="201"/>
      <c r="L245" s="202"/>
      <c r="M245" s="203"/>
      <c r="N245" s="168" t="str" cm="1">
        <f t="array" ref="N245">_xlfn.IFNA(LOOKUP(2, 1/(MOD(COLUMN(O245:XFD245)-COLUMN(O245), 5)=2)/(O245:XFD245&lt;&gt;""), O245:XFD245),"Not Submitted")</f>
        <v>RFC</v>
      </c>
      <c r="O245" s="238">
        <v>46154</v>
      </c>
      <c r="P245" s="238">
        <v>46154</v>
      </c>
      <c r="Q245" s="198" t="s">
        <v>8</v>
      </c>
      <c r="R245" s="102" t="s">
        <v>1554</v>
      </c>
      <c r="S245" s="205"/>
      <c r="T245" s="239">
        <v>46195</v>
      </c>
      <c r="U245" s="240">
        <v>46195</v>
      </c>
      <c r="V245" s="204" t="s">
        <v>8</v>
      </c>
      <c r="W245" s="102" t="s">
        <v>2998</v>
      </c>
      <c r="X245" s="205"/>
      <c r="Y245" s="249"/>
      <c r="Z245" s="219"/>
      <c r="AA245" s="243"/>
      <c r="AB245" s="204"/>
      <c r="AC245" s="204"/>
      <c r="AD245" s="250"/>
      <c r="AE245" s="219"/>
      <c r="AF245" s="243"/>
      <c r="AG245" s="205"/>
      <c r="AH245" s="205"/>
      <c r="AI245" s="236"/>
      <c r="AJ245" s="205"/>
      <c r="AK245" s="205"/>
      <c r="AL245" s="205"/>
      <c r="AM245" s="205"/>
      <c r="AN245" s="206"/>
      <c r="AO245" s="205"/>
      <c r="AP245" s="205"/>
      <c r="AQ245" s="205"/>
      <c r="AR245" s="205"/>
      <c r="AS245" s="206"/>
      <c r="AT245" s="205"/>
      <c r="AU245" s="205"/>
      <c r="AV245" s="205"/>
      <c r="AW245" s="205"/>
      <c r="AX245" s="206"/>
      <c r="AY245" s="205"/>
      <c r="AZ245" s="205"/>
      <c r="BA245" s="205"/>
      <c r="BB245" s="205"/>
      <c r="BC245" s="206"/>
      <c r="BD245" s="205"/>
      <c r="BE245" s="205"/>
      <c r="BF245" s="205"/>
      <c r="BG245" s="205"/>
      <c r="BH245" s="206"/>
      <c r="BI245" s="205"/>
      <c r="BJ245" s="205"/>
      <c r="BK245" s="205"/>
      <c r="BL245" s="207"/>
      <c r="BM245" s="7" t="str">
        <f t="shared" si="11"/>
        <v>E</v>
      </c>
    </row>
    <row r="246" spans="1:75" s="499" customFormat="1" ht="39.75" hidden="1" thickTop="1" thickBot="1">
      <c r="A246" s="478">
        <v>241</v>
      </c>
      <c r="B246" s="544" t="str">
        <f t="shared" si="8"/>
        <v>PSS09_Adani Green Energy 27 A Limited (AGE27AL)</v>
      </c>
      <c r="C246" s="479" t="s">
        <v>824</v>
      </c>
      <c r="D246" s="464" t="s">
        <v>637</v>
      </c>
      <c r="E246" s="501" t="s">
        <v>689</v>
      </c>
      <c r="F246" s="532" t="s">
        <v>1555</v>
      </c>
      <c r="G246" s="545"/>
      <c r="H246" s="481" t="s">
        <v>826</v>
      </c>
      <c r="I246" s="465"/>
      <c r="J246" s="482"/>
      <c r="K246" s="483"/>
      <c r="L246" s="484"/>
      <c r="M246" s="485"/>
      <c r="N246" s="473" t="str" cm="1">
        <f t="array" ref="N246">_xlfn.IFNA(LOOKUP(2, 1/(MOD(COLUMN(O246:XFD246)-COLUMN(O246), 5)=2)/(O246:XFD246&lt;&gt;""), O246:XFD246),"Not Submitted")</f>
        <v>delete</v>
      </c>
      <c r="O246" s="486"/>
      <c r="P246" s="486"/>
      <c r="Q246" s="482" t="s">
        <v>61</v>
      </c>
      <c r="R246" s="487"/>
      <c r="S246" s="205" t="s">
        <v>2952</v>
      </c>
      <c r="T246" s="489"/>
      <c r="U246" s="490"/>
      <c r="V246" s="491"/>
      <c r="W246" s="488"/>
      <c r="X246" s="488"/>
      <c r="Y246" s="492"/>
      <c r="Z246" s="493"/>
      <c r="AA246" s="494"/>
      <c r="AB246" s="491"/>
      <c r="AC246" s="491"/>
      <c r="AD246" s="495"/>
      <c r="AE246" s="493"/>
      <c r="AF246" s="494"/>
      <c r="AG246" s="488"/>
      <c r="AH246" s="488"/>
      <c r="AI246" s="496"/>
      <c r="AJ246" s="488"/>
      <c r="AK246" s="488"/>
      <c r="AL246" s="488"/>
      <c r="AM246" s="488"/>
      <c r="AN246" s="497"/>
      <c r="AO246" s="488"/>
      <c r="AP246" s="488"/>
      <c r="AQ246" s="488"/>
      <c r="AR246" s="488"/>
      <c r="AS246" s="497"/>
      <c r="AT246" s="488"/>
      <c r="AU246" s="488"/>
      <c r="AV246" s="488"/>
      <c r="AW246" s="488"/>
      <c r="AX246" s="497"/>
      <c r="AY246" s="488"/>
      <c r="AZ246" s="488"/>
      <c r="BA246" s="488"/>
      <c r="BB246" s="488"/>
      <c r="BC246" s="497"/>
      <c r="BD246" s="488"/>
      <c r="BE246" s="488"/>
      <c r="BF246" s="488"/>
      <c r="BG246" s="488"/>
      <c r="BH246" s="497"/>
      <c r="BI246" s="488"/>
      <c r="BJ246" s="488"/>
      <c r="BK246" s="488"/>
      <c r="BL246" s="498"/>
      <c r="BM246" s="670" t="str">
        <f t="shared" si="11"/>
        <v>E</v>
      </c>
    </row>
    <row r="247" spans="1:75" s="2" customFormat="1" ht="15" hidden="1" thickTop="1" thickBot="1">
      <c r="A247" s="158">
        <v>242</v>
      </c>
      <c r="B247" s="523" t="str">
        <f t="shared" si="8"/>
        <v>PSS09_Adani Green Energy 27 A Limited (AGE27AL)</v>
      </c>
      <c r="C247" s="31" t="s">
        <v>725</v>
      </c>
      <c r="D247" s="197" t="s">
        <v>637</v>
      </c>
      <c r="E247" s="28" t="s">
        <v>689</v>
      </c>
      <c r="F247" s="291" t="s">
        <v>1556</v>
      </c>
      <c r="G247" s="254"/>
      <c r="H247" s="200" t="s">
        <v>727</v>
      </c>
      <c r="I247" s="160" t="s">
        <v>141</v>
      </c>
      <c r="J247" s="198" t="s">
        <v>142</v>
      </c>
      <c r="K247" s="201"/>
      <c r="L247" s="202"/>
      <c r="M247" s="203"/>
      <c r="N247" s="168" t="str" cm="1">
        <f t="array" ref="N247">_xlfn.IFNA(LOOKUP(2, 1/(MOD(COLUMN(O247:XFD247)-COLUMN(O247), 5)=2)/(O247:XFD247&lt;&gt;""), O247:XFD247),"Not Submitted")</f>
        <v>RFC</v>
      </c>
      <c r="O247" s="238">
        <v>46153</v>
      </c>
      <c r="P247" s="238">
        <v>46153</v>
      </c>
      <c r="Q247" s="198" t="s">
        <v>8</v>
      </c>
      <c r="R247" s="102" t="s">
        <v>1557</v>
      </c>
      <c r="S247" s="205"/>
      <c r="T247" s="239">
        <v>46195</v>
      </c>
      <c r="U247" s="240">
        <v>46195</v>
      </c>
      <c r="V247" s="204" t="s">
        <v>8</v>
      </c>
      <c r="W247" s="102" t="s">
        <v>2998</v>
      </c>
      <c r="X247" s="205"/>
      <c r="Y247" s="249"/>
      <c r="Z247" s="219"/>
      <c r="AA247" s="243"/>
      <c r="AB247" s="204"/>
      <c r="AC247" s="204"/>
      <c r="AD247" s="250"/>
      <c r="AE247" s="219"/>
      <c r="AF247" s="243"/>
      <c r="AG247" s="205"/>
      <c r="AH247" s="205"/>
      <c r="AI247" s="236"/>
      <c r="AJ247" s="205"/>
      <c r="AK247" s="205"/>
      <c r="AL247" s="205"/>
      <c r="AM247" s="205"/>
      <c r="AN247" s="206"/>
      <c r="AO247" s="205"/>
      <c r="AP247" s="205"/>
      <c r="AQ247" s="205"/>
      <c r="AR247" s="205"/>
      <c r="AS247" s="206"/>
      <c r="AT247" s="205"/>
      <c r="AU247" s="205"/>
      <c r="AV247" s="205"/>
      <c r="AW247" s="205"/>
      <c r="AX247" s="206"/>
      <c r="AY247" s="205"/>
      <c r="AZ247" s="205"/>
      <c r="BA247" s="205"/>
      <c r="BB247" s="205"/>
      <c r="BC247" s="206"/>
      <c r="BD247" s="205"/>
      <c r="BE247" s="205"/>
      <c r="BF247" s="205"/>
      <c r="BG247" s="205"/>
      <c r="BH247" s="206"/>
      <c r="BI247" s="205"/>
      <c r="BJ247" s="205"/>
      <c r="BK247" s="205"/>
      <c r="BL247" s="207"/>
      <c r="BM247" s="7" t="str">
        <f t="shared" si="11"/>
        <v>E</v>
      </c>
    </row>
    <row r="248" spans="1:75" s="499" customFormat="1" ht="39.75" hidden="1" thickTop="1" thickBot="1">
      <c r="A248" s="478">
        <v>243</v>
      </c>
      <c r="B248" s="544" t="str">
        <f t="shared" si="8"/>
        <v>PSS09_Adani Green Energy 27 A Limited (AGE27AL)</v>
      </c>
      <c r="C248" s="479" t="s">
        <v>729</v>
      </c>
      <c r="D248" s="464" t="s">
        <v>637</v>
      </c>
      <c r="E248" s="501" t="s">
        <v>689</v>
      </c>
      <c r="F248" s="532" t="s">
        <v>1558</v>
      </c>
      <c r="G248" s="545"/>
      <c r="H248" s="481" t="s">
        <v>731</v>
      </c>
      <c r="I248" s="465"/>
      <c r="J248" s="482"/>
      <c r="K248" s="483"/>
      <c r="L248" s="484"/>
      <c r="M248" s="485"/>
      <c r="N248" s="473" t="str" cm="1">
        <f t="array" ref="N248">_xlfn.IFNA(LOOKUP(2, 1/(MOD(COLUMN(O248:XFD248)-COLUMN(O248), 5)=2)/(O248:XFD248&lt;&gt;""), O248:XFD248),"Not Submitted")</f>
        <v>delete</v>
      </c>
      <c r="O248" s="486"/>
      <c r="P248" s="486"/>
      <c r="Q248" s="482" t="s">
        <v>61</v>
      </c>
      <c r="R248" s="487"/>
      <c r="S248" s="205" t="s">
        <v>2952</v>
      </c>
      <c r="T248" s="489"/>
      <c r="U248" s="490"/>
      <c r="V248" s="491"/>
      <c r="W248" s="488"/>
      <c r="X248" s="488"/>
      <c r="Y248" s="492"/>
      <c r="Z248" s="493"/>
      <c r="AA248" s="494"/>
      <c r="AB248" s="491"/>
      <c r="AC248" s="491"/>
      <c r="AD248" s="495"/>
      <c r="AE248" s="493"/>
      <c r="AF248" s="494"/>
      <c r="AG248" s="488"/>
      <c r="AH248" s="488"/>
      <c r="AI248" s="496"/>
      <c r="AJ248" s="488"/>
      <c r="AK248" s="488"/>
      <c r="AL248" s="488"/>
      <c r="AM248" s="488"/>
      <c r="AN248" s="497"/>
      <c r="AO248" s="488"/>
      <c r="AP248" s="488"/>
      <c r="AQ248" s="488"/>
      <c r="AR248" s="488"/>
      <c r="AS248" s="497"/>
      <c r="AT248" s="488"/>
      <c r="AU248" s="488"/>
      <c r="AV248" s="488"/>
      <c r="AW248" s="488"/>
      <c r="AX248" s="497"/>
      <c r="AY248" s="488"/>
      <c r="AZ248" s="488"/>
      <c r="BA248" s="488"/>
      <c r="BB248" s="488"/>
      <c r="BC248" s="497"/>
      <c r="BD248" s="488"/>
      <c r="BE248" s="488"/>
      <c r="BF248" s="488"/>
      <c r="BG248" s="488"/>
      <c r="BH248" s="497"/>
      <c r="BI248" s="488"/>
      <c r="BJ248" s="488"/>
      <c r="BK248" s="488"/>
      <c r="BL248" s="498"/>
      <c r="BM248" s="670" t="str">
        <f t="shared" si="11"/>
        <v>E</v>
      </c>
    </row>
    <row r="249" spans="1:75" s="2" customFormat="1" ht="15" hidden="1" thickTop="1" thickBot="1">
      <c r="A249" s="158">
        <v>244</v>
      </c>
      <c r="B249" s="523" t="str">
        <f t="shared" si="8"/>
        <v>PSS09_Adani Green Energy 27 A Limited (AGE27AL)</v>
      </c>
      <c r="C249" s="31" t="s">
        <v>754</v>
      </c>
      <c r="D249" s="197" t="s">
        <v>637</v>
      </c>
      <c r="E249" s="28" t="s">
        <v>689</v>
      </c>
      <c r="F249" s="291" t="s">
        <v>1559</v>
      </c>
      <c r="G249" s="254"/>
      <c r="H249" s="200" t="s">
        <v>752</v>
      </c>
      <c r="I249" s="160" t="s">
        <v>141</v>
      </c>
      <c r="J249" s="198" t="s">
        <v>142</v>
      </c>
      <c r="K249" s="201"/>
      <c r="L249" s="202"/>
      <c r="M249" s="203"/>
      <c r="N249" s="168" t="str" cm="1">
        <f t="array" ref="N249">_xlfn.IFNA(LOOKUP(2, 1/(MOD(COLUMN(O249:XFD249)-COLUMN(O249), 5)=2)/(O249:XFD249&lt;&gt;""), O249:XFD249),"Not Submitted")</f>
        <v>RFC</v>
      </c>
      <c r="O249" s="238">
        <v>46153</v>
      </c>
      <c r="P249" s="238">
        <v>46153</v>
      </c>
      <c r="Q249" s="198" t="s">
        <v>8</v>
      </c>
      <c r="R249" s="102" t="s">
        <v>1560</v>
      </c>
      <c r="S249" s="205"/>
      <c r="T249" s="188">
        <v>46195</v>
      </c>
      <c r="U249" s="185">
        <v>46195</v>
      </c>
      <c r="V249" s="168" t="s">
        <v>8</v>
      </c>
      <c r="W249" s="102" t="s">
        <v>2998</v>
      </c>
      <c r="X249" s="205"/>
      <c r="Y249" s="249"/>
      <c r="Z249" s="219"/>
      <c r="AA249" s="243"/>
      <c r="AB249" s="204"/>
      <c r="AC249" s="204"/>
      <c r="AD249" s="250"/>
      <c r="AE249" s="219"/>
      <c r="AF249" s="243"/>
      <c r="AG249" s="205"/>
      <c r="AH249" s="205"/>
      <c r="AI249" s="236"/>
      <c r="AJ249" s="205"/>
      <c r="AK249" s="205"/>
      <c r="AL249" s="205"/>
      <c r="AM249" s="205"/>
      <c r="AN249" s="206"/>
      <c r="AO249" s="205"/>
      <c r="AP249" s="205"/>
      <c r="AQ249" s="205"/>
      <c r="AR249" s="205"/>
      <c r="AS249" s="206"/>
      <c r="AT249" s="205"/>
      <c r="AU249" s="205"/>
      <c r="AV249" s="205"/>
      <c r="AW249" s="205"/>
      <c r="AX249" s="206"/>
      <c r="AY249" s="205"/>
      <c r="AZ249" s="205"/>
      <c r="BA249" s="205"/>
      <c r="BB249" s="205"/>
      <c r="BC249" s="206"/>
      <c r="BD249" s="205"/>
      <c r="BE249" s="205"/>
      <c r="BF249" s="205"/>
      <c r="BG249" s="205"/>
      <c r="BH249" s="206"/>
      <c r="BI249" s="205"/>
      <c r="BJ249" s="205"/>
      <c r="BK249" s="205"/>
      <c r="BL249" s="207"/>
      <c r="BM249" s="7" t="str">
        <f t="shared" si="11"/>
        <v>E</v>
      </c>
    </row>
    <row r="250" spans="1:75" s="7" customFormat="1" ht="15" hidden="1" thickTop="1" thickBot="1">
      <c r="A250" s="158">
        <v>245</v>
      </c>
      <c r="B250" s="159" t="str">
        <f t="shared" si="8"/>
        <v>PSS09_Adani Green Energy 27 A Limited (AGE27AL)</v>
      </c>
      <c r="C250" s="187" t="s">
        <v>754</v>
      </c>
      <c r="D250" s="197" t="s">
        <v>637</v>
      </c>
      <c r="E250" s="160" t="s">
        <v>689</v>
      </c>
      <c r="F250" s="291" t="s">
        <v>1561</v>
      </c>
      <c r="G250" s="592"/>
      <c r="H250" s="434" t="s">
        <v>756</v>
      </c>
      <c r="I250" s="28" t="s">
        <v>141</v>
      </c>
      <c r="J250" s="160" t="s">
        <v>159</v>
      </c>
      <c r="K250" s="164">
        <v>46150</v>
      </c>
      <c r="L250" s="165"/>
      <c r="M250" s="194"/>
      <c r="N250" s="168" t="str" cm="1">
        <f t="array" ref="N250">_xlfn.IFNA(LOOKUP(2, 1/(MOD(COLUMN(O250:XFD250)-COLUMN(O250), 5)=2)/(O250:XFD250&lt;&gt;""), O250:XFD250),"Not Submitted")</f>
        <v>RFC</v>
      </c>
      <c r="O250" s="228" t="s">
        <v>171</v>
      </c>
      <c r="P250" s="228"/>
      <c r="Q250" s="160"/>
      <c r="R250" s="178"/>
      <c r="S250" s="172"/>
      <c r="T250" s="188">
        <v>46195</v>
      </c>
      <c r="U250" s="185">
        <v>46195</v>
      </c>
      <c r="V250" s="168" t="s">
        <v>8</v>
      </c>
      <c r="W250" s="102" t="s">
        <v>2998</v>
      </c>
      <c r="X250" s="172"/>
      <c r="Y250" s="227"/>
      <c r="Z250" s="232"/>
      <c r="AA250" s="208"/>
      <c r="AB250" s="168"/>
      <c r="AC250" s="168"/>
      <c r="AD250" s="231"/>
      <c r="AE250" s="232"/>
      <c r="AF250" s="208"/>
      <c r="AG250" s="172"/>
      <c r="AH250" s="172"/>
      <c r="AI250" s="236"/>
      <c r="AJ250" s="205"/>
      <c r="AK250" s="172"/>
      <c r="AL250" s="172"/>
      <c r="AM250" s="172"/>
      <c r="AN250" s="180"/>
      <c r="AO250" s="172"/>
      <c r="AP250" s="172"/>
      <c r="AQ250" s="172"/>
      <c r="AR250" s="172"/>
      <c r="AS250" s="180"/>
      <c r="AT250" s="172"/>
      <c r="AU250" s="172"/>
      <c r="AV250" s="172"/>
      <c r="AW250" s="172"/>
      <c r="AX250" s="180"/>
      <c r="AY250" s="172"/>
      <c r="AZ250" s="172"/>
      <c r="BA250" s="172"/>
      <c r="BB250" s="172"/>
      <c r="BC250" s="180"/>
      <c r="BD250" s="172"/>
      <c r="BE250" s="172"/>
      <c r="BF250" s="172"/>
      <c r="BG250" s="172"/>
      <c r="BH250" s="180"/>
      <c r="BI250" s="172"/>
      <c r="BJ250" s="172"/>
      <c r="BK250" s="172"/>
      <c r="BL250" s="191"/>
      <c r="BM250" s="7" t="str">
        <f t="shared" si="11"/>
        <v>E</v>
      </c>
      <c r="BN250" s="2"/>
      <c r="BO250" s="2"/>
      <c r="BP250" s="2"/>
      <c r="BQ250" s="2"/>
      <c r="BR250" s="2"/>
      <c r="BS250" s="2"/>
      <c r="BT250" s="2"/>
      <c r="BU250" s="2"/>
      <c r="BV250" s="2"/>
      <c r="BW250" s="2"/>
    </row>
    <row r="251" spans="1:75" s="2" customFormat="1" ht="15" hidden="1" thickTop="1" thickBot="1">
      <c r="A251" s="158">
        <v>246</v>
      </c>
      <c r="B251" s="523" t="str">
        <f t="shared" si="8"/>
        <v>PSS09_Adani Green Energy 27 A Limited (AGE27AL)</v>
      </c>
      <c r="C251" s="31" t="s">
        <v>708</v>
      </c>
      <c r="D251" s="197" t="s">
        <v>637</v>
      </c>
      <c r="E251" s="28" t="s">
        <v>689</v>
      </c>
      <c r="F251" s="291" t="s">
        <v>1562</v>
      </c>
      <c r="G251" s="254"/>
      <c r="H251" s="200" t="s">
        <v>710</v>
      </c>
      <c r="I251" s="160"/>
      <c r="J251" s="198"/>
      <c r="K251" s="201"/>
      <c r="L251" s="202"/>
      <c r="M251" s="203"/>
      <c r="N251" s="168" t="str" cm="1">
        <f t="array" ref="N251">_xlfn.IFNA(LOOKUP(2, 1/(MOD(COLUMN(O251:XFD251)-COLUMN(O251), 5)=2)/(O251:XFD251&lt;&gt;""), O251:XFD251),"Not Submitted")</f>
        <v>Not Submitted</v>
      </c>
      <c r="O251" s="238"/>
      <c r="P251" s="238"/>
      <c r="Q251" s="198"/>
      <c r="R251" s="102"/>
      <c r="S251" s="205"/>
      <c r="T251" s="239"/>
      <c r="U251" s="240"/>
      <c r="V251" s="204"/>
      <c r="W251" s="205"/>
      <c r="X251" s="205"/>
      <c r="Y251" s="249"/>
      <c r="Z251" s="219"/>
      <c r="AA251" s="243"/>
      <c r="AB251" s="204"/>
      <c r="AC251" s="204"/>
      <c r="AD251" s="250"/>
      <c r="AE251" s="219"/>
      <c r="AF251" s="243"/>
      <c r="AG251" s="205"/>
      <c r="AH251" s="205"/>
      <c r="AI251" s="236"/>
      <c r="AJ251" s="205"/>
      <c r="AK251" s="205"/>
      <c r="AL251" s="205"/>
      <c r="AM251" s="205"/>
      <c r="AN251" s="206"/>
      <c r="AO251" s="205"/>
      <c r="AP251" s="205"/>
      <c r="AQ251" s="205"/>
      <c r="AR251" s="205"/>
      <c r="AS251" s="206"/>
      <c r="AT251" s="205"/>
      <c r="AU251" s="205"/>
      <c r="AV251" s="205"/>
      <c r="AW251" s="205"/>
      <c r="AX251" s="206"/>
      <c r="AY251" s="205"/>
      <c r="AZ251" s="205"/>
      <c r="BA251" s="205"/>
      <c r="BB251" s="205"/>
      <c r="BC251" s="206"/>
      <c r="BD251" s="205"/>
      <c r="BE251" s="205"/>
      <c r="BF251" s="205"/>
      <c r="BG251" s="205"/>
      <c r="BH251" s="206"/>
      <c r="BI251" s="205"/>
      <c r="BJ251" s="205"/>
      <c r="BK251" s="205"/>
      <c r="BL251" s="207"/>
      <c r="BM251" s="7" t="str">
        <f t="shared" si="11"/>
        <v>E</v>
      </c>
    </row>
    <row r="252" spans="1:75" s="2" customFormat="1" ht="15" hidden="1" thickTop="1" thickBot="1">
      <c r="A252" s="158">
        <v>247</v>
      </c>
      <c r="B252" s="523" t="str">
        <f t="shared" si="8"/>
        <v>PSS09_Adani Green Energy 27 A Limited (AGE27AL)</v>
      </c>
      <c r="C252" s="31" t="s">
        <v>844</v>
      </c>
      <c r="D252" s="197" t="s">
        <v>637</v>
      </c>
      <c r="E252" s="28" t="s">
        <v>689</v>
      </c>
      <c r="F252" s="291" t="s">
        <v>1563</v>
      </c>
      <c r="G252" s="254"/>
      <c r="H252" s="200" t="s">
        <v>851</v>
      </c>
      <c r="I252" s="160" t="s">
        <v>141</v>
      </c>
      <c r="J252" s="198" t="s">
        <v>142</v>
      </c>
      <c r="K252" s="201"/>
      <c r="L252" s="202"/>
      <c r="M252" s="203"/>
      <c r="N252" s="168" t="str" cm="1">
        <f t="array" ref="N252">_xlfn.IFNA(LOOKUP(2, 1/(MOD(COLUMN(O252:XFD252)-COLUMN(O252), 5)=2)/(O252:XFD252&lt;&gt;""), O252:XFD252),"Not Submitted")</f>
        <v>RFC</v>
      </c>
      <c r="O252" s="238">
        <v>46153</v>
      </c>
      <c r="P252" s="238">
        <v>46153</v>
      </c>
      <c r="Q252" s="198" t="s">
        <v>8</v>
      </c>
      <c r="R252" s="102" t="s">
        <v>1557</v>
      </c>
      <c r="S252" s="205"/>
      <c r="T252" s="239">
        <v>46199</v>
      </c>
      <c r="U252" s="240">
        <v>46199</v>
      </c>
      <c r="V252" s="204" t="s">
        <v>8</v>
      </c>
      <c r="W252" s="102" t="s">
        <v>3026</v>
      </c>
      <c r="X252" s="205"/>
      <c r="Y252" s="249">
        <v>46219</v>
      </c>
      <c r="Z252" s="219">
        <v>46220</v>
      </c>
      <c r="AA252" s="243" t="s">
        <v>8</v>
      </c>
      <c r="AB252" s="204" t="s">
        <v>3130</v>
      </c>
      <c r="AC252" s="204"/>
      <c r="AD252" s="250"/>
      <c r="AE252" s="219"/>
      <c r="AF252" s="243"/>
      <c r="AG252" s="205"/>
      <c r="AH252" s="205"/>
      <c r="AI252" s="236"/>
      <c r="AJ252" s="205"/>
      <c r="AK252" s="205"/>
      <c r="AL252" s="205"/>
      <c r="AM252" s="205"/>
      <c r="AN252" s="206"/>
      <c r="AO252" s="205"/>
      <c r="AP252" s="205"/>
      <c r="AQ252" s="205"/>
      <c r="AR252" s="205"/>
      <c r="AS252" s="206"/>
      <c r="AT252" s="205"/>
      <c r="AU252" s="205"/>
      <c r="AV252" s="205"/>
      <c r="AW252" s="205"/>
      <c r="AX252" s="206"/>
      <c r="AY252" s="205"/>
      <c r="AZ252" s="205"/>
      <c r="BA252" s="205"/>
      <c r="BB252" s="205"/>
      <c r="BC252" s="206"/>
      <c r="BD252" s="205"/>
      <c r="BE252" s="205"/>
      <c r="BF252" s="205"/>
      <c r="BG252" s="205"/>
      <c r="BH252" s="206"/>
      <c r="BI252" s="205"/>
      <c r="BJ252" s="205"/>
      <c r="BK252" s="205"/>
      <c r="BL252" s="207"/>
      <c r="BM252" s="7" t="str">
        <f t="shared" si="11"/>
        <v>E</v>
      </c>
    </row>
    <row r="253" spans="1:75" s="2" customFormat="1" ht="28.5" hidden="1" thickTop="1" thickBot="1">
      <c r="A253" s="158">
        <v>248</v>
      </c>
      <c r="B253" s="523" t="str">
        <f t="shared" si="8"/>
        <v>PSS09_Adani Green Energy 27 A Limited (AGE27AL)</v>
      </c>
      <c r="C253" s="31" t="s">
        <v>844</v>
      </c>
      <c r="D253" s="197" t="s">
        <v>637</v>
      </c>
      <c r="E253" s="28" t="s">
        <v>689</v>
      </c>
      <c r="F253" s="291" t="s">
        <v>1564</v>
      </c>
      <c r="G253" s="254"/>
      <c r="H253" s="200" t="s">
        <v>846</v>
      </c>
      <c r="I253" s="160" t="s">
        <v>141</v>
      </c>
      <c r="J253" s="198" t="s">
        <v>142</v>
      </c>
      <c r="K253" s="201"/>
      <c r="L253" s="202"/>
      <c r="M253" s="203"/>
      <c r="N253" s="168" t="str" cm="1">
        <f t="array" ref="N253">_xlfn.IFNA(LOOKUP(2, 1/(MOD(COLUMN(O253:XFD253)-COLUMN(O253), 5)=2)/(O253:XFD253&lt;&gt;""), O253:XFD253),"Not Submitted")</f>
        <v>RFC</v>
      </c>
      <c r="O253" s="238">
        <v>46153</v>
      </c>
      <c r="P253" s="238">
        <v>46153</v>
      </c>
      <c r="Q253" s="198" t="s">
        <v>8</v>
      </c>
      <c r="R253" s="102" t="s">
        <v>1557</v>
      </c>
      <c r="S253" s="205"/>
      <c r="T253" s="239">
        <v>46199</v>
      </c>
      <c r="U253" s="240">
        <v>46199</v>
      </c>
      <c r="V253" s="204" t="s">
        <v>8</v>
      </c>
      <c r="W253" s="102" t="s">
        <v>3026</v>
      </c>
      <c r="X253" s="205"/>
      <c r="Y253" s="249">
        <v>46214</v>
      </c>
      <c r="Z253" s="219">
        <v>46214</v>
      </c>
      <c r="AA253" s="243" t="s">
        <v>8</v>
      </c>
      <c r="AB253" s="102" t="s">
        <v>3048</v>
      </c>
      <c r="AC253" s="204"/>
      <c r="AD253" s="250"/>
      <c r="AE253" s="219"/>
      <c r="AF253" s="243"/>
      <c r="AG253" s="205"/>
      <c r="AH253" s="205"/>
      <c r="AI253" s="236"/>
      <c r="AJ253" s="205"/>
      <c r="AK253" s="205"/>
      <c r="AL253" s="205"/>
      <c r="AM253" s="205"/>
      <c r="AN253" s="206"/>
      <c r="AO253" s="205"/>
      <c r="AP253" s="205"/>
      <c r="AQ253" s="205"/>
      <c r="AR253" s="205"/>
      <c r="AS253" s="206"/>
      <c r="AT253" s="205"/>
      <c r="AU253" s="205"/>
      <c r="AV253" s="205"/>
      <c r="AW253" s="205"/>
      <c r="AX253" s="206"/>
      <c r="AY253" s="205"/>
      <c r="AZ253" s="205"/>
      <c r="BA253" s="205"/>
      <c r="BB253" s="205"/>
      <c r="BC253" s="206"/>
      <c r="BD253" s="205"/>
      <c r="BE253" s="205"/>
      <c r="BF253" s="205"/>
      <c r="BG253" s="205"/>
      <c r="BH253" s="206"/>
      <c r="BI253" s="205"/>
      <c r="BJ253" s="205"/>
      <c r="BK253" s="205"/>
      <c r="BL253" s="207"/>
      <c r="BM253" s="7" t="str">
        <f t="shared" si="11"/>
        <v>E</v>
      </c>
    </row>
    <row r="254" spans="1:75" s="2" customFormat="1" ht="28.5" hidden="1" thickTop="1" thickBot="1">
      <c r="A254" s="158">
        <v>249</v>
      </c>
      <c r="B254" s="523" t="str">
        <f t="shared" si="8"/>
        <v>PSS09_Adani Green Energy 27 A Limited (AGE27AL)</v>
      </c>
      <c r="C254" s="31" t="s">
        <v>844</v>
      </c>
      <c r="D254" s="197" t="s">
        <v>637</v>
      </c>
      <c r="E254" s="28" t="s">
        <v>689</v>
      </c>
      <c r="F254" s="291" t="s">
        <v>1565</v>
      </c>
      <c r="G254" s="254"/>
      <c r="H254" s="200" t="s">
        <v>856</v>
      </c>
      <c r="I254" s="160" t="s">
        <v>141</v>
      </c>
      <c r="J254" s="198" t="s">
        <v>159</v>
      </c>
      <c r="K254" s="201"/>
      <c r="L254" s="202"/>
      <c r="M254" s="203"/>
      <c r="N254" s="168" t="str" cm="1">
        <f t="array" ref="N254">_xlfn.IFNA(LOOKUP(2, 1/(MOD(COLUMN(O254:XFD254)-COLUMN(O254), 5)=2)/(O254:XFD254&lt;&gt;""), O254:XFD254),"Not Submitted")</f>
        <v>RFC</v>
      </c>
      <c r="O254" s="238">
        <v>46172</v>
      </c>
      <c r="P254" s="238">
        <v>46172</v>
      </c>
      <c r="Q254" s="198" t="s">
        <v>37</v>
      </c>
      <c r="R254" s="102" t="s">
        <v>1566</v>
      </c>
      <c r="S254" s="205"/>
      <c r="T254" s="239">
        <v>46195</v>
      </c>
      <c r="U254" s="240">
        <v>46195</v>
      </c>
      <c r="V254" s="204" t="s">
        <v>8</v>
      </c>
      <c r="W254" s="205" t="s">
        <v>2997</v>
      </c>
      <c r="X254" s="205"/>
      <c r="Y254" s="249"/>
      <c r="Z254" s="219"/>
      <c r="AA254" s="243"/>
      <c r="AB254" s="204"/>
      <c r="AC254" s="204"/>
      <c r="AD254" s="250"/>
      <c r="AE254" s="219"/>
      <c r="AF254" s="243"/>
      <c r="AG254" s="205"/>
      <c r="AH254" s="205"/>
      <c r="AI254" s="236"/>
      <c r="AJ254" s="205"/>
      <c r="AK254" s="205"/>
      <c r="AL254" s="205"/>
      <c r="AM254" s="205"/>
      <c r="AN254" s="206"/>
      <c r="AO254" s="205"/>
      <c r="AP254" s="205"/>
      <c r="AQ254" s="205"/>
      <c r="AR254" s="205"/>
      <c r="AS254" s="206"/>
      <c r="AT254" s="205"/>
      <c r="AU254" s="205"/>
      <c r="AV254" s="205"/>
      <c r="AW254" s="205"/>
      <c r="AX254" s="206"/>
      <c r="AY254" s="205"/>
      <c r="AZ254" s="205"/>
      <c r="BA254" s="205"/>
      <c r="BB254" s="205"/>
      <c r="BC254" s="206"/>
      <c r="BD254" s="205"/>
      <c r="BE254" s="205"/>
      <c r="BF254" s="205"/>
      <c r="BG254" s="205"/>
      <c r="BH254" s="206"/>
      <c r="BI254" s="205"/>
      <c r="BJ254" s="205"/>
      <c r="BK254" s="205"/>
      <c r="BL254" s="207"/>
      <c r="BM254" s="7" t="str">
        <f t="shared" si="11"/>
        <v>E</v>
      </c>
    </row>
    <row r="255" spans="1:75" s="2" customFormat="1" ht="15" hidden="1" thickTop="1" thickBot="1">
      <c r="A255" s="158">
        <v>250</v>
      </c>
      <c r="B255" s="523" t="str">
        <f t="shared" si="8"/>
        <v>PSS09_Adani Green Energy 27 A Limited (AGE27AL)</v>
      </c>
      <c r="C255" s="31" t="s">
        <v>721</v>
      </c>
      <c r="D255" s="197" t="s">
        <v>637</v>
      </c>
      <c r="E255" s="28" t="s">
        <v>689</v>
      </c>
      <c r="F255" s="291" t="s">
        <v>1567</v>
      </c>
      <c r="G255" s="254"/>
      <c r="H255" s="200" t="s">
        <v>758</v>
      </c>
      <c r="I255" s="160" t="s">
        <v>141</v>
      </c>
      <c r="J255" s="198" t="s">
        <v>142</v>
      </c>
      <c r="K255" s="201"/>
      <c r="L255" s="202"/>
      <c r="M255" s="203"/>
      <c r="N255" s="168" t="str" cm="1">
        <f t="array" ref="N255">_xlfn.IFNA(LOOKUP(2, 1/(MOD(COLUMN(O255:XFD255)-COLUMN(O255), 5)=2)/(O255:XFD255&lt;&gt;""), O255:XFD255),"Not Submitted")</f>
        <v>RFC</v>
      </c>
      <c r="O255" s="238">
        <v>46144</v>
      </c>
      <c r="P255" s="238">
        <v>46146</v>
      </c>
      <c r="Q255" s="198" t="s">
        <v>33</v>
      </c>
      <c r="R255" s="102" t="s">
        <v>1568</v>
      </c>
      <c r="S255" s="205"/>
      <c r="T255" s="239">
        <v>46218</v>
      </c>
      <c r="U255" s="240">
        <v>46218</v>
      </c>
      <c r="V255" s="204" t="s">
        <v>8</v>
      </c>
      <c r="W255" s="205" t="s">
        <v>3123</v>
      </c>
      <c r="X255" s="205"/>
      <c r="Y255" s="249">
        <v>46247</v>
      </c>
      <c r="Z255" s="219">
        <v>46247</v>
      </c>
      <c r="AA255" s="243" t="s">
        <v>8</v>
      </c>
      <c r="AB255" s="204" t="s">
        <v>3213</v>
      </c>
      <c r="AC255" s="204"/>
      <c r="AD255" s="250"/>
      <c r="AE255" s="219"/>
      <c r="AF255" s="243"/>
      <c r="AG255" s="205"/>
      <c r="AH255" s="205"/>
      <c r="AI255" s="236"/>
      <c r="AJ255" s="205"/>
      <c r="AK255" s="205"/>
      <c r="AL255" s="205"/>
      <c r="AM255" s="205"/>
      <c r="AN255" s="206"/>
      <c r="AO255" s="205"/>
      <c r="AP255" s="205"/>
      <c r="AQ255" s="205"/>
      <c r="AR255" s="205"/>
      <c r="AS255" s="206"/>
      <c r="AT255" s="205"/>
      <c r="AU255" s="205"/>
      <c r="AV255" s="205"/>
      <c r="AW255" s="205"/>
      <c r="AX255" s="206"/>
      <c r="AY255" s="205"/>
      <c r="AZ255" s="205"/>
      <c r="BA255" s="205"/>
      <c r="BB255" s="205"/>
      <c r="BC255" s="206"/>
      <c r="BD255" s="205"/>
      <c r="BE255" s="205"/>
      <c r="BF255" s="205"/>
      <c r="BG255" s="205"/>
      <c r="BH255" s="206"/>
      <c r="BI255" s="205"/>
      <c r="BJ255" s="205"/>
      <c r="BK255" s="205"/>
      <c r="BL255" s="207"/>
      <c r="BM255" s="7" t="str">
        <f t="shared" si="11"/>
        <v>E</v>
      </c>
    </row>
    <row r="256" spans="1:75" s="2" customFormat="1" ht="15" hidden="1" thickTop="1" thickBot="1">
      <c r="A256" s="158">
        <v>251</v>
      </c>
      <c r="B256" s="523" t="str">
        <f t="shared" ref="B256:B289" si="12">$A$1</f>
        <v>PSS09_Adani Green Energy 27 A Limited (AGE27AL)</v>
      </c>
      <c r="C256" s="31" t="s">
        <v>721</v>
      </c>
      <c r="D256" s="197" t="s">
        <v>637</v>
      </c>
      <c r="E256" s="28" t="s">
        <v>689</v>
      </c>
      <c r="F256" s="291" t="s">
        <v>1569</v>
      </c>
      <c r="G256" s="254"/>
      <c r="H256" s="200" t="s">
        <v>763</v>
      </c>
      <c r="I256" s="160" t="s">
        <v>141</v>
      </c>
      <c r="J256" s="198" t="s">
        <v>142</v>
      </c>
      <c r="K256" s="201"/>
      <c r="L256" s="202"/>
      <c r="M256" s="203"/>
      <c r="N256" s="168" t="str" cm="1">
        <f t="array" ref="N256">_xlfn.IFNA(LOOKUP(2, 1/(MOD(COLUMN(O256:XFD256)-COLUMN(O256), 5)=2)/(O256:XFD256&lt;&gt;""), O256:XFD256),"Not Submitted")</f>
        <v>RFC</v>
      </c>
      <c r="O256" s="238">
        <v>46144</v>
      </c>
      <c r="P256" s="238">
        <v>46146</v>
      </c>
      <c r="Q256" s="198" t="s">
        <v>33</v>
      </c>
      <c r="R256" s="102" t="s">
        <v>1568</v>
      </c>
      <c r="S256" s="205"/>
      <c r="T256" s="239">
        <v>46218</v>
      </c>
      <c r="U256" s="240">
        <v>46218</v>
      </c>
      <c r="V256" s="204" t="s">
        <v>8</v>
      </c>
      <c r="W256" s="205" t="s">
        <v>3123</v>
      </c>
      <c r="X256" s="205"/>
      <c r="Y256" s="249">
        <v>46247</v>
      </c>
      <c r="Z256" s="219">
        <v>46247</v>
      </c>
      <c r="AA256" s="243" t="s">
        <v>8</v>
      </c>
      <c r="AB256" s="204" t="s">
        <v>3213</v>
      </c>
      <c r="AC256" s="204"/>
      <c r="AD256" s="250"/>
      <c r="AE256" s="219"/>
      <c r="AF256" s="243"/>
      <c r="AG256" s="205"/>
      <c r="AH256" s="205"/>
      <c r="AI256" s="236"/>
      <c r="AJ256" s="205"/>
      <c r="AK256" s="205"/>
      <c r="AL256" s="205"/>
      <c r="AM256" s="205"/>
      <c r="AN256" s="206"/>
      <c r="AO256" s="205"/>
      <c r="AP256" s="205"/>
      <c r="AQ256" s="205"/>
      <c r="AR256" s="205"/>
      <c r="AS256" s="206"/>
      <c r="AT256" s="205"/>
      <c r="AU256" s="205"/>
      <c r="AV256" s="205"/>
      <c r="AW256" s="205"/>
      <c r="AX256" s="206"/>
      <c r="AY256" s="205"/>
      <c r="AZ256" s="205"/>
      <c r="BA256" s="205"/>
      <c r="BB256" s="205"/>
      <c r="BC256" s="206"/>
      <c r="BD256" s="205"/>
      <c r="BE256" s="205"/>
      <c r="BF256" s="205"/>
      <c r="BG256" s="205"/>
      <c r="BH256" s="206"/>
      <c r="BI256" s="205"/>
      <c r="BJ256" s="205"/>
      <c r="BK256" s="205"/>
      <c r="BL256" s="207"/>
      <c r="BM256" s="7" t="str">
        <f t="shared" si="11"/>
        <v>E</v>
      </c>
    </row>
    <row r="257" spans="1:65" s="2" customFormat="1" ht="15" hidden="1" thickTop="1" thickBot="1">
      <c r="A257" s="158">
        <v>252</v>
      </c>
      <c r="B257" s="523" t="str">
        <f t="shared" si="12"/>
        <v>PSS09_Adani Green Energy 27 A Limited (AGE27AL)</v>
      </c>
      <c r="C257" s="31" t="s">
        <v>721</v>
      </c>
      <c r="D257" s="197" t="s">
        <v>637</v>
      </c>
      <c r="E257" s="28" t="s">
        <v>689</v>
      </c>
      <c r="F257" s="291" t="s">
        <v>1570</v>
      </c>
      <c r="G257" s="254"/>
      <c r="H257" s="200" t="s">
        <v>766</v>
      </c>
      <c r="I257" s="160" t="s">
        <v>141</v>
      </c>
      <c r="J257" s="198" t="s">
        <v>159</v>
      </c>
      <c r="K257" s="201"/>
      <c r="L257" s="202"/>
      <c r="M257" s="203"/>
      <c r="N257" s="168" t="str" cm="1">
        <f t="array" ref="N257">_xlfn.IFNA(LOOKUP(2, 1/(MOD(COLUMN(O257:XFD257)-COLUMN(O257), 5)=2)/(O257:XFD257&lt;&gt;""), O257:XFD257),"Not Submitted")</f>
        <v>RFC</v>
      </c>
      <c r="O257" s="238">
        <v>46150</v>
      </c>
      <c r="P257" s="238" t="s">
        <v>1571</v>
      </c>
      <c r="Q257" s="198" t="s">
        <v>33</v>
      </c>
      <c r="R257" s="102" t="s">
        <v>1572</v>
      </c>
      <c r="S257" s="205"/>
      <c r="T257" s="239">
        <v>46195</v>
      </c>
      <c r="U257" s="240">
        <v>46195</v>
      </c>
      <c r="V257" s="204" t="s">
        <v>8</v>
      </c>
      <c r="W257" s="205" t="s">
        <v>2997</v>
      </c>
      <c r="X257" s="205"/>
      <c r="Y257" s="249"/>
      <c r="Z257" s="219"/>
      <c r="AA257" s="243"/>
      <c r="AB257" s="204"/>
      <c r="AC257" s="204"/>
      <c r="AD257" s="250"/>
      <c r="AE257" s="219"/>
      <c r="AF257" s="243"/>
      <c r="AG257" s="205"/>
      <c r="AH257" s="205"/>
      <c r="AI257" s="236"/>
      <c r="AJ257" s="205"/>
      <c r="AK257" s="205"/>
      <c r="AL257" s="205"/>
      <c r="AM257" s="205"/>
      <c r="AN257" s="206"/>
      <c r="AO257" s="205"/>
      <c r="AP257" s="205"/>
      <c r="AQ257" s="205"/>
      <c r="AR257" s="205"/>
      <c r="AS257" s="206"/>
      <c r="AT257" s="205"/>
      <c r="AU257" s="205"/>
      <c r="AV257" s="205"/>
      <c r="AW257" s="205"/>
      <c r="AX257" s="206"/>
      <c r="AY257" s="205"/>
      <c r="AZ257" s="205"/>
      <c r="BA257" s="205"/>
      <c r="BB257" s="205"/>
      <c r="BC257" s="206"/>
      <c r="BD257" s="205"/>
      <c r="BE257" s="205"/>
      <c r="BF257" s="205"/>
      <c r="BG257" s="205"/>
      <c r="BH257" s="206"/>
      <c r="BI257" s="205"/>
      <c r="BJ257" s="205"/>
      <c r="BK257" s="205"/>
      <c r="BL257" s="207"/>
      <c r="BM257" s="7" t="str">
        <f t="shared" si="11"/>
        <v>E</v>
      </c>
    </row>
    <row r="258" spans="1:65" s="2" customFormat="1" ht="15" hidden="1" thickTop="1" thickBot="1">
      <c r="A258" s="158">
        <v>253</v>
      </c>
      <c r="B258" s="523" t="str">
        <f t="shared" si="12"/>
        <v>PSS09_Adani Green Energy 27 A Limited (AGE27AL)</v>
      </c>
      <c r="C258" s="31" t="s">
        <v>721</v>
      </c>
      <c r="D258" s="197" t="s">
        <v>637</v>
      </c>
      <c r="E258" s="28" t="s">
        <v>689</v>
      </c>
      <c r="F258" s="291" t="s">
        <v>1573</v>
      </c>
      <c r="G258" s="254"/>
      <c r="H258" s="200" t="s">
        <v>723</v>
      </c>
      <c r="I258" s="160" t="s">
        <v>141</v>
      </c>
      <c r="J258" s="198" t="s">
        <v>159</v>
      </c>
      <c r="K258" s="201"/>
      <c r="L258" s="202"/>
      <c r="M258" s="203"/>
      <c r="N258" s="168" t="str" cm="1">
        <f t="array" ref="N258">_xlfn.IFNA(LOOKUP(2, 1/(MOD(COLUMN(O258:XFD258)-COLUMN(O258), 5)=2)/(O258:XFD258&lt;&gt;""), O258:XFD258),"Not Submitted")</f>
        <v>RFC</v>
      </c>
      <c r="O258" s="238" t="s">
        <v>171</v>
      </c>
      <c r="P258" s="238"/>
      <c r="Q258" s="198"/>
      <c r="R258" s="102"/>
      <c r="S258" s="205"/>
      <c r="T258" s="239">
        <v>46171</v>
      </c>
      <c r="U258" s="240">
        <v>46171</v>
      </c>
      <c r="V258" s="204" t="s">
        <v>8</v>
      </c>
      <c r="W258" s="205" t="s">
        <v>1574</v>
      </c>
      <c r="X258" s="205"/>
      <c r="Y258" s="249"/>
      <c r="Z258" s="219"/>
      <c r="AA258" s="243"/>
      <c r="AB258" s="204"/>
      <c r="AC258" s="204"/>
      <c r="AD258" s="250"/>
      <c r="AE258" s="219"/>
      <c r="AF258" s="243"/>
      <c r="AG258" s="205"/>
      <c r="AH258" s="205"/>
      <c r="AI258" s="236"/>
      <c r="AJ258" s="205"/>
      <c r="AK258" s="205"/>
      <c r="AL258" s="205"/>
      <c r="AM258" s="205"/>
      <c r="AN258" s="206"/>
      <c r="AO258" s="205"/>
      <c r="AP258" s="205"/>
      <c r="AQ258" s="205"/>
      <c r="AR258" s="205"/>
      <c r="AS258" s="206"/>
      <c r="AT258" s="205"/>
      <c r="AU258" s="205"/>
      <c r="AV258" s="205"/>
      <c r="AW258" s="205"/>
      <c r="AX258" s="206"/>
      <c r="AY258" s="205"/>
      <c r="AZ258" s="205"/>
      <c r="BA258" s="205"/>
      <c r="BB258" s="205"/>
      <c r="BC258" s="206"/>
      <c r="BD258" s="205"/>
      <c r="BE258" s="205"/>
      <c r="BF258" s="205"/>
      <c r="BG258" s="205"/>
      <c r="BH258" s="206"/>
      <c r="BI258" s="205"/>
      <c r="BJ258" s="205"/>
      <c r="BK258" s="205"/>
      <c r="BL258" s="207"/>
      <c r="BM258" s="7" t="str">
        <f t="shared" si="11"/>
        <v>E</v>
      </c>
    </row>
    <row r="259" spans="1:65" s="499" customFormat="1" ht="39.75" hidden="1" thickTop="1" thickBot="1">
      <c r="A259" s="478">
        <v>254</v>
      </c>
      <c r="B259" s="544" t="str">
        <f t="shared" si="12"/>
        <v>PSS09_Adani Green Energy 27 A Limited (AGE27AL)</v>
      </c>
      <c r="C259" s="479" t="s">
        <v>852</v>
      </c>
      <c r="D259" s="464" t="s">
        <v>637</v>
      </c>
      <c r="E259" s="501" t="s">
        <v>689</v>
      </c>
      <c r="F259" s="532" t="s">
        <v>1575</v>
      </c>
      <c r="G259" s="545"/>
      <c r="H259" s="481" t="s">
        <v>854</v>
      </c>
      <c r="I259" s="465"/>
      <c r="J259" s="482"/>
      <c r="K259" s="483"/>
      <c r="L259" s="484"/>
      <c r="M259" s="485"/>
      <c r="N259" s="473" t="str" cm="1">
        <f t="array" ref="N259">_xlfn.IFNA(LOOKUP(2, 1/(MOD(COLUMN(O259:XFD259)-COLUMN(O259), 5)=2)/(O259:XFD259&lt;&gt;""), O259:XFD259),"Not Submitted")</f>
        <v>delete</v>
      </c>
      <c r="O259" s="486"/>
      <c r="P259" s="486"/>
      <c r="Q259" s="482" t="s">
        <v>61</v>
      </c>
      <c r="R259" s="487"/>
      <c r="S259" s="205" t="s">
        <v>2952</v>
      </c>
      <c r="T259" s="489"/>
      <c r="U259" s="490"/>
      <c r="V259" s="491"/>
      <c r="W259" s="488"/>
      <c r="X259" s="488"/>
      <c r="Y259" s="492"/>
      <c r="Z259" s="493"/>
      <c r="AA259" s="494"/>
      <c r="AB259" s="491"/>
      <c r="AC259" s="491"/>
      <c r="AD259" s="495"/>
      <c r="AE259" s="493"/>
      <c r="AF259" s="494"/>
      <c r="AG259" s="488"/>
      <c r="AH259" s="488"/>
      <c r="AI259" s="496"/>
      <c r="AJ259" s="488"/>
      <c r="AK259" s="488"/>
      <c r="AL259" s="488"/>
      <c r="AM259" s="488"/>
      <c r="AN259" s="497"/>
      <c r="AO259" s="488"/>
      <c r="AP259" s="488"/>
      <c r="AQ259" s="488"/>
      <c r="AR259" s="488"/>
      <c r="AS259" s="497"/>
      <c r="AT259" s="488"/>
      <c r="AU259" s="488"/>
      <c r="AV259" s="488"/>
      <c r="AW259" s="488"/>
      <c r="AX259" s="497"/>
      <c r="AY259" s="488"/>
      <c r="AZ259" s="488"/>
      <c r="BA259" s="488"/>
      <c r="BB259" s="488"/>
      <c r="BC259" s="497"/>
      <c r="BD259" s="488"/>
      <c r="BE259" s="488"/>
      <c r="BF259" s="488"/>
      <c r="BG259" s="488"/>
      <c r="BH259" s="497"/>
      <c r="BI259" s="488"/>
      <c r="BJ259" s="488"/>
      <c r="BK259" s="488"/>
      <c r="BL259" s="498"/>
      <c r="BM259" s="670" t="str">
        <f t="shared" si="11"/>
        <v>E</v>
      </c>
    </row>
    <row r="260" spans="1:65" s="499" customFormat="1" ht="39.75" hidden="1" thickTop="1" thickBot="1">
      <c r="A260" s="478">
        <v>255</v>
      </c>
      <c r="B260" s="544" t="str">
        <f t="shared" si="12"/>
        <v>PSS09_Adani Green Energy 27 A Limited (AGE27AL)</v>
      </c>
      <c r="C260" s="479" t="s">
        <v>692</v>
      </c>
      <c r="D260" s="464" t="s">
        <v>637</v>
      </c>
      <c r="E260" s="501" t="s">
        <v>689</v>
      </c>
      <c r="F260" s="532" t="s">
        <v>1576</v>
      </c>
      <c r="G260" s="545"/>
      <c r="H260" s="481" t="s">
        <v>694</v>
      </c>
      <c r="I260" s="465"/>
      <c r="J260" s="482"/>
      <c r="K260" s="483"/>
      <c r="L260" s="484"/>
      <c r="M260" s="485"/>
      <c r="N260" s="473" t="str" cm="1">
        <f t="array" ref="N260">_xlfn.IFNA(LOOKUP(2, 1/(MOD(COLUMN(O260:XFD260)-COLUMN(O260), 5)=2)/(O260:XFD260&lt;&gt;""), O260:XFD260),"Not Submitted")</f>
        <v>delete</v>
      </c>
      <c r="O260" s="486"/>
      <c r="P260" s="486"/>
      <c r="Q260" s="482" t="s">
        <v>61</v>
      </c>
      <c r="R260" s="487"/>
      <c r="S260" s="205" t="s">
        <v>2952</v>
      </c>
      <c r="T260" s="489"/>
      <c r="U260" s="490"/>
      <c r="V260" s="491"/>
      <c r="W260" s="488"/>
      <c r="X260" s="488"/>
      <c r="Y260" s="492"/>
      <c r="Z260" s="493"/>
      <c r="AA260" s="494"/>
      <c r="AB260" s="491"/>
      <c r="AC260" s="491"/>
      <c r="AD260" s="495"/>
      <c r="AE260" s="493"/>
      <c r="AF260" s="494"/>
      <c r="AG260" s="488"/>
      <c r="AH260" s="488"/>
      <c r="AI260" s="496"/>
      <c r="AJ260" s="488"/>
      <c r="AK260" s="488"/>
      <c r="AL260" s="488"/>
      <c r="AM260" s="488"/>
      <c r="AN260" s="497"/>
      <c r="AO260" s="488"/>
      <c r="AP260" s="488"/>
      <c r="AQ260" s="488"/>
      <c r="AR260" s="488"/>
      <c r="AS260" s="497"/>
      <c r="AT260" s="488"/>
      <c r="AU260" s="488"/>
      <c r="AV260" s="488"/>
      <c r="AW260" s="488"/>
      <c r="AX260" s="497"/>
      <c r="AY260" s="488"/>
      <c r="AZ260" s="488"/>
      <c r="BA260" s="488"/>
      <c r="BB260" s="488"/>
      <c r="BC260" s="497"/>
      <c r="BD260" s="488"/>
      <c r="BE260" s="488"/>
      <c r="BF260" s="488"/>
      <c r="BG260" s="488"/>
      <c r="BH260" s="497"/>
      <c r="BI260" s="488"/>
      <c r="BJ260" s="488"/>
      <c r="BK260" s="488"/>
      <c r="BL260" s="498"/>
      <c r="BM260" s="670" t="str">
        <f t="shared" si="11"/>
        <v>E</v>
      </c>
    </row>
    <row r="261" spans="1:65" s="2" customFormat="1" ht="28.5" hidden="1" thickTop="1" thickBot="1">
      <c r="A261" s="158">
        <v>256</v>
      </c>
      <c r="B261" s="523" t="str">
        <f t="shared" si="12"/>
        <v>PSS09_Adani Green Energy 27 A Limited (AGE27AL)</v>
      </c>
      <c r="C261" s="31" t="s">
        <v>769</v>
      </c>
      <c r="D261" s="197" t="s">
        <v>637</v>
      </c>
      <c r="E261" s="28" t="s">
        <v>689</v>
      </c>
      <c r="F261" s="291" t="s">
        <v>1577</v>
      </c>
      <c r="G261" s="254"/>
      <c r="H261" s="200" t="s">
        <v>771</v>
      </c>
      <c r="I261" s="160"/>
      <c r="J261" s="198"/>
      <c r="K261" s="201"/>
      <c r="L261" s="202"/>
      <c r="M261" s="203"/>
      <c r="N261" s="168" t="str" cm="1">
        <f t="array" ref="N261">_xlfn.IFNA(LOOKUP(2, 1/(MOD(COLUMN(O261:XFD261)-COLUMN(O261), 5)=2)/(O261:XFD261&lt;&gt;""), O261:XFD261),"Not Submitted")</f>
        <v>RFC</v>
      </c>
      <c r="O261" s="238">
        <v>46170</v>
      </c>
      <c r="P261" s="238">
        <v>46170</v>
      </c>
      <c r="Q261" s="198" t="s">
        <v>8</v>
      </c>
      <c r="R261" s="102" t="s">
        <v>1578</v>
      </c>
      <c r="S261" s="205"/>
      <c r="T261" s="239">
        <v>46219</v>
      </c>
      <c r="U261" s="240">
        <v>46220</v>
      </c>
      <c r="V261" s="204" t="s">
        <v>8</v>
      </c>
      <c r="W261" s="205" t="s">
        <v>3130</v>
      </c>
      <c r="X261" s="205"/>
      <c r="Y261" s="249"/>
      <c r="Z261" s="219"/>
      <c r="AA261" s="243"/>
      <c r="AB261" s="204"/>
      <c r="AC261" s="204"/>
      <c r="AD261" s="250"/>
      <c r="AE261" s="219"/>
      <c r="AF261" s="243"/>
      <c r="AG261" s="205"/>
      <c r="AH261" s="205"/>
      <c r="AI261" s="236"/>
      <c r="AJ261" s="205"/>
      <c r="AK261" s="205"/>
      <c r="AL261" s="205"/>
      <c r="AM261" s="205"/>
      <c r="AN261" s="206"/>
      <c r="AO261" s="205"/>
      <c r="AP261" s="205"/>
      <c r="AQ261" s="205"/>
      <c r="AR261" s="205"/>
      <c r="AS261" s="206"/>
      <c r="AT261" s="205"/>
      <c r="AU261" s="205"/>
      <c r="AV261" s="205"/>
      <c r="AW261" s="205"/>
      <c r="AX261" s="206"/>
      <c r="AY261" s="205"/>
      <c r="AZ261" s="205"/>
      <c r="BA261" s="205"/>
      <c r="BB261" s="205"/>
      <c r="BC261" s="206"/>
      <c r="BD261" s="205"/>
      <c r="BE261" s="205"/>
      <c r="BF261" s="205"/>
      <c r="BG261" s="205"/>
      <c r="BH261" s="206"/>
      <c r="BI261" s="205"/>
      <c r="BJ261" s="205"/>
      <c r="BK261" s="205"/>
      <c r="BL261" s="207"/>
      <c r="BM261" s="7" t="str">
        <f t="shared" si="11"/>
        <v>E</v>
      </c>
    </row>
    <row r="262" spans="1:65" s="2" customFormat="1" ht="28.5" hidden="1" thickTop="1" thickBot="1">
      <c r="A262" s="158">
        <v>257</v>
      </c>
      <c r="B262" s="523" t="str">
        <f t="shared" si="12"/>
        <v>PSS09_Adani Green Energy 27 A Limited (AGE27AL)</v>
      </c>
      <c r="C262" s="31" t="s">
        <v>769</v>
      </c>
      <c r="D262" s="197" t="s">
        <v>637</v>
      </c>
      <c r="E262" s="28" t="s">
        <v>689</v>
      </c>
      <c r="F262" s="291" t="s">
        <v>1579</v>
      </c>
      <c r="G262" s="254"/>
      <c r="H262" s="200" t="s">
        <v>775</v>
      </c>
      <c r="I262" s="160"/>
      <c r="J262" s="198"/>
      <c r="K262" s="201"/>
      <c r="L262" s="202"/>
      <c r="M262" s="203"/>
      <c r="N262" s="168" t="str" cm="1">
        <f t="array" ref="N262">_xlfn.IFNA(LOOKUP(2, 1/(MOD(COLUMN(O262:XFD262)-COLUMN(O262), 5)=2)/(O262:XFD262&lt;&gt;""), O262:XFD262),"Not Submitted")</f>
        <v>RFC</v>
      </c>
      <c r="O262" s="238">
        <v>46170</v>
      </c>
      <c r="P262" s="238">
        <v>46170</v>
      </c>
      <c r="Q262" s="198" t="s">
        <v>8</v>
      </c>
      <c r="R262" s="102" t="s">
        <v>1578</v>
      </c>
      <c r="S262" s="205"/>
      <c r="T262" s="239">
        <v>46219</v>
      </c>
      <c r="U262" s="240">
        <v>46220</v>
      </c>
      <c r="V262" s="204" t="s">
        <v>8</v>
      </c>
      <c r="W262" s="205" t="s">
        <v>3130</v>
      </c>
      <c r="X262" s="205"/>
      <c r="Y262" s="249"/>
      <c r="Z262" s="219"/>
      <c r="AA262" s="243"/>
      <c r="AB262" s="204"/>
      <c r="AC262" s="204"/>
      <c r="AD262" s="250"/>
      <c r="AE262" s="219"/>
      <c r="AF262" s="243"/>
      <c r="AG262" s="205"/>
      <c r="AH262" s="205"/>
      <c r="AI262" s="236"/>
      <c r="AJ262" s="205"/>
      <c r="AK262" s="205"/>
      <c r="AL262" s="205"/>
      <c r="AM262" s="205"/>
      <c r="AN262" s="206"/>
      <c r="AO262" s="205"/>
      <c r="AP262" s="205"/>
      <c r="AQ262" s="205"/>
      <c r="AR262" s="205"/>
      <c r="AS262" s="206"/>
      <c r="AT262" s="205"/>
      <c r="AU262" s="205"/>
      <c r="AV262" s="205"/>
      <c r="AW262" s="205"/>
      <c r="AX262" s="206"/>
      <c r="AY262" s="205"/>
      <c r="AZ262" s="205"/>
      <c r="BA262" s="205"/>
      <c r="BB262" s="205"/>
      <c r="BC262" s="206"/>
      <c r="BD262" s="205"/>
      <c r="BE262" s="205"/>
      <c r="BF262" s="205"/>
      <c r="BG262" s="205"/>
      <c r="BH262" s="206"/>
      <c r="BI262" s="205"/>
      <c r="BJ262" s="205"/>
      <c r="BK262" s="205"/>
      <c r="BL262" s="207"/>
      <c r="BM262" s="7" t="str">
        <f t="shared" si="11"/>
        <v>E</v>
      </c>
    </row>
    <row r="263" spans="1:65" s="2" customFormat="1" ht="15" hidden="1" thickTop="1" thickBot="1">
      <c r="A263" s="158">
        <v>258</v>
      </c>
      <c r="B263" s="523" t="str">
        <f t="shared" si="12"/>
        <v>PSS09_Adani Green Energy 27 A Limited (AGE27AL)</v>
      </c>
      <c r="C263" s="31" t="s">
        <v>769</v>
      </c>
      <c r="D263" s="197" t="s">
        <v>637</v>
      </c>
      <c r="E263" s="28" t="s">
        <v>689</v>
      </c>
      <c r="F263" s="291" t="s">
        <v>1580</v>
      </c>
      <c r="G263" s="254"/>
      <c r="H263" s="200" t="s">
        <v>778</v>
      </c>
      <c r="I263" s="160"/>
      <c r="J263" s="198"/>
      <c r="K263" s="201">
        <v>46143</v>
      </c>
      <c r="L263" s="202"/>
      <c r="M263" s="203"/>
      <c r="N263" s="168" t="str" cm="1">
        <f t="array" ref="N263">_xlfn.IFNA(LOOKUP(2, 1/(MOD(COLUMN(O263:XFD263)-COLUMN(O263), 5)=2)/(O263:XFD263&lt;&gt;""), O263:XFD263),"Not Submitted")</f>
        <v>Not Submitted</v>
      </c>
      <c r="O263" s="238"/>
      <c r="P263" s="238"/>
      <c r="Q263" s="198"/>
      <c r="R263" s="102"/>
      <c r="S263" s="205"/>
      <c r="T263" s="239"/>
      <c r="U263" s="240"/>
      <c r="V263" s="204"/>
      <c r="W263" s="205"/>
      <c r="X263" s="205"/>
      <c r="Y263" s="249"/>
      <c r="Z263" s="219"/>
      <c r="AA263" s="243"/>
      <c r="AB263" s="204"/>
      <c r="AC263" s="204"/>
      <c r="AD263" s="250"/>
      <c r="AE263" s="219"/>
      <c r="AF263" s="243"/>
      <c r="AG263" s="205"/>
      <c r="AH263" s="205"/>
      <c r="AI263" s="236"/>
      <c r="AJ263" s="205"/>
      <c r="AK263" s="205"/>
      <c r="AL263" s="205"/>
      <c r="AM263" s="205"/>
      <c r="AN263" s="206"/>
      <c r="AO263" s="205"/>
      <c r="AP263" s="205"/>
      <c r="AQ263" s="205"/>
      <c r="AR263" s="205"/>
      <c r="AS263" s="206"/>
      <c r="AT263" s="205"/>
      <c r="AU263" s="205"/>
      <c r="AV263" s="205"/>
      <c r="AW263" s="205"/>
      <c r="AX263" s="206"/>
      <c r="AY263" s="205"/>
      <c r="AZ263" s="205"/>
      <c r="BA263" s="205"/>
      <c r="BB263" s="205"/>
      <c r="BC263" s="206"/>
      <c r="BD263" s="205"/>
      <c r="BE263" s="205"/>
      <c r="BF263" s="205"/>
      <c r="BG263" s="205"/>
      <c r="BH263" s="206"/>
      <c r="BI263" s="205"/>
      <c r="BJ263" s="205"/>
      <c r="BK263" s="205"/>
      <c r="BL263" s="207"/>
      <c r="BM263" s="7" t="str">
        <f t="shared" si="11"/>
        <v>E</v>
      </c>
    </row>
    <row r="264" spans="1:65" s="2" customFormat="1" ht="28.5" hidden="1" thickTop="1" thickBot="1">
      <c r="A264" s="158">
        <v>259</v>
      </c>
      <c r="B264" s="523" t="str">
        <f t="shared" si="12"/>
        <v>PSS09_Adani Green Energy 27 A Limited (AGE27AL)</v>
      </c>
      <c r="C264" s="31" t="s">
        <v>769</v>
      </c>
      <c r="D264" s="197" t="s">
        <v>637</v>
      </c>
      <c r="E264" s="28" t="s">
        <v>689</v>
      </c>
      <c r="F264" s="291" t="s">
        <v>1581</v>
      </c>
      <c r="G264" s="254"/>
      <c r="H264" s="200" t="s">
        <v>780</v>
      </c>
      <c r="I264" s="160"/>
      <c r="J264" s="198"/>
      <c r="K264" s="201">
        <v>46143</v>
      </c>
      <c r="L264" s="202"/>
      <c r="M264" s="203"/>
      <c r="N264" s="168" t="str" cm="1">
        <f t="array" ref="N264">_xlfn.IFNA(LOOKUP(2, 1/(MOD(COLUMN(O264:XFD264)-COLUMN(O264), 5)=2)/(O264:XFD264&lt;&gt;""), O264:XFD264),"Not Submitted")</f>
        <v>Not Submitted</v>
      </c>
      <c r="O264" s="238"/>
      <c r="P264" s="238"/>
      <c r="Q264" s="198"/>
      <c r="R264" s="102"/>
      <c r="S264" s="205"/>
      <c r="T264" s="239"/>
      <c r="U264" s="240"/>
      <c r="V264" s="204"/>
      <c r="W264" s="205"/>
      <c r="X264" s="205"/>
      <c r="Y264" s="249"/>
      <c r="Z264" s="219"/>
      <c r="AA264" s="243"/>
      <c r="AB264" s="204"/>
      <c r="AC264" s="204"/>
      <c r="AD264" s="250"/>
      <c r="AE264" s="219"/>
      <c r="AF264" s="243"/>
      <c r="AG264" s="205"/>
      <c r="AH264" s="205"/>
      <c r="AI264" s="236"/>
      <c r="AJ264" s="205"/>
      <c r="AK264" s="205"/>
      <c r="AL264" s="205"/>
      <c r="AM264" s="205"/>
      <c r="AN264" s="206"/>
      <c r="AO264" s="205"/>
      <c r="AP264" s="205"/>
      <c r="AQ264" s="205"/>
      <c r="AR264" s="205"/>
      <c r="AS264" s="206"/>
      <c r="AT264" s="205"/>
      <c r="AU264" s="205"/>
      <c r="AV264" s="205"/>
      <c r="AW264" s="205"/>
      <c r="AX264" s="206"/>
      <c r="AY264" s="205"/>
      <c r="AZ264" s="205"/>
      <c r="BA264" s="205"/>
      <c r="BB264" s="205"/>
      <c r="BC264" s="206"/>
      <c r="BD264" s="205"/>
      <c r="BE264" s="205"/>
      <c r="BF264" s="205"/>
      <c r="BG264" s="205"/>
      <c r="BH264" s="206"/>
      <c r="BI264" s="205"/>
      <c r="BJ264" s="205"/>
      <c r="BK264" s="205"/>
      <c r="BL264" s="207"/>
      <c r="BM264" s="7" t="str">
        <f t="shared" si="11"/>
        <v>E</v>
      </c>
    </row>
    <row r="265" spans="1:65" s="2" customFormat="1" ht="28.5" hidden="1" thickTop="1" thickBot="1">
      <c r="A265" s="158">
        <v>260</v>
      </c>
      <c r="B265" s="523" t="str">
        <f t="shared" si="12"/>
        <v>PSS09_Adani Green Energy 27 A Limited (AGE27AL)</v>
      </c>
      <c r="C265" s="31" t="s">
        <v>769</v>
      </c>
      <c r="D265" s="197" t="s">
        <v>637</v>
      </c>
      <c r="E265" s="28" t="s">
        <v>689</v>
      </c>
      <c r="F265" s="291" t="s">
        <v>1582</v>
      </c>
      <c r="G265" s="254"/>
      <c r="H265" s="200" t="s">
        <v>782</v>
      </c>
      <c r="I265" s="160" t="s">
        <v>141</v>
      </c>
      <c r="J265" s="198" t="s">
        <v>159</v>
      </c>
      <c r="K265" s="201"/>
      <c r="L265" s="202"/>
      <c r="M265" s="203"/>
      <c r="N265" s="168" t="str" cm="1">
        <f t="array" ref="N265">_xlfn.IFNA(LOOKUP(2, 1/(MOD(COLUMN(O265:XFD265)-COLUMN(O265), 5)=2)/(O265:XFD265&lt;&gt;""), O265:XFD265),"Not Submitted")</f>
        <v>RFC</v>
      </c>
      <c r="O265" s="238">
        <v>46157</v>
      </c>
      <c r="P265" s="238">
        <v>46157</v>
      </c>
      <c r="Q265" s="198" t="s">
        <v>37</v>
      </c>
      <c r="R265" s="102" t="s">
        <v>1583</v>
      </c>
      <c r="S265" s="205"/>
      <c r="T265" s="239">
        <v>46225</v>
      </c>
      <c r="U265" s="240">
        <v>46225</v>
      </c>
      <c r="V265" s="204" t="s">
        <v>8</v>
      </c>
      <c r="W265" s="102" t="s">
        <v>3135</v>
      </c>
      <c r="X265" s="205"/>
      <c r="Y265" s="249"/>
      <c r="Z265" s="219"/>
      <c r="AA265" s="243"/>
      <c r="AB265" s="204"/>
      <c r="AC265" s="204"/>
      <c r="AD265" s="250"/>
      <c r="AE265" s="219"/>
      <c r="AF265" s="243"/>
      <c r="AG265" s="205"/>
      <c r="AH265" s="205"/>
      <c r="AI265" s="236"/>
      <c r="AJ265" s="205"/>
      <c r="AK265" s="205"/>
      <c r="AL265" s="205"/>
      <c r="AM265" s="205"/>
      <c r="AN265" s="206"/>
      <c r="AO265" s="205"/>
      <c r="AP265" s="205"/>
      <c r="AQ265" s="205"/>
      <c r="AR265" s="205"/>
      <c r="AS265" s="206"/>
      <c r="AT265" s="205"/>
      <c r="AU265" s="205"/>
      <c r="AV265" s="205"/>
      <c r="AW265" s="205"/>
      <c r="AX265" s="206"/>
      <c r="AY265" s="205"/>
      <c r="AZ265" s="205"/>
      <c r="BA265" s="205"/>
      <c r="BB265" s="205"/>
      <c r="BC265" s="206"/>
      <c r="BD265" s="205"/>
      <c r="BE265" s="205"/>
      <c r="BF265" s="205"/>
      <c r="BG265" s="205"/>
      <c r="BH265" s="206"/>
      <c r="BI265" s="205"/>
      <c r="BJ265" s="205"/>
      <c r="BK265" s="205"/>
      <c r="BL265" s="207"/>
      <c r="BM265" s="7" t="str">
        <f t="shared" si="11"/>
        <v>E</v>
      </c>
    </row>
    <row r="266" spans="1:65" s="2" customFormat="1" ht="15" hidden="1" thickTop="1" thickBot="1">
      <c r="A266" s="158">
        <v>261</v>
      </c>
      <c r="B266" s="523" t="str">
        <f t="shared" si="12"/>
        <v>PSS09_Adani Green Energy 27 A Limited (AGE27AL)</v>
      </c>
      <c r="C266" s="31" t="s">
        <v>857</v>
      </c>
      <c r="D266" s="197" t="s">
        <v>637</v>
      </c>
      <c r="E266" s="28" t="s">
        <v>689</v>
      </c>
      <c r="F266" s="291" t="s">
        <v>1584</v>
      </c>
      <c r="G266" s="254"/>
      <c r="H266" s="200" t="s">
        <v>859</v>
      </c>
      <c r="I266" s="160"/>
      <c r="J266" s="198"/>
      <c r="K266" s="201"/>
      <c r="L266" s="202"/>
      <c r="M266" s="203"/>
      <c r="N266" s="168" t="str" cm="1">
        <f t="array" ref="N266">_xlfn.IFNA(LOOKUP(2, 1/(MOD(COLUMN(O266:XFD266)-COLUMN(O266), 5)=2)/(O266:XFD266&lt;&gt;""), O266:XFD266),"Not Submitted")</f>
        <v>Not Submitted</v>
      </c>
      <c r="O266" s="238"/>
      <c r="P266" s="238"/>
      <c r="Q266" s="198"/>
      <c r="R266" s="102"/>
      <c r="S266" s="205"/>
      <c r="T266" s="239"/>
      <c r="U266" s="240"/>
      <c r="V266" s="204"/>
      <c r="W266" s="205"/>
      <c r="X266" s="205"/>
      <c r="Y266" s="249"/>
      <c r="Z266" s="219"/>
      <c r="AA266" s="243"/>
      <c r="AB266" s="204"/>
      <c r="AC266" s="204"/>
      <c r="AD266" s="250"/>
      <c r="AE266" s="219"/>
      <c r="AF266" s="243"/>
      <c r="AG266" s="205"/>
      <c r="AH266" s="205"/>
      <c r="AI266" s="236"/>
      <c r="AJ266" s="205"/>
      <c r="AK266" s="205"/>
      <c r="AL266" s="205"/>
      <c r="AM266" s="205"/>
      <c r="AN266" s="206"/>
      <c r="AO266" s="205"/>
      <c r="AP266" s="205"/>
      <c r="AQ266" s="205"/>
      <c r="AR266" s="205"/>
      <c r="AS266" s="206"/>
      <c r="AT266" s="205"/>
      <c r="AU266" s="205"/>
      <c r="AV266" s="205"/>
      <c r="AW266" s="205"/>
      <c r="AX266" s="206"/>
      <c r="AY266" s="205"/>
      <c r="AZ266" s="205"/>
      <c r="BA266" s="205"/>
      <c r="BB266" s="205"/>
      <c r="BC266" s="206"/>
      <c r="BD266" s="205"/>
      <c r="BE266" s="205"/>
      <c r="BF266" s="205"/>
      <c r="BG266" s="205"/>
      <c r="BH266" s="206"/>
      <c r="BI266" s="205"/>
      <c r="BJ266" s="205"/>
      <c r="BK266" s="205"/>
      <c r="BL266" s="207"/>
      <c r="BM266" s="7" t="str">
        <f t="shared" si="11"/>
        <v>E</v>
      </c>
    </row>
    <row r="267" spans="1:65" s="2" customFormat="1" ht="15" hidden="1" thickTop="1" thickBot="1">
      <c r="A267" s="158">
        <v>262</v>
      </c>
      <c r="B267" s="523" t="str">
        <f t="shared" si="12"/>
        <v>PSS09_Adani Green Energy 27 A Limited (AGE27AL)</v>
      </c>
      <c r="C267" s="31" t="s">
        <v>650</v>
      </c>
      <c r="D267" s="197" t="s">
        <v>637</v>
      </c>
      <c r="E267" s="28" t="s">
        <v>689</v>
      </c>
      <c r="F267" s="291" t="s">
        <v>1585</v>
      </c>
      <c r="G267" s="254"/>
      <c r="H267" s="200" t="s">
        <v>789</v>
      </c>
      <c r="I267" s="160"/>
      <c r="J267" s="198"/>
      <c r="K267" s="201"/>
      <c r="L267" s="202"/>
      <c r="M267" s="203"/>
      <c r="N267" s="168" t="str" cm="1">
        <f t="array" ref="N267">_xlfn.IFNA(LOOKUP(2, 1/(MOD(COLUMN(O267:XFD267)-COLUMN(O267), 5)=2)/(O267:XFD267&lt;&gt;""), O267:XFD267),"Not Submitted")</f>
        <v>RFC</v>
      </c>
      <c r="O267" s="238">
        <v>46172</v>
      </c>
      <c r="P267" s="238">
        <v>46172</v>
      </c>
      <c r="Q267" s="198" t="s">
        <v>8</v>
      </c>
      <c r="R267" s="102" t="s">
        <v>1566</v>
      </c>
      <c r="S267" s="205"/>
      <c r="T267" s="239">
        <v>46181</v>
      </c>
      <c r="U267" s="240">
        <v>46181</v>
      </c>
      <c r="V267" s="204" t="s">
        <v>8</v>
      </c>
      <c r="W267" s="102" t="s">
        <v>1586</v>
      </c>
      <c r="X267" s="205"/>
      <c r="Y267" s="249"/>
      <c r="Z267" s="219"/>
      <c r="AA267" s="243"/>
      <c r="AB267" s="204"/>
      <c r="AC267" s="204"/>
      <c r="AD267" s="250"/>
      <c r="AE267" s="219"/>
      <c r="AF267" s="243"/>
      <c r="AG267" s="205"/>
      <c r="AH267" s="205"/>
      <c r="AI267" s="236"/>
      <c r="AJ267" s="205"/>
      <c r="AK267" s="205"/>
      <c r="AL267" s="205"/>
      <c r="AM267" s="205"/>
      <c r="AN267" s="206"/>
      <c r="AO267" s="205"/>
      <c r="AP267" s="205"/>
      <c r="AQ267" s="205"/>
      <c r="AR267" s="205"/>
      <c r="AS267" s="206"/>
      <c r="AT267" s="205"/>
      <c r="AU267" s="205"/>
      <c r="AV267" s="205"/>
      <c r="AW267" s="205"/>
      <c r="AX267" s="206"/>
      <c r="AY267" s="205"/>
      <c r="AZ267" s="205"/>
      <c r="BA267" s="205"/>
      <c r="BB267" s="205"/>
      <c r="BC267" s="206"/>
      <c r="BD267" s="205"/>
      <c r="BE267" s="205"/>
      <c r="BF267" s="205"/>
      <c r="BG267" s="205"/>
      <c r="BH267" s="206"/>
      <c r="BI267" s="205"/>
      <c r="BJ267" s="205"/>
      <c r="BK267" s="205"/>
      <c r="BL267" s="207"/>
      <c r="BM267" s="7" t="str">
        <f t="shared" si="11"/>
        <v>E</v>
      </c>
    </row>
    <row r="268" spans="1:65" s="2" customFormat="1" ht="15" hidden="1" thickTop="1" thickBot="1">
      <c r="A268" s="158">
        <v>263</v>
      </c>
      <c r="B268" s="523" t="str">
        <f t="shared" si="12"/>
        <v>PSS09_Adani Green Energy 27 A Limited (AGE27AL)</v>
      </c>
      <c r="C268" s="31" t="s">
        <v>643</v>
      </c>
      <c r="D268" s="197" t="s">
        <v>637</v>
      </c>
      <c r="E268" s="28" t="s">
        <v>689</v>
      </c>
      <c r="F268" s="291" t="s">
        <v>1587</v>
      </c>
      <c r="G268" s="254"/>
      <c r="H268" s="200" t="s">
        <v>735</v>
      </c>
      <c r="I268" s="160"/>
      <c r="J268" s="198"/>
      <c r="K268" s="201"/>
      <c r="L268" s="202"/>
      <c r="M268" s="203"/>
      <c r="N268" s="168" t="str" cm="1">
        <f t="array" ref="N268">_xlfn.IFNA(LOOKUP(2, 1/(MOD(COLUMN(O268:XFD268)-COLUMN(O268), 5)=2)/(O268:XFD268&lt;&gt;""), O268:XFD268),"Not Submitted")</f>
        <v>Cat. -I</v>
      </c>
      <c r="O268" s="238">
        <v>46121</v>
      </c>
      <c r="P268" s="238">
        <v>46121</v>
      </c>
      <c r="Q268" s="198" t="s">
        <v>33</v>
      </c>
      <c r="R268" s="102" t="s">
        <v>1588</v>
      </c>
      <c r="S268" s="205"/>
      <c r="T268" s="239"/>
      <c r="U268" s="240"/>
      <c r="V268" s="204"/>
      <c r="W268" s="205"/>
      <c r="X268" s="205"/>
      <c r="Y268" s="249"/>
      <c r="Z268" s="219"/>
      <c r="AA268" s="243"/>
      <c r="AB268" s="204"/>
      <c r="AC268" s="204"/>
      <c r="AD268" s="250"/>
      <c r="AE268" s="219"/>
      <c r="AF268" s="243"/>
      <c r="AG268" s="205"/>
      <c r="AH268" s="205"/>
      <c r="AI268" s="236"/>
      <c r="AJ268" s="205"/>
      <c r="AK268" s="205"/>
      <c r="AL268" s="205"/>
      <c r="AM268" s="205"/>
      <c r="AN268" s="206"/>
      <c r="AO268" s="205"/>
      <c r="AP268" s="205"/>
      <c r="AQ268" s="205"/>
      <c r="AR268" s="205"/>
      <c r="AS268" s="206"/>
      <c r="AT268" s="205"/>
      <c r="AU268" s="205"/>
      <c r="AV268" s="205"/>
      <c r="AW268" s="205"/>
      <c r="AX268" s="206"/>
      <c r="AY268" s="205"/>
      <c r="AZ268" s="205"/>
      <c r="BA268" s="205"/>
      <c r="BB268" s="205"/>
      <c r="BC268" s="206"/>
      <c r="BD268" s="205"/>
      <c r="BE268" s="205"/>
      <c r="BF268" s="205"/>
      <c r="BG268" s="205"/>
      <c r="BH268" s="206"/>
      <c r="BI268" s="205"/>
      <c r="BJ268" s="205"/>
      <c r="BK268" s="205"/>
      <c r="BL268" s="207"/>
      <c r="BM268" s="7" t="str">
        <f t="shared" si="11"/>
        <v>E</v>
      </c>
    </row>
    <row r="269" spans="1:65" s="2" customFormat="1" ht="15" hidden="1" thickTop="1" thickBot="1">
      <c r="A269" s="158">
        <v>264</v>
      </c>
      <c r="B269" s="523" t="str">
        <f t="shared" si="12"/>
        <v>PSS09_Adani Green Energy 27 A Limited (AGE27AL)</v>
      </c>
      <c r="C269" s="31" t="s">
        <v>589</v>
      </c>
      <c r="D269" s="197" t="s">
        <v>637</v>
      </c>
      <c r="E269" s="28" t="s">
        <v>689</v>
      </c>
      <c r="F269" s="291" t="s">
        <v>1589</v>
      </c>
      <c r="G269" s="254"/>
      <c r="H269" s="200" t="s">
        <v>868</v>
      </c>
      <c r="I269" s="160"/>
      <c r="J269" s="198"/>
      <c r="K269" s="201"/>
      <c r="L269" s="202"/>
      <c r="M269" s="203"/>
      <c r="N269" s="168" t="str" cm="1">
        <f t="array" ref="N269">_xlfn.IFNA(LOOKUP(2, 1/(MOD(COLUMN(O269:XFD269)-COLUMN(O269), 5)=2)/(O269:XFD269&lt;&gt;""), O269:XFD269),"Not Submitted")</f>
        <v>RFC</v>
      </c>
      <c r="O269" s="238">
        <v>46144</v>
      </c>
      <c r="P269" s="238">
        <v>46144</v>
      </c>
      <c r="Q269" s="198" t="s">
        <v>33</v>
      </c>
      <c r="R269" s="102" t="s">
        <v>1590</v>
      </c>
      <c r="S269" s="205"/>
      <c r="T269" s="239">
        <v>46246</v>
      </c>
      <c r="U269" s="240">
        <v>46246</v>
      </c>
      <c r="V269" s="204" t="s">
        <v>8</v>
      </c>
      <c r="W269" s="205" t="s">
        <v>3205</v>
      </c>
      <c r="X269" s="205"/>
      <c r="Y269" s="249"/>
      <c r="Z269" s="219"/>
      <c r="AA269" s="243"/>
      <c r="AB269" s="204"/>
      <c r="AC269" s="204"/>
      <c r="AD269" s="250"/>
      <c r="AE269" s="219"/>
      <c r="AF269" s="243"/>
      <c r="AG269" s="205"/>
      <c r="AH269" s="205"/>
      <c r="AI269" s="236"/>
      <c r="AJ269" s="205"/>
      <c r="AK269" s="205"/>
      <c r="AL269" s="205"/>
      <c r="AM269" s="205"/>
      <c r="AN269" s="206"/>
      <c r="AO269" s="205"/>
      <c r="AP269" s="205"/>
      <c r="AQ269" s="205"/>
      <c r="AR269" s="205"/>
      <c r="AS269" s="206"/>
      <c r="AT269" s="205"/>
      <c r="AU269" s="205"/>
      <c r="AV269" s="205"/>
      <c r="AW269" s="205"/>
      <c r="AX269" s="206"/>
      <c r="AY269" s="205"/>
      <c r="AZ269" s="205"/>
      <c r="BA269" s="205"/>
      <c r="BB269" s="205"/>
      <c r="BC269" s="206"/>
      <c r="BD269" s="205"/>
      <c r="BE269" s="205"/>
      <c r="BF269" s="205"/>
      <c r="BG269" s="205"/>
      <c r="BH269" s="206"/>
      <c r="BI269" s="205"/>
      <c r="BJ269" s="205"/>
      <c r="BK269" s="205"/>
      <c r="BL269" s="207"/>
      <c r="BM269" s="7" t="str">
        <f t="shared" ref="BM269:BM289" si="13">MID(F269,20,1)</f>
        <v>E</v>
      </c>
    </row>
    <row r="270" spans="1:65" s="2" customFormat="1" ht="15" hidden="1" thickTop="1" thickBot="1">
      <c r="A270" s="158">
        <v>265</v>
      </c>
      <c r="B270" s="523" t="str">
        <f t="shared" si="12"/>
        <v>PSS09_Adani Green Energy 27 A Limited (AGE27AL)</v>
      </c>
      <c r="C270" s="31" t="s">
        <v>600</v>
      </c>
      <c r="D270" s="197" t="s">
        <v>637</v>
      </c>
      <c r="E270" s="28" t="s">
        <v>689</v>
      </c>
      <c r="F270" s="291" t="s">
        <v>1591</v>
      </c>
      <c r="G270" s="254"/>
      <c r="H270" s="200" t="s">
        <v>801</v>
      </c>
      <c r="I270" s="160" t="s">
        <v>141</v>
      </c>
      <c r="J270" s="198" t="s">
        <v>159</v>
      </c>
      <c r="K270" s="201"/>
      <c r="L270" s="202"/>
      <c r="M270" s="203"/>
      <c r="N270" s="168" t="str" cm="1">
        <f t="array" ref="N270">_xlfn.IFNA(LOOKUP(2, 1/(MOD(COLUMN(O270:XFD270)-COLUMN(O270), 5)=2)/(O270:XFD270&lt;&gt;""), O270:XFD270),"Not Submitted")</f>
        <v>Cat. -I</v>
      </c>
      <c r="O270" s="238">
        <v>46185</v>
      </c>
      <c r="P270" s="238">
        <v>46185</v>
      </c>
      <c r="Q270" s="198" t="s">
        <v>33</v>
      </c>
      <c r="R270" s="102" t="s">
        <v>1592</v>
      </c>
      <c r="S270" s="205"/>
      <c r="T270" s="239"/>
      <c r="U270" s="240"/>
      <c r="V270" s="204"/>
      <c r="W270" s="205"/>
      <c r="X270" s="205"/>
      <c r="Y270" s="249"/>
      <c r="Z270" s="219"/>
      <c r="AA270" s="243"/>
      <c r="AB270" s="204"/>
      <c r="AC270" s="204"/>
      <c r="AD270" s="250"/>
      <c r="AE270" s="219"/>
      <c r="AF270" s="243"/>
      <c r="AG270" s="205"/>
      <c r="AH270" s="205"/>
      <c r="AI270" s="236"/>
      <c r="AJ270" s="205"/>
      <c r="AK270" s="205"/>
      <c r="AL270" s="205"/>
      <c r="AM270" s="205"/>
      <c r="AN270" s="206"/>
      <c r="AO270" s="205"/>
      <c r="AP270" s="205"/>
      <c r="AQ270" s="205"/>
      <c r="AR270" s="205"/>
      <c r="AS270" s="206"/>
      <c r="AT270" s="205"/>
      <c r="AU270" s="205"/>
      <c r="AV270" s="205"/>
      <c r="AW270" s="205"/>
      <c r="AX270" s="206"/>
      <c r="AY270" s="205"/>
      <c r="AZ270" s="205"/>
      <c r="BA270" s="205"/>
      <c r="BB270" s="205"/>
      <c r="BC270" s="206"/>
      <c r="BD270" s="205"/>
      <c r="BE270" s="205"/>
      <c r="BF270" s="205"/>
      <c r="BG270" s="205"/>
      <c r="BH270" s="206"/>
      <c r="BI270" s="205"/>
      <c r="BJ270" s="205"/>
      <c r="BK270" s="205"/>
      <c r="BL270" s="207"/>
      <c r="BM270" s="7" t="str">
        <f t="shared" si="13"/>
        <v>E</v>
      </c>
    </row>
    <row r="271" spans="1:65" s="2" customFormat="1" ht="15" hidden="1" thickTop="1" thickBot="1">
      <c r="A271" s="158">
        <v>266</v>
      </c>
      <c r="B271" s="523" t="str">
        <f t="shared" si="12"/>
        <v>PSS09_Adani Green Energy 27 A Limited (AGE27AL)</v>
      </c>
      <c r="C271" s="31" t="s">
        <v>600</v>
      </c>
      <c r="D271" s="197" t="s">
        <v>637</v>
      </c>
      <c r="E271" s="28" t="s">
        <v>689</v>
      </c>
      <c r="F271" s="291" t="s">
        <v>1593</v>
      </c>
      <c r="G271" s="254"/>
      <c r="H271" s="200" t="s">
        <v>803</v>
      </c>
      <c r="I271" s="160" t="s">
        <v>141</v>
      </c>
      <c r="J271" s="198" t="s">
        <v>159</v>
      </c>
      <c r="K271" s="201"/>
      <c r="L271" s="202"/>
      <c r="M271" s="203"/>
      <c r="N271" s="168" t="str" cm="1">
        <f t="array" ref="N271">_xlfn.IFNA(LOOKUP(2, 1/(MOD(COLUMN(O271:XFD271)-COLUMN(O271), 5)=2)/(O271:XFD271&lt;&gt;""), O271:XFD271),"Not Submitted")</f>
        <v>Not Submitted</v>
      </c>
      <c r="O271" s="238"/>
      <c r="P271" s="238"/>
      <c r="Q271" s="198"/>
      <c r="R271" s="102"/>
      <c r="S271" s="205"/>
      <c r="T271" s="239"/>
      <c r="U271" s="240"/>
      <c r="V271" s="204"/>
      <c r="W271" s="205"/>
      <c r="X271" s="205"/>
      <c r="Y271" s="249"/>
      <c r="Z271" s="219"/>
      <c r="AA271" s="243"/>
      <c r="AB271" s="204"/>
      <c r="AC271" s="204"/>
      <c r="AD271" s="250"/>
      <c r="AE271" s="219"/>
      <c r="AF271" s="243"/>
      <c r="AG271" s="205"/>
      <c r="AH271" s="205"/>
      <c r="AI271" s="236"/>
      <c r="AJ271" s="205"/>
      <c r="AK271" s="205"/>
      <c r="AL271" s="205"/>
      <c r="AM271" s="205"/>
      <c r="AN271" s="206"/>
      <c r="AO271" s="205"/>
      <c r="AP271" s="205"/>
      <c r="AQ271" s="205"/>
      <c r="AR271" s="205"/>
      <c r="AS271" s="206"/>
      <c r="AT271" s="205"/>
      <c r="AU271" s="205"/>
      <c r="AV271" s="205"/>
      <c r="AW271" s="205"/>
      <c r="AX271" s="206"/>
      <c r="AY271" s="205"/>
      <c r="AZ271" s="205"/>
      <c r="BA271" s="205"/>
      <c r="BB271" s="205"/>
      <c r="BC271" s="206"/>
      <c r="BD271" s="205"/>
      <c r="BE271" s="205"/>
      <c r="BF271" s="205"/>
      <c r="BG271" s="205"/>
      <c r="BH271" s="206"/>
      <c r="BI271" s="205"/>
      <c r="BJ271" s="205"/>
      <c r="BK271" s="205"/>
      <c r="BL271" s="207"/>
      <c r="BM271" s="7" t="str">
        <f t="shared" si="13"/>
        <v>E</v>
      </c>
    </row>
    <row r="272" spans="1:65" s="2" customFormat="1" ht="15" hidden="1" thickTop="1" thickBot="1">
      <c r="A272" s="158">
        <v>267</v>
      </c>
      <c r="B272" s="523" t="str">
        <f t="shared" si="12"/>
        <v>PSS09_Adani Green Energy 27 A Limited (AGE27AL)</v>
      </c>
      <c r="C272" s="31" t="s">
        <v>600</v>
      </c>
      <c r="D272" s="197" t="s">
        <v>637</v>
      </c>
      <c r="E272" s="28" t="s">
        <v>689</v>
      </c>
      <c r="F272" s="291" t="s">
        <v>1594</v>
      </c>
      <c r="G272" s="254"/>
      <c r="H272" s="200" t="s">
        <v>799</v>
      </c>
      <c r="I272" s="160" t="s">
        <v>141</v>
      </c>
      <c r="J272" s="198" t="s">
        <v>159</v>
      </c>
      <c r="K272" s="201"/>
      <c r="L272" s="202"/>
      <c r="M272" s="203"/>
      <c r="N272" s="168" t="str" cm="1">
        <f t="array" ref="N272">_xlfn.IFNA(LOOKUP(2, 1/(MOD(COLUMN(O272:XFD272)-COLUMN(O272), 5)=2)/(O272:XFD272&lt;&gt;""), O272:XFD272),"Not Submitted")</f>
        <v>Cat. -I</v>
      </c>
      <c r="O272" s="238">
        <v>46230</v>
      </c>
      <c r="P272" s="238">
        <v>46231</v>
      </c>
      <c r="Q272" s="198" t="s">
        <v>33</v>
      </c>
      <c r="R272" s="102" t="s">
        <v>3164</v>
      </c>
      <c r="S272" s="205"/>
      <c r="T272" s="239"/>
      <c r="U272" s="240"/>
      <c r="V272" s="204"/>
      <c r="W272" s="205"/>
      <c r="X272" s="205"/>
      <c r="Y272" s="249"/>
      <c r="Z272" s="219"/>
      <c r="AA272" s="243"/>
      <c r="AB272" s="204"/>
      <c r="AC272" s="204"/>
      <c r="AD272" s="250"/>
      <c r="AE272" s="219"/>
      <c r="AF272" s="243"/>
      <c r="AG272" s="205"/>
      <c r="AH272" s="205"/>
      <c r="AI272" s="236"/>
      <c r="AJ272" s="205"/>
      <c r="AK272" s="205"/>
      <c r="AL272" s="205"/>
      <c r="AM272" s="205"/>
      <c r="AN272" s="206"/>
      <c r="AO272" s="205"/>
      <c r="AP272" s="205"/>
      <c r="AQ272" s="205"/>
      <c r="AR272" s="205"/>
      <c r="AS272" s="206"/>
      <c r="AT272" s="205"/>
      <c r="AU272" s="205"/>
      <c r="AV272" s="205"/>
      <c r="AW272" s="205"/>
      <c r="AX272" s="206"/>
      <c r="AY272" s="205"/>
      <c r="AZ272" s="205"/>
      <c r="BA272" s="205"/>
      <c r="BB272" s="205"/>
      <c r="BC272" s="206"/>
      <c r="BD272" s="205"/>
      <c r="BE272" s="205"/>
      <c r="BF272" s="205"/>
      <c r="BG272" s="205"/>
      <c r="BH272" s="206"/>
      <c r="BI272" s="205"/>
      <c r="BJ272" s="205"/>
      <c r="BK272" s="205"/>
      <c r="BL272" s="207"/>
      <c r="BM272" s="7" t="str">
        <f t="shared" si="13"/>
        <v>E</v>
      </c>
    </row>
    <row r="273" spans="1:65" s="2" customFormat="1" ht="28.5" hidden="1" thickTop="1" thickBot="1">
      <c r="A273" s="158">
        <v>268</v>
      </c>
      <c r="B273" s="523" t="str">
        <f t="shared" si="12"/>
        <v>PSS09_Adani Green Energy 27 A Limited (AGE27AL)</v>
      </c>
      <c r="C273" s="31" t="s">
        <v>695</v>
      </c>
      <c r="D273" s="197" t="s">
        <v>637</v>
      </c>
      <c r="E273" s="28" t="s">
        <v>689</v>
      </c>
      <c r="F273" s="291" t="s">
        <v>1595</v>
      </c>
      <c r="G273" s="254"/>
      <c r="H273" s="200" t="s">
        <v>811</v>
      </c>
      <c r="I273" s="160"/>
      <c r="J273" s="198"/>
      <c r="K273" s="201"/>
      <c r="L273" s="202"/>
      <c r="M273" s="203"/>
      <c r="N273" s="168" t="str" cm="1">
        <f t="array" ref="N273">_xlfn.IFNA(LOOKUP(2, 1/(MOD(COLUMN(O273:XFD273)-COLUMN(O273), 5)=2)/(O273:XFD273&lt;&gt;""), O273:XFD273),"Not Submitted")</f>
        <v>RFC</v>
      </c>
      <c r="O273" s="238">
        <v>46182</v>
      </c>
      <c r="P273" s="238">
        <v>46183</v>
      </c>
      <c r="Q273" s="198" t="s">
        <v>8</v>
      </c>
      <c r="R273" s="102" t="s">
        <v>1596</v>
      </c>
      <c r="S273" s="205"/>
      <c r="T273" s="239"/>
      <c r="U273" s="240"/>
      <c r="V273" s="204"/>
      <c r="W273" s="205"/>
      <c r="X273" s="205"/>
      <c r="Y273" s="249"/>
      <c r="Z273" s="219"/>
      <c r="AA273" s="243"/>
      <c r="AB273" s="204"/>
      <c r="AC273" s="204"/>
      <c r="AD273" s="250"/>
      <c r="AE273" s="219"/>
      <c r="AF273" s="243"/>
      <c r="AG273" s="205"/>
      <c r="AH273" s="205"/>
      <c r="AI273" s="236"/>
      <c r="AJ273" s="205"/>
      <c r="AK273" s="205"/>
      <c r="AL273" s="205"/>
      <c r="AM273" s="205"/>
      <c r="AN273" s="206"/>
      <c r="AO273" s="205"/>
      <c r="AP273" s="205"/>
      <c r="AQ273" s="205"/>
      <c r="AR273" s="205"/>
      <c r="AS273" s="206"/>
      <c r="AT273" s="205"/>
      <c r="AU273" s="205"/>
      <c r="AV273" s="205"/>
      <c r="AW273" s="205"/>
      <c r="AX273" s="206"/>
      <c r="AY273" s="205"/>
      <c r="AZ273" s="205"/>
      <c r="BA273" s="205"/>
      <c r="BB273" s="205"/>
      <c r="BC273" s="206"/>
      <c r="BD273" s="205"/>
      <c r="BE273" s="205"/>
      <c r="BF273" s="205"/>
      <c r="BG273" s="205"/>
      <c r="BH273" s="206"/>
      <c r="BI273" s="205"/>
      <c r="BJ273" s="205"/>
      <c r="BK273" s="205"/>
      <c r="BL273" s="207"/>
      <c r="BM273" s="7" t="str">
        <f t="shared" si="13"/>
        <v>E</v>
      </c>
    </row>
    <row r="274" spans="1:65" s="2" customFormat="1" ht="27.75" thickTop="1">
      <c r="A274" s="158">
        <v>269</v>
      </c>
      <c r="B274" s="523" t="str">
        <f t="shared" si="12"/>
        <v>PSS09_Adani Green Energy 27 A Limited (AGE27AL)</v>
      </c>
      <c r="C274" s="31" t="s">
        <v>695</v>
      </c>
      <c r="D274" s="197" t="s">
        <v>637</v>
      </c>
      <c r="E274" s="28" t="s">
        <v>689</v>
      </c>
      <c r="F274" s="291" t="s">
        <v>1597</v>
      </c>
      <c r="G274" s="254"/>
      <c r="H274" s="200" t="s">
        <v>809</v>
      </c>
      <c r="I274" s="160"/>
      <c r="J274" s="198"/>
      <c r="K274" s="201"/>
      <c r="L274" s="202"/>
      <c r="M274" s="203"/>
      <c r="N274" s="168" t="str" cm="1">
        <f t="array" ref="N274">_xlfn.IFNA(LOOKUP(2, 1/(MOD(COLUMN(O274:XFD274)-COLUMN(O274), 5)=2)/(O274:XFD274&lt;&gt;""), O274:XFD274),"Not Submitted")</f>
        <v>Under Review</v>
      </c>
      <c r="O274" s="238">
        <v>46251</v>
      </c>
      <c r="P274" s="238"/>
      <c r="Q274" s="198" t="s">
        <v>57</v>
      </c>
      <c r="R274" s="102"/>
      <c r="S274" s="205"/>
      <c r="T274" s="239"/>
      <c r="U274" s="240"/>
      <c r="V274" s="204"/>
      <c r="W274" s="205"/>
      <c r="X274" s="205"/>
      <c r="Y274" s="249"/>
      <c r="Z274" s="219"/>
      <c r="AA274" s="243"/>
      <c r="AB274" s="204"/>
      <c r="AC274" s="204"/>
      <c r="AD274" s="250"/>
      <c r="AE274" s="219"/>
      <c r="AF274" s="243"/>
      <c r="AG274" s="205"/>
      <c r="AH274" s="205"/>
      <c r="AI274" s="236"/>
      <c r="AJ274" s="205"/>
      <c r="AK274" s="205"/>
      <c r="AL274" s="205"/>
      <c r="AM274" s="205"/>
      <c r="AN274" s="206"/>
      <c r="AO274" s="205"/>
      <c r="AP274" s="205"/>
      <c r="AQ274" s="205"/>
      <c r="AR274" s="205"/>
      <c r="AS274" s="206"/>
      <c r="AT274" s="205"/>
      <c r="AU274" s="205"/>
      <c r="AV274" s="205"/>
      <c r="AW274" s="205"/>
      <c r="AX274" s="206"/>
      <c r="AY274" s="205"/>
      <c r="AZ274" s="205"/>
      <c r="BA274" s="205"/>
      <c r="BB274" s="205"/>
      <c r="BC274" s="206"/>
      <c r="BD274" s="205"/>
      <c r="BE274" s="205"/>
      <c r="BF274" s="205"/>
      <c r="BG274" s="205"/>
      <c r="BH274" s="206"/>
      <c r="BI274" s="205"/>
      <c r="BJ274" s="205"/>
      <c r="BK274" s="205"/>
      <c r="BL274" s="207"/>
      <c r="BM274" s="7" t="str">
        <f t="shared" si="13"/>
        <v>E</v>
      </c>
    </row>
    <row r="275" spans="1:65" s="499" customFormat="1" ht="39" hidden="1" thickTop="1">
      <c r="A275" s="478">
        <v>270</v>
      </c>
      <c r="B275" s="544" t="str">
        <f t="shared" si="12"/>
        <v>PSS09_Adani Green Energy 27 A Limited (AGE27AL)</v>
      </c>
      <c r="C275" s="479" t="s">
        <v>695</v>
      </c>
      <c r="D275" s="464" t="s">
        <v>637</v>
      </c>
      <c r="E275" s="501" t="s">
        <v>689</v>
      </c>
      <c r="F275" s="532" t="s">
        <v>1598</v>
      </c>
      <c r="G275" s="545"/>
      <c r="H275" s="481" t="s">
        <v>807</v>
      </c>
      <c r="I275" s="465"/>
      <c r="J275" s="482"/>
      <c r="K275" s="483"/>
      <c r="L275" s="484"/>
      <c r="M275" s="485"/>
      <c r="N275" s="473" t="str" cm="1">
        <f t="array" ref="N275">_xlfn.IFNA(LOOKUP(2, 1/(MOD(COLUMN(O275:XFD275)-COLUMN(O275), 5)=2)/(O275:XFD275&lt;&gt;""), O275:XFD275),"Not Submitted")</f>
        <v>delete</v>
      </c>
      <c r="O275" s="486"/>
      <c r="P275" s="486"/>
      <c r="Q275" s="482" t="s">
        <v>61</v>
      </c>
      <c r="R275" s="487"/>
      <c r="S275" s="205" t="s">
        <v>2952</v>
      </c>
      <c r="T275" s="489"/>
      <c r="U275" s="490"/>
      <c r="V275" s="491"/>
      <c r="W275" s="488"/>
      <c r="X275" s="488"/>
      <c r="Y275" s="492"/>
      <c r="Z275" s="493"/>
      <c r="AA275" s="494"/>
      <c r="AB275" s="491"/>
      <c r="AC275" s="491"/>
      <c r="AD275" s="495"/>
      <c r="AE275" s="493"/>
      <c r="AF275" s="494"/>
      <c r="AG275" s="488"/>
      <c r="AH275" s="488"/>
      <c r="AI275" s="496"/>
      <c r="AJ275" s="488"/>
      <c r="AK275" s="488"/>
      <c r="AL275" s="488"/>
      <c r="AM275" s="488"/>
      <c r="AN275" s="497"/>
      <c r="AO275" s="488"/>
      <c r="AP275" s="488"/>
      <c r="AQ275" s="488"/>
      <c r="AR275" s="488"/>
      <c r="AS275" s="497"/>
      <c r="AT275" s="488"/>
      <c r="AU275" s="488"/>
      <c r="AV275" s="488"/>
      <c r="AW275" s="488"/>
      <c r="AX275" s="497"/>
      <c r="AY275" s="488"/>
      <c r="AZ275" s="488"/>
      <c r="BA275" s="488"/>
      <c r="BB275" s="488"/>
      <c r="BC275" s="497"/>
      <c r="BD275" s="488"/>
      <c r="BE275" s="488"/>
      <c r="BF275" s="488"/>
      <c r="BG275" s="488"/>
      <c r="BH275" s="497"/>
      <c r="BI275" s="488"/>
      <c r="BJ275" s="488"/>
      <c r="BK275" s="488"/>
      <c r="BL275" s="498"/>
      <c r="BM275" s="670" t="str">
        <f t="shared" si="13"/>
        <v>E</v>
      </c>
    </row>
    <row r="276" spans="1:65" s="2" customFormat="1" ht="39" hidden="1" thickTop="1">
      <c r="A276" s="158">
        <v>271</v>
      </c>
      <c r="B276" s="523" t="str">
        <f t="shared" si="12"/>
        <v>PSS09_Adani Green Energy 27 A Limited (AGE27AL)</v>
      </c>
      <c r="C276" s="31" t="s">
        <v>444</v>
      </c>
      <c r="D276" s="197" t="s">
        <v>637</v>
      </c>
      <c r="E276" s="28" t="s">
        <v>689</v>
      </c>
      <c r="F276" s="291" t="s">
        <v>1599</v>
      </c>
      <c r="G276" s="254"/>
      <c r="H276" s="200" t="s">
        <v>834</v>
      </c>
      <c r="I276" s="160" t="s">
        <v>141</v>
      </c>
      <c r="J276" s="198"/>
      <c r="K276" s="201"/>
      <c r="L276" s="202"/>
      <c r="M276" s="203"/>
      <c r="N276" s="168" t="str" cm="1">
        <f t="array" ref="N276">_xlfn.IFNA(LOOKUP(2, 1/(MOD(COLUMN(O276:XFD276)-COLUMN(O276), 5)=2)/(O276:XFD276&lt;&gt;""), O276:XFD276),"Not Submitted")</f>
        <v>Delete</v>
      </c>
      <c r="O276" s="238"/>
      <c r="P276" s="238"/>
      <c r="Q276" s="198" t="s">
        <v>56</v>
      </c>
      <c r="R276" s="102"/>
      <c r="S276" s="402" t="s">
        <v>3201</v>
      </c>
      <c r="T276" s="239"/>
      <c r="U276" s="240"/>
      <c r="V276" s="204"/>
      <c r="W276" s="205"/>
      <c r="X276" s="205"/>
      <c r="Y276" s="249"/>
      <c r="Z276" s="219"/>
      <c r="AA276" s="243"/>
      <c r="AB276" s="204"/>
      <c r="AC276" s="204"/>
      <c r="AD276" s="250"/>
      <c r="AE276" s="219"/>
      <c r="AF276" s="243"/>
      <c r="AG276" s="205"/>
      <c r="AH276" s="205"/>
      <c r="AI276" s="236"/>
      <c r="AJ276" s="205"/>
      <c r="AK276" s="205"/>
      <c r="AL276" s="205"/>
      <c r="AM276" s="205"/>
      <c r="AN276" s="206"/>
      <c r="AO276" s="205"/>
      <c r="AP276" s="205"/>
      <c r="AQ276" s="205"/>
      <c r="AR276" s="205"/>
      <c r="AS276" s="206"/>
      <c r="AT276" s="205"/>
      <c r="AU276" s="205"/>
      <c r="AV276" s="205"/>
      <c r="AW276" s="205"/>
      <c r="AX276" s="206"/>
      <c r="AY276" s="205"/>
      <c r="AZ276" s="205"/>
      <c r="BA276" s="205"/>
      <c r="BB276" s="205"/>
      <c r="BC276" s="206"/>
      <c r="BD276" s="205"/>
      <c r="BE276" s="205"/>
      <c r="BF276" s="205"/>
      <c r="BG276" s="205"/>
      <c r="BH276" s="206"/>
      <c r="BI276" s="205"/>
      <c r="BJ276" s="205"/>
      <c r="BK276" s="205"/>
      <c r="BL276" s="207"/>
      <c r="BM276" s="7" t="str">
        <f t="shared" si="13"/>
        <v>I</v>
      </c>
    </row>
    <row r="277" spans="1:65" s="2" customFormat="1" ht="39" hidden="1" thickTop="1">
      <c r="A277" s="158">
        <v>272</v>
      </c>
      <c r="B277" s="523" t="str">
        <f t="shared" si="12"/>
        <v>PSS09_Adani Green Energy 27 A Limited (AGE27AL)</v>
      </c>
      <c r="C277" s="31" t="s">
        <v>444</v>
      </c>
      <c r="D277" s="197" t="s">
        <v>637</v>
      </c>
      <c r="E277" s="28" t="s">
        <v>689</v>
      </c>
      <c r="F277" s="291" t="s">
        <v>1600</v>
      </c>
      <c r="G277" s="254"/>
      <c r="H277" s="200" t="s">
        <v>832</v>
      </c>
      <c r="I277" s="160" t="s">
        <v>141</v>
      </c>
      <c r="J277" s="198"/>
      <c r="K277" s="201"/>
      <c r="L277" s="202"/>
      <c r="M277" s="203"/>
      <c r="N277" s="168" t="str" cm="1">
        <f t="array" ref="N277">_xlfn.IFNA(LOOKUP(2, 1/(MOD(COLUMN(O277:XFD277)-COLUMN(O277), 5)=2)/(O277:XFD277&lt;&gt;""), O277:XFD277),"Not Submitted")</f>
        <v>Delete</v>
      </c>
      <c r="O277" s="238"/>
      <c r="P277" s="238"/>
      <c r="Q277" s="198" t="s">
        <v>56</v>
      </c>
      <c r="R277" s="102"/>
      <c r="S277" s="402" t="s">
        <v>3201</v>
      </c>
      <c r="T277" s="239"/>
      <c r="U277" s="240"/>
      <c r="V277" s="204"/>
      <c r="W277" s="205"/>
      <c r="X277" s="205"/>
      <c r="Y277" s="249"/>
      <c r="Z277" s="219"/>
      <c r="AA277" s="243"/>
      <c r="AB277" s="204"/>
      <c r="AC277" s="204"/>
      <c r="AD277" s="250"/>
      <c r="AE277" s="219"/>
      <c r="AF277" s="243"/>
      <c r="AG277" s="205"/>
      <c r="AH277" s="205"/>
      <c r="AI277" s="236"/>
      <c r="AJ277" s="205"/>
      <c r="AK277" s="205"/>
      <c r="AL277" s="205"/>
      <c r="AM277" s="205"/>
      <c r="AN277" s="206"/>
      <c r="AO277" s="205"/>
      <c r="AP277" s="205"/>
      <c r="AQ277" s="205"/>
      <c r="AR277" s="205"/>
      <c r="AS277" s="206"/>
      <c r="AT277" s="205"/>
      <c r="AU277" s="205"/>
      <c r="AV277" s="205"/>
      <c r="AW277" s="205"/>
      <c r="AX277" s="206"/>
      <c r="AY277" s="205"/>
      <c r="AZ277" s="205"/>
      <c r="BA277" s="205"/>
      <c r="BB277" s="205"/>
      <c r="BC277" s="206"/>
      <c r="BD277" s="205"/>
      <c r="BE277" s="205"/>
      <c r="BF277" s="205"/>
      <c r="BG277" s="205"/>
      <c r="BH277" s="206"/>
      <c r="BI277" s="205"/>
      <c r="BJ277" s="205"/>
      <c r="BK277" s="205"/>
      <c r="BL277" s="207"/>
      <c r="BM277" s="7" t="str">
        <f t="shared" si="13"/>
        <v>I</v>
      </c>
    </row>
    <row r="278" spans="1:65" s="2" customFormat="1" ht="39" hidden="1" thickTop="1">
      <c r="A278" s="158">
        <v>273</v>
      </c>
      <c r="B278" s="523" t="str">
        <f t="shared" si="12"/>
        <v>PSS09_Adani Green Energy 27 A Limited (AGE27AL)</v>
      </c>
      <c r="C278" s="31" t="s">
        <v>444</v>
      </c>
      <c r="D278" s="197" t="s">
        <v>637</v>
      </c>
      <c r="E278" s="28" t="s">
        <v>689</v>
      </c>
      <c r="F278" s="291" t="s">
        <v>1601</v>
      </c>
      <c r="G278" s="254"/>
      <c r="H278" s="200" t="s">
        <v>828</v>
      </c>
      <c r="I278" s="160" t="s">
        <v>141</v>
      </c>
      <c r="J278" s="198"/>
      <c r="K278" s="201"/>
      <c r="L278" s="202"/>
      <c r="M278" s="203"/>
      <c r="N278" s="168" t="str" cm="1">
        <f t="array" ref="N278">_xlfn.IFNA(LOOKUP(2, 1/(MOD(COLUMN(O278:XFD278)-COLUMN(O278), 5)=2)/(O278:XFD278&lt;&gt;""), O278:XFD278),"Not Submitted")</f>
        <v>Delete</v>
      </c>
      <c r="O278" s="238"/>
      <c r="P278" s="238"/>
      <c r="Q278" s="198" t="s">
        <v>56</v>
      </c>
      <c r="R278" s="102"/>
      <c r="S278" s="402" t="s">
        <v>3201</v>
      </c>
      <c r="T278" s="239"/>
      <c r="U278" s="240"/>
      <c r="V278" s="204"/>
      <c r="W278" s="205"/>
      <c r="X278" s="205"/>
      <c r="Y278" s="249"/>
      <c r="Z278" s="219"/>
      <c r="AA278" s="243"/>
      <c r="AB278" s="204"/>
      <c r="AC278" s="204"/>
      <c r="AD278" s="250"/>
      <c r="AE278" s="219"/>
      <c r="AF278" s="243"/>
      <c r="AG278" s="205"/>
      <c r="AH278" s="205"/>
      <c r="AI278" s="236"/>
      <c r="AJ278" s="205"/>
      <c r="AK278" s="205"/>
      <c r="AL278" s="205"/>
      <c r="AM278" s="205"/>
      <c r="AN278" s="206"/>
      <c r="AO278" s="205"/>
      <c r="AP278" s="205"/>
      <c r="AQ278" s="205"/>
      <c r="AR278" s="205"/>
      <c r="AS278" s="206"/>
      <c r="AT278" s="205"/>
      <c r="AU278" s="205"/>
      <c r="AV278" s="205"/>
      <c r="AW278" s="205"/>
      <c r="AX278" s="206"/>
      <c r="AY278" s="205"/>
      <c r="AZ278" s="205"/>
      <c r="BA278" s="205"/>
      <c r="BB278" s="205"/>
      <c r="BC278" s="206"/>
      <c r="BD278" s="205"/>
      <c r="BE278" s="205"/>
      <c r="BF278" s="205"/>
      <c r="BG278" s="205"/>
      <c r="BH278" s="206"/>
      <c r="BI278" s="205"/>
      <c r="BJ278" s="205"/>
      <c r="BK278" s="205"/>
      <c r="BL278" s="207"/>
      <c r="BM278" s="7" t="str">
        <f t="shared" si="13"/>
        <v>I</v>
      </c>
    </row>
    <row r="279" spans="1:65" s="2" customFormat="1" ht="39" hidden="1" thickTop="1">
      <c r="A279" s="158">
        <v>274</v>
      </c>
      <c r="B279" s="523" t="str">
        <f t="shared" si="12"/>
        <v>PSS09_Adani Green Energy 27 A Limited (AGE27AL)</v>
      </c>
      <c r="C279" s="31" t="s">
        <v>444</v>
      </c>
      <c r="D279" s="197" t="s">
        <v>637</v>
      </c>
      <c r="E279" s="28" t="s">
        <v>689</v>
      </c>
      <c r="F279" s="291" t="s">
        <v>1602</v>
      </c>
      <c r="G279" s="254"/>
      <c r="H279" s="200" t="s">
        <v>843</v>
      </c>
      <c r="I279" s="160" t="s">
        <v>141</v>
      </c>
      <c r="J279" s="198"/>
      <c r="K279" s="201"/>
      <c r="L279" s="202"/>
      <c r="M279" s="203"/>
      <c r="N279" s="168" t="str" cm="1">
        <f t="array" ref="N279">_xlfn.IFNA(LOOKUP(2, 1/(MOD(COLUMN(O279:XFD279)-COLUMN(O279), 5)=2)/(O279:XFD279&lt;&gt;""), O279:XFD279),"Not Submitted")</f>
        <v>Delete</v>
      </c>
      <c r="O279" s="238"/>
      <c r="P279" s="238"/>
      <c r="Q279" s="198" t="s">
        <v>56</v>
      </c>
      <c r="R279" s="102"/>
      <c r="S279" s="402" t="s">
        <v>3201</v>
      </c>
      <c r="T279" s="239"/>
      <c r="U279" s="240"/>
      <c r="V279" s="204"/>
      <c r="W279" s="205"/>
      <c r="X279" s="205"/>
      <c r="Y279" s="249"/>
      <c r="Z279" s="219"/>
      <c r="AA279" s="243"/>
      <c r="AB279" s="204"/>
      <c r="AC279" s="204"/>
      <c r="AD279" s="250"/>
      <c r="AE279" s="219"/>
      <c r="AF279" s="243"/>
      <c r="AG279" s="205"/>
      <c r="AH279" s="205"/>
      <c r="AI279" s="236"/>
      <c r="AJ279" s="205"/>
      <c r="AK279" s="205"/>
      <c r="AL279" s="205"/>
      <c r="AM279" s="205"/>
      <c r="AN279" s="206"/>
      <c r="AO279" s="205"/>
      <c r="AP279" s="205"/>
      <c r="AQ279" s="205"/>
      <c r="AR279" s="205"/>
      <c r="AS279" s="206"/>
      <c r="AT279" s="205"/>
      <c r="AU279" s="205"/>
      <c r="AV279" s="205"/>
      <c r="AW279" s="205"/>
      <c r="AX279" s="206"/>
      <c r="AY279" s="205"/>
      <c r="AZ279" s="205"/>
      <c r="BA279" s="205"/>
      <c r="BB279" s="205"/>
      <c r="BC279" s="206"/>
      <c r="BD279" s="205"/>
      <c r="BE279" s="205"/>
      <c r="BF279" s="205"/>
      <c r="BG279" s="205"/>
      <c r="BH279" s="206"/>
      <c r="BI279" s="205"/>
      <c r="BJ279" s="205"/>
      <c r="BK279" s="205"/>
      <c r="BL279" s="207"/>
      <c r="BM279" s="7" t="str">
        <f t="shared" si="13"/>
        <v>I</v>
      </c>
    </row>
    <row r="280" spans="1:65" s="2" customFormat="1" ht="14.25" hidden="1" thickTop="1">
      <c r="A280" s="158">
        <v>275</v>
      </c>
      <c r="B280" s="523" t="str">
        <f t="shared" si="12"/>
        <v>PSS09_Adani Green Energy 27 A Limited (AGE27AL)</v>
      </c>
      <c r="C280" s="31" t="s">
        <v>444</v>
      </c>
      <c r="D280" s="197" t="s">
        <v>637</v>
      </c>
      <c r="E280" s="28" t="s">
        <v>689</v>
      </c>
      <c r="F280" s="291" t="s">
        <v>1603</v>
      </c>
      <c r="G280" s="254"/>
      <c r="H280" s="200" t="s">
        <v>830</v>
      </c>
      <c r="I280" s="160" t="s">
        <v>141</v>
      </c>
      <c r="J280" s="198"/>
      <c r="K280" s="201"/>
      <c r="L280" s="202"/>
      <c r="M280" s="203"/>
      <c r="N280" s="168" t="str" cm="1">
        <f t="array" ref="N280">_xlfn.IFNA(LOOKUP(2, 1/(MOD(COLUMN(O280:XFD280)-COLUMN(O280), 5)=2)/(O280:XFD280&lt;&gt;""), O280:XFD280),"Not Submitted")</f>
        <v>Not Submitted</v>
      </c>
      <c r="O280" s="238"/>
      <c r="P280" s="238"/>
      <c r="Q280" s="198"/>
      <c r="R280" s="102"/>
      <c r="S280" s="205"/>
      <c r="T280" s="239"/>
      <c r="U280" s="240"/>
      <c r="V280" s="204"/>
      <c r="W280" s="205"/>
      <c r="X280" s="205"/>
      <c r="Y280" s="249"/>
      <c r="Z280" s="219"/>
      <c r="AA280" s="243"/>
      <c r="AB280" s="204"/>
      <c r="AC280" s="204"/>
      <c r="AD280" s="250"/>
      <c r="AE280" s="219"/>
      <c r="AF280" s="243"/>
      <c r="AG280" s="205"/>
      <c r="AH280" s="205"/>
      <c r="AI280" s="236"/>
      <c r="AJ280" s="205"/>
      <c r="AK280" s="205"/>
      <c r="AL280" s="205"/>
      <c r="AM280" s="205"/>
      <c r="AN280" s="206"/>
      <c r="AO280" s="205"/>
      <c r="AP280" s="205"/>
      <c r="AQ280" s="205"/>
      <c r="AR280" s="205"/>
      <c r="AS280" s="206"/>
      <c r="AT280" s="205"/>
      <c r="AU280" s="205"/>
      <c r="AV280" s="205"/>
      <c r="AW280" s="205"/>
      <c r="AX280" s="206"/>
      <c r="AY280" s="205"/>
      <c r="AZ280" s="205"/>
      <c r="BA280" s="205"/>
      <c r="BB280" s="205"/>
      <c r="BC280" s="206"/>
      <c r="BD280" s="205"/>
      <c r="BE280" s="205"/>
      <c r="BF280" s="205"/>
      <c r="BG280" s="205"/>
      <c r="BH280" s="206"/>
      <c r="BI280" s="205"/>
      <c r="BJ280" s="205"/>
      <c r="BK280" s="205"/>
      <c r="BL280" s="207"/>
      <c r="BM280" s="7" t="str">
        <f t="shared" si="13"/>
        <v>I</v>
      </c>
    </row>
    <row r="281" spans="1:65" s="2" customFormat="1" ht="14.25" hidden="1" thickTop="1">
      <c r="A281" s="158">
        <v>276</v>
      </c>
      <c r="B281" s="523" t="str">
        <f t="shared" si="12"/>
        <v>PSS09_Adani Green Energy 27 A Limited (AGE27AL)</v>
      </c>
      <c r="C281" s="31" t="s">
        <v>444</v>
      </c>
      <c r="D281" s="197" t="s">
        <v>637</v>
      </c>
      <c r="E281" s="28" t="s">
        <v>689</v>
      </c>
      <c r="F281" s="291" t="s">
        <v>1604</v>
      </c>
      <c r="G281" s="254"/>
      <c r="H281" s="200" t="s">
        <v>836</v>
      </c>
      <c r="I281" s="160"/>
      <c r="J281" s="198"/>
      <c r="K281" s="201">
        <v>46118</v>
      </c>
      <c r="L281" s="202"/>
      <c r="M281" s="203"/>
      <c r="N281" s="168" t="str" cm="1">
        <f t="array" ref="N281">_xlfn.IFNA(LOOKUP(2, 1/(MOD(COLUMN(O281:XFD281)-COLUMN(O281), 5)=2)/(O281:XFD281&lt;&gt;""), O281:XFD281),"Not Submitted")</f>
        <v>Cat. -I</v>
      </c>
      <c r="O281" s="238" t="s">
        <v>171</v>
      </c>
      <c r="P281" s="238">
        <v>46244</v>
      </c>
      <c r="Q281" s="198" t="s">
        <v>33</v>
      </c>
      <c r="R281" s="102" t="s">
        <v>3198</v>
      </c>
      <c r="S281" s="205"/>
      <c r="T281" s="239"/>
      <c r="U281" s="240"/>
      <c r="V281" s="204"/>
      <c r="W281" s="205"/>
      <c r="X281" s="205"/>
      <c r="Y281" s="249"/>
      <c r="Z281" s="219"/>
      <c r="AA281" s="243"/>
      <c r="AB281" s="204"/>
      <c r="AC281" s="204"/>
      <c r="AD281" s="250"/>
      <c r="AE281" s="219"/>
      <c r="AF281" s="243"/>
      <c r="AG281" s="205"/>
      <c r="AH281" s="205"/>
      <c r="AI281" s="236"/>
      <c r="AJ281" s="205"/>
      <c r="AK281" s="205"/>
      <c r="AL281" s="205"/>
      <c r="AM281" s="205"/>
      <c r="AN281" s="206"/>
      <c r="AO281" s="205"/>
      <c r="AP281" s="205"/>
      <c r="AQ281" s="205"/>
      <c r="AR281" s="205"/>
      <c r="AS281" s="206"/>
      <c r="AT281" s="205"/>
      <c r="AU281" s="205"/>
      <c r="AV281" s="205"/>
      <c r="AW281" s="205"/>
      <c r="AX281" s="206"/>
      <c r="AY281" s="205"/>
      <c r="AZ281" s="205"/>
      <c r="BA281" s="205"/>
      <c r="BB281" s="205"/>
      <c r="BC281" s="206"/>
      <c r="BD281" s="205"/>
      <c r="BE281" s="205"/>
      <c r="BF281" s="205"/>
      <c r="BG281" s="205"/>
      <c r="BH281" s="206"/>
      <c r="BI281" s="205"/>
      <c r="BJ281" s="205"/>
      <c r="BK281" s="205"/>
      <c r="BL281" s="207"/>
      <c r="BM281" s="7" t="str">
        <f t="shared" si="13"/>
        <v>I</v>
      </c>
    </row>
    <row r="282" spans="1:65" s="2" customFormat="1" ht="14.25" hidden="1" thickTop="1">
      <c r="A282" s="158">
        <v>277</v>
      </c>
      <c r="B282" s="523" t="str">
        <f t="shared" si="12"/>
        <v>PSS09_Adani Green Energy 27 A Limited (AGE27AL)</v>
      </c>
      <c r="C282" s="31" t="s">
        <v>444</v>
      </c>
      <c r="D282" s="197" t="s">
        <v>637</v>
      </c>
      <c r="E282" s="28" t="s">
        <v>689</v>
      </c>
      <c r="F282" s="291" t="s">
        <v>1605</v>
      </c>
      <c r="G282" s="254"/>
      <c r="H282" s="200" t="s">
        <v>841</v>
      </c>
      <c r="I282" s="160"/>
      <c r="J282" s="198"/>
      <c r="K282" s="201">
        <v>46118</v>
      </c>
      <c r="L282" s="202"/>
      <c r="M282" s="203"/>
      <c r="N282" s="168" t="str" cm="1">
        <f t="array" ref="N282">_xlfn.IFNA(LOOKUP(2, 1/(MOD(COLUMN(O282:XFD282)-COLUMN(O282), 5)=2)/(O282:XFD282&lt;&gt;""), O282:XFD282),"Not Submitted")</f>
        <v>Cat. -IV_Star</v>
      </c>
      <c r="O282" s="238">
        <v>46175</v>
      </c>
      <c r="P282" s="238">
        <v>46175</v>
      </c>
      <c r="Q282" s="198" t="s">
        <v>38</v>
      </c>
      <c r="R282" s="102" t="s">
        <v>1606</v>
      </c>
      <c r="S282" s="205"/>
      <c r="T282" s="239">
        <v>111939</v>
      </c>
      <c r="U282" s="240">
        <v>46204</v>
      </c>
      <c r="V282" s="198" t="s">
        <v>38</v>
      </c>
      <c r="W282" s="102" t="s">
        <v>3046</v>
      </c>
      <c r="X282" s="205"/>
      <c r="Y282" s="249"/>
      <c r="Z282" s="219"/>
      <c r="AA282" s="243"/>
      <c r="AB282" s="204"/>
      <c r="AC282" s="204"/>
      <c r="AD282" s="250"/>
      <c r="AE282" s="219"/>
      <c r="AF282" s="243"/>
      <c r="AG282" s="205"/>
      <c r="AH282" s="205"/>
      <c r="AI282" s="236"/>
      <c r="AJ282" s="205"/>
      <c r="AK282" s="205"/>
      <c r="AL282" s="205"/>
      <c r="AM282" s="205"/>
      <c r="AN282" s="206"/>
      <c r="AO282" s="205"/>
      <c r="AP282" s="205"/>
      <c r="AQ282" s="205"/>
      <c r="AR282" s="205"/>
      <c r="AS282" s="206"/>
      <c r="AT282" s="205"/>
      <c r="AU282" s="205"/>
      <c r="AV282" s="205"/>
      <c r="AW282" s="205"/>
      <c r="AX282" s="206"/>
      <c r="AY282" s="205"/>
      <c r="AZ282" s="205"/>
      <c r="BA282" s="205"/>
      <c r="BB282" s="205"/>
      <c r="BC282" s="206"/>
      <c r="BD282" s="205"/>
      <c r="BE282" s="205"/>
      <c r="BF282" s="205"/>
      <c r="BG282" s="205"/>
      <c r="BH282" s="206"/>
      <c r="BI282" s="205"/>
      <c r="BJ282" s="205"/>
      <c r="BK282" s="205"/>
      <c r="BL282" s="207"/>
      <c r="BM282" s="7" t="str">
        <f t="shared" si="13"/>
        <v>I</v>
      </c>
    </row>
    <row r="283" spans="1:65" s="2" customFormat="1" ht="14.25" hidden="1" thickTop="1">
      <c r="A283" s="158">
        <v>278</v>
      </c>
      <c r="B283" s="523" t="str">
        <f t="shared" si="12"/>
        <v>PSS09_Adani Green Energy 27 A Limited (AGE27AL)</v>
      </c>
      <c r="C283" s="31" t="s">
        <v>444</v>
      </c>
      <c r="D283" s="197" t="s">
        <v>637</v>
      </c>
      <c r="E283" s="28" t="s">
        <v>689</v>
      </c>
      <c r="F283" s="291" t="s">
        <v>1607</v>
      </c>
      <c r="G283" s="254"/>
      <c r="H283" s="200" t="s">
        <v>838</v>
      </c>
      <c r="I283" s="160"/>
      <c r="J283" s="198"/>
      <c r="K283" s="201">
        <v>46118</v>
      </c>
      <c r="L283" s="202"/>
      <c r="M283" s="203"/>
      <c r="N283" s="168" t="str" cm="1">
        <f t="array" ref="N283">_xlfn.IFNA(LOOKUP(2, 1/(MOD(COLUMN(O283:XFD283)-COLUMN(O283), 5)=2)/(O283:XFD283&lt;&gt;""), O283:XFD283),"Not Submitted")</f>
        <v>Cat. -IV_Star</v>
      </c>
      <c r="O283" s="238">
        <v>46177</v>
      </c>
      <c r="P283" s="238">
        <v>46177</v>
      </c>
      <c r="Q283" s="198" t="s">
        <v>38</v>
      </c>
      <c r="R283" s="102" t="s">
        <v>1608</v>
      </c>
      <c r="S283" s="205"/>
      <c r="T283" s="239">
        <v>46230</v>
      </c>
      <c r="U283" s="240">
        <v>46231</v>
      </c>
      <c r="V283" s="198" t="s">
        <v>38</v>
      </c>
      <c r="W283" s="205" t="s">
        <v>3167</v>
      </c>
      <c r="X283" s="205"/>
      <c r="Y283" s="249"/>
      <c r="Z283" s="219"/>
      <c r="AA283" s="243"/>
      <c r="AB283" s="204"/>
      <c r="AC283" s="204"/>
      <c r="AD283" s="250"/>
      <c r="AE283" s="219"/>
      <c r="AF283" s="243"/>
      <c r="AG283" s="205"/>
      <c r="AH283" s="205"/>
      <c r="AI283" s="236"/>
      <c r="AJ283" s="205"/>
      <c r="AK283" s="205"/>
      <c r="AL283" s="205"/>
      <c r="AM283" s="205"/>
      <c r="AN283" s="206"/>
      <c r="AO283" s="205"/>
      <c r="AP283" s="205"/>
      <c r="AQ283" s="205"/>
      <c r="AR283" s="205"/>
      <c r="AS283" s="206"/>
      <c r="AT283" s="205"/>
      <c r="AU283" s="205"/>
      <c r="AV283" s="205"/>
      <c r="AW283" s="205"/>
      <c r="AX283" s="206"/>
      <c r="AY283" s="205"/>
      <c r="AZ283" s="205"/>
      <c r="BA283" s="205"/>
      <c r="BB283" s="205"/>
      <c r="BC283" s="206"/>
      <c r="BD283" s="205"/>
      <c r="BE283" s="205"/>
      <c r="BF283" s="205"/>
      <c r="BG283" s="205"/>
      <c r="BH283" s="206"/>
      <c r="BI283" s="205"/>
      <c r="BJ283" s="205"/>
      <c r="BK283" s="205"/>
      <c r="BL283" s="207"/>
      <c r="BM283" s="7" t="str">
        <f t="shared" si="13"/>
        <v>I</v>
      </c>
    </row>
    <row r="284" spans="1:65" s="2" customFormat="1" ht="39" hidden="1" thickTop="1">
      <c r="A284" s="158">
        <v>279</v>
      </c>
      <c r="B284" s="523" t="str">
        <f t="shared" si="12"/>
        <v>PSS09_Adani Green Energy 27 A Limited (AGE27AL)</v>
      </c>
      <c r="C284" s="31" t="s">
        <v>816</v>
      </c>
      <c r="D284" s="197" t="s">
        <v>637</v>
      </c>
      <c r="E284" s="28" t="s">
        <v>689</v>
      </c>
      <c r="F284" s="291" t="s">
        <v>1609</v>
      </c>
      <c r="G284" s="254"/>
      <c r="H284" s="200" t="s">
        <v>1610</v>
      </c>
      <c r="I284" s="160" t="s">
        <v>141</v>
      </c>
      <c r="J284" s="198"/>
      <c r="K284" s="201"/>
      <c r="L284" s="202"/>
      <c r="M284" s="203"/>
      <c r="N284" s="168" t="str" cm="1">
        <f t="array" ref="N284">_xlfn.IFNA(LOOKUP(2, 1/(MOD(COLUMN(O284:XFD284)-COLUMN(O284), 5)=2)/(O284:XFD284&lt;&gt;""), O284:XFD284),"Not Submitted")</f>
        <v>Delete</v>
      </c>
      <c r="O284" s="238"/>
      <c r="P284" s="238"/>
      <c r="Q284" s="198" t="s">
        <v>56</v>
      </c>
      <c r="R284" s="102"/>
      <c r="S284" s="402" t="s">
        <v>3201</v>
      </c>
      <c r="T284" s="239"/>
      <c r="U284" s="240"/>
      <c r="V284" s="204"/>
      <c r="W284" s="205"/>
      <c r="X284" s="205"/>
      <c r="Y284" s="249"/>
      <c r="Z284" s="219"/>
      <c r="AA284" s="243"/>
      <c r="AB284" s="204"/>
      <c r="AC284" s="204"/>
      <c r="AD284" s="250"/>
      <c r="AE284" s="219"/>
      <c r="AF284" s="243"/>
      <c r="AG284" s="205"/>
      <c r="AH284" s="205"/>
      <c r="AI284" s="236"/>
      <c r="AJ284" s="205"/>
      <c r="AK284" s="205"/>
      <c r="AL284" s="205"/>
      <c r="AM284" s="205"/>
      <c r="AN284" s="206"/>
      <c r="AO284" s="205"/>
      <c r="AP284" s="205"/>
      <c r="AQ284" s="205"/>
      <c r="AR284" s="205"/>
      <c r="AS284" s="206"/>
      <c r="AT284" s="205"/>
      <c r="AU284" s="205"/>
      <c r="AV284" s="205"/>
      <c r="AW284" s="205"/>
      <c r="AX284" s="206"/>
      <c r="AY284" s="205"/>
      <c r="AZ284" s="205"/>
      <c r="BA284" s="205"/>
      <c r="BB284" s="205"/>
      <c r="BC284" s="206"/>
      <c r="BD284" s="205"/>
      <c r="BE284" s="205"/>
      <c r="BF284" s="205"/>
      <c r="BG284" s="205"/>
      <c r="BH284" s="206"/>
      <c r="BI284" s="205"/>
      <c r="BJ284" s="205"/>
      <c r="BK284" s="205"/>
      <c r="BL284" s="207"/>
      <c r="BM284" s="7" t="str">
        <f t="shared" si="13"/>
        <v>M</v>
      </c>
    </row>
    <row r="285" spans="1:65" s="2" customFormat="1" ht="14.25" hidden="1" thickTop="1">
      <c r="A285" s="158">
        <v>280</v>
      </c>
      <c r="B285" s="523" t="str">
        <f t="shared" si="12"/>
        <v>PSS09_Adani Green Energy 27 A Limited (AGE27AL)</v>
      </c>
      <c r="C285" s="31" t="s">
        <v>893</v>
      </c>
      <c r="D285" s="197" t="s">
        <v>637</v>
      </c>
      <c r="E285" s="28" t="s">
        <v>689</v>
      </c>
      <c r="F285" s="291" t="s">
        <v>1611</v>
      </c>
      <c r="G285" s="254"/>
      <c r="H285" s="200" t="s">
        <v>895</v>
      </c>
      <c r="I285" s="160" t="s">
        <v>141</v>
      </c>
      <c r="J285" s="198"/>
      <c r="K285" s="201">
        <v>46128</v>
      </c>
      <c r="L285" s="202"/>
      <c r="M285" s="203"/>
      <c r="N285" s="168" t="str" cm="1">
        <f t="array" ref="N285">_xlfn.IFNA(LOOKUP(2, 1/(MOD(COLUMN(O285:XFD285)-COLUMN(O285), 5)=2)/(O285:XFD285&lt;&gt;""), O285:XFD285),"Not Submitted")</f>
        <v>Cat. -I</v>
      </c>
      <c r="O285" s="238" t="s">
        <v>171</v>
      </c>
      <c r="P285" s="238"/>
      <c r="Q285" s="198"/>
      <c r="R285" s="102"/>
      <c r="S285" s="205"/>
      <c r="T285" s="239">
        <v>46149</v>
      </c>
      <c r="U285" s="240">
        <v>46149</v>
      </c>
      <c r="V285" s="204" t="s">
        <v>33</v>
      </c>
      <c r="W285" s="205" t="s">
        <v>1612</v>
      </c>
      <c r="X285" s="205"/>
      <c r="Y285" s="249">
        <v>46151</v>
      </c>
      <c r="Z285" s="219">
        <v>46153</v>
      </c>
      <c r="AA285" s="204" t="s">
        <v>33</v>
      </c>
      <c r="AB285" s="205" t="s">
        <v>1613</v>
      </c>
      <c r="AC285" s="204"/>
      <c r="AD285" s="250"/>
      <c r="AE285" s="219"/>
      <c r="AF285" s="243"/>
      <c r="AG285" s="205"/>
      <c r="AH285" s="205"/>
      <c r="AI285" s="236"/>
      <c r="AJ285" s="205"/>
      <c r="AK285" s="205"/>
      <c r="AL285" s="205"/>
      <c r="AM285" s="205"/>
      <c r="AN285" s="206"/>
      <c r="AO285" s="205"/>
      <c r="AP285" s="205"/>
      <c r="AQ285" s="205"/>
      <c r="AR285" s="205"/>
      <c r="AS285" s="206"/>
      <c r="AT285" s="205"/>
      <c r="AU285" s="205"/>
      <c r="AV285" s="205"/>
      <c r="AW285" s="205"/>
      <c r="AX285" s="206"/>
      <c r="AY285" s="205"/>
      <c r="AZ285" s="205"/>
      <c r="BA285" s="205"/>
      <c r="BB285" s="205"/>
      <c r="BC285" s="206"/>
      <c r="BD285" s="205"/>
      <c r="BE285" s="205"/>
      <c r="BF285" s="205"/>
      <c r="BG285" s="205"/>
      <c r="BH285" s="206"/>
      <c r="BI285" s="205"/>
      <c r="BJ285" s="205"/>
      <c r="BK285" s="205"/>
      <c r="BL285" s="207"/>
      <c r="BM285" s="7" t="str">
        <f t="shared" si="13"/>
        <v>C</v>
      </c>
    </row>
    <row r="286" spans="1:65" s="2" customFormat="1" ht="13.5" hidden="1">
      <c r="A286" s="277"/>
      <c r="B286" s="277" t="str">
        <f t="shared" si="12"/>
        <v>PSS09_Adani Green Energy 27 A Limited (AGE27AL)</v>
      </c>
      <c r="C286" s="278" t="s">
        <v>857</v>
      </c>
      <c r="D286" s="279" t="s">
        <v>637</v>
      </c>
      <c r="E286" s="28" t="s">
        <v>689</v>
      </c>
      <c r="F286" s="448" t="s">
        <v>3038</v>
      </c>
      <c r="G286" s="280"/>
      <c r="H286" s="289" t="s">
        <v>3034</v>
      </c>
      <c r="I286" s="28" t="s">
        <v>141</v>
      </c>
      <c r="J286" s="28"/>
      <c r="K286" s="567">
        <v>46199</v>
      </c>
      <c r="L286" s="33"/>
      <c r="M286" s="568"/>
      <c r="N286" s="569" t="str" cm="1">
        <f t="array" ref="N286">_xlfn.IFNA(LOOKUP(2, 1/(MOD(COLUMN(O286:XFD286)-COLUMN(O286), 5)=2)/(O286:XFD286&lt;&gt;""), O286:XFD286),"Not Submitted")</f>
        <v>Not Submitted</v>
      </c>
      <c r="O286" s="229"/>
      <c r="P286" s="229"/>
      <c r="Q286" s="28"/>
      <c r="R286" s="34"/>
      <c r="S286" s="207"/>
      <c r="T286" s="219"/>
      <c r="U286" s="219"/>
      <c r="V286" s="569"/>
      <c r="W286" s="207"/>
      <c r="X286" s="207"/>
      <c r="Y286" s="219"/>
      <c r="Z286" s="219"/>
      <c r="AA286" s="569"/>
      <c r="AB286" s="569"/>
      <c r="AC286" s="569"/>
      <c r="AD286" s="219"/>
      <c r="AE286" s="219"/>
      <c r="AF286" s="569"/>
      <c r="AG286" s="207"/>
      <c r="AH286" s="207"/>
      <c r="AI286" s="207"/>
      <c r="AJ286" s="207"/>
      <c r="AK286" s="207"/>
      <c r="AL286" s="207"/>
      <c r="AM286" s="207"/>
      <c r="AN286" s="207"/>
      <c r="AO286" s="207"/>
      <c r="AP286" s="207"/>
      <c r="AQ286" s="207"/>
      <c r="AR286" s="207"/>
      <c r="AS286" s="207"/>
      <c r="AT286" s="207"/>
      <c r="AU286" s="207"/>
      <c r="AV286" s="207"/>
      <c r="AW286" s="207"/>
      <c r="AX286" s="207"/>
      <c r="AY286" s="207"/>
      <c r="AZ286" s="207"/>
      <c r="BA286" s="207"/>
      <c r="BB286" s="207"/>
      <c r="BC286" s="207"/>
      <c r="BD286" s="207"/>
      <c r="BE286" s="207"/>
      <c r="BF286" s="207"/>
      <c r="BG286" s="207"/>
      <c r="BH286" s="207"/>
      <c r="BI286" s="207"/>
      <c r="BJ286" s="207"/>
      <c r="BK286" s="207"/>
      <c r="BL286" s="207"/>
      <c r="BM286" s="635" t="str">
        <f t="shared" si="13"/>
        <v>S</v>
      </c>
    </row>
    <row r="287" spans="1:65" s="2" customFormat="1" ht="14.25" hidden="1" thickTop="1">
      <c r="A287" s="158">
        <v>281</v>
      </c>
      <c r="B287" s="159" t="str">
        <f t="shared" si="12"/>
        <v>PSS09_Adani Green Energy 27 A Limited (AGE27AL)</v>
      </c>
      <c r="C287" s="278" t="s">
        <v>816</v>
      </c>
      <c r="D287" s="197" t="s">
        <v>23</v>
      </c>
      <c r="E287" s="160" t="s">
        <v>897</v>
      </c>
      <c r="F287" s="291" t="s">
        <v>1614</v>
      </c>
      <c r="G287" s="199"/>
      <c r="H287" s="200" t="s">
        <v>899</v>
      </c>
      <c r="I287" s="160" t="s">
        <v>141</v>
      </c>
      <c r="J287" s="198"/>
      <c r="K287" s="201">
        <v>46183</v>
      </c>
      <c r="L287" s="202"/>
      <c r="M287" s="203"/>
      <c r="N287" s="168" t="str" cm="1">
        <f t="array" ref="N287">_xlfn.IFNA(LOOKUP(2, 1/(MOD(COLUMN(O287:XFD287)-COLUMN(O287), 5)=2)/(O287:XFD287&lt;&gt;""), O287:XFD287),"Not Submitted")</f>
        <v>RFC</v>
      </c>
      <c r="O287" s="238">
        <v>46217</v>
      </c>
      <c r="P287" s="238">
        <v>46217</v>
      </c>
      <c r="Q287" s="198" t="s">
        <v>8</v>
      </c>
      <c r="R287" s="102" t="s">
        <v>3121</v>
      </c>
      <c r="S287" s="205"/>
      <c r="T287" s="219">
        <v>46241</v>
      </c>
      <c r="U287" s="219">
        <v>46241</v>
      </c>
      <c r="V287" s="569" t="s">
        <v>8</v>
      </c>
      <c r="W287" s="102" t="s">
        <v>3188</v>
      </c>
      <c r="X287" s="205"/>
      <c r="Y287" s="249"/>
      <c r="Z287" s="219"/>
      <c r="AA287" s="243"/>
      <c r="AB287" s="204"/>
      <c r="AC287" s="204"/>
      <c r="AD287" s="250"/>
      <c r="AE287" s="219"/>
      <c r="AF287" s="243"/>
      <c r="AG287" s="205"/>
      <c r="AH287" s="205"/>
      <c r="AI287" s="236"/>
      <c r="AJ287" s="205"/>
      <c r="AK287" s="205"/>
      <c r="AL287" s="205"/>
      <c r="AM287" s="205"/>
      <c r="AN287" s="206"/>
      <c r="AO287" s="205"/>
      <c r="AP287" s="205"/>
      <c r="AQ287" s="205"/>
      <c r="AR287" s="205"/>
      <c r="AS287" s="206"/>
      <c r="AT287" s="205"/>
      <c r="AU287" s="205"/>
      <c r="AV287" s="205"/>
      <c r="AW287" s="205"/>
      <c r="AX287" s="206"/>
      <c r="AY287" s="205"/>
      <c r="AZ287" s="205"/>
      <c r="BA287" s="205"/>
      <c r="BB287" s="205"/>
      <c r="BC287" s="206"/>
      <c r="BD287" s="205"/>
      <c r="BE287" s="205"/>
      <c r="BF287" s="205"/>
      <c r="BG287" s="205"/>
      <c r="BH287" s="206"/>
      <c r="BI287" s="205"/>
      <c r="BJ287" s="205"/>
      <c r="BK287" s="205"/>
      <c r="BL287" s="207"/>
      <c r="BM287" s="7" t="str">
        <f t="shared" si="13"/>
        <v>E</v>
      </c>
    </row>
    <row r="288" spans="1:65" s="2" customFormat="1" ht="13.5" hidden="1">
      <c r="A288" s="277"/>
      <c r="B288" s="277" t="str">
        <f t="shared" si="12"/>
        <v>PSS09_Adani Green Energy 27 A Limited (AGE27AL)</v>
      </c>
      <c r="C288" s="278" t="s">
        <v>816</v>
      </c>
      <c r="D288" s="279" t="s">
        <v>23</v>
      </c>
      <c r="E288" s="28" t="s">
        <v>897</v>
      </c>
      <c r="F288" s="448" t="s">
        <v>2964</v>
      </c>
      <c r="G288" s="280"/>
      <c r="H288" s="289" t="s">
        <v>2955</v>
      </c>
      <c r="I288" s="28" t="s">
        <v>141</v>
      </c>
      <c r="J288" s="28"/>
      <c r="K288" s="567">
        <v>46192</v>
      </c>
      <c r="L288" s="33"/>
      <c r="M288" s="568"/>
      <c r="N288" s="569" t="str" cm="1">
        <f t="array" ref="N288">_xlfn.IFNA(LOOKUP(2, 1/(MOD(COLUMN(O288:XFD288)-COLUMN(O288), 5)=2)/(O288:XFD288&lt;&gt;""), O288:XFD288),"Not Submitted")</f>
        <v>Not Submitted</v>
      </c>
      <c r="O288" s="229"/>
      <c r="P288" s="229"/>
      <c r="Q288" s="28"/>
      <c r="R288" s="34"/>
      <c r="S288" s="207"/>
      <c r="T288" s="219"/>
      <c r="U288" s="219"/>
      <c r="V288" s="569"/>
      <c r="W288" s="207"/>
      <c r="X288" s="207"/>
      <c r="Y288" s="219"/>
      <c r="Z288" s="219"/>
      <c r="AA288" s="569"/>
      <c r="AB288" s="569"/>
      <c r="AC288" s="569"/>
      <c r="AD288" s="219"/>
      <c r="AE288" s="219"/>
      <c r="AF288" s="569"/>
      <c r="AG288" s="207"/>
      <c r="AH288" s="207"/>
      <c r="AI288" s="207"/>
      <c r="AJ288" s="207"/>
      <c r="AK288" s="207"/>
      <c r="AL288" s="207"/>
      <c r="AM288" s="207"/>
      <c r="AN288" s="207"/>
      <c r="AO288" s="207"/>
      <c r="AP288" s="207"/>
      <c r="AQ288" s="207"/>
      <c r="AR288" s="207"/>
      <c r="AS288" s="207"/>
      <c r="AT288" s="207"/>
      <c r="AU288" s="207"/>
      <c r="AV288" s="207"/>
      <c r="AW288" s="207"/>
      <c r="AX288" s="207"/>
      <c r="AY288" s="207"/>
      <c r="AZ288" s="207"/>
      <c r="BA288" s="207"/>
      <c r="BB288" s="207"/>
      <c r="BC288" s="207"/>
      <c r="BD288" s="207"/>
      <c r="BE288" s="207"/>
      <c r="BF288" s="207"/>
      <c r="BG288" s="207"/>
      <c r="BH288" s="207"/>
      <c r="BI288" s="207"/>
      <c r="BJ288" s="207"/>
      <c r="BK288" s="207"/>
      <c r="BL288" s="207"/>
      <c r="BM288" s="635" t="str">
        <f t="shared" si="13"/>
        <v>E</v>
      </c>
    </row>
    <row r="289" spans="1:65" s="2" customFormat="1" ht="13.5" hidden="1">
      <c r="A289" s="277"/>
      <c r="B289" s="277" t="str">
        <f t="shared" si="12"/>
        <v>PSS09_Adani Green Energy 27 A Limited (AGE27AL)</v>
      </c>
      <c r="C289" s="278" t="s">
        <v>816</v>
      </c>
      <c r="D289" s="279" t="s">
        <v>23</v>
      </c>
      <c r="E289" s="28" t="s">
        <v>897</v>
      </c>
      <c r="F289" s="448" t="s">
        <v>2965</v>
      </c>
      <c r="G289" s="280"/>
      <c r="H289" s="289" t="s">
        <v>2954</v>
      </c>
      <c r="I289" s="28" t="s">
        <v>141</v>
      </c>
      <c r="J289" s="28"/>
      <c r="K289" s="567">
        <v>46192</v>
      </c>
      <c r="L289" s="33"/>
      <c r="M289" s="568"/>
      <c r="N289" s="569" t="str" cm="1">
        <f t="array" ref="N289">_xlfn.IFNA(LOOKUP(2, 1/(MOD(COLUMN(O289:XFD289)-COLUMN(O289), 5)=2)/(O289:XFD289&lt;&gt;""), O289:XFD289),"Not Submitted")</f>
        <v>RFC</v>
      </c>
      <c r="O289" s="238">
        <v>46217</v>
      </c>
      <c r="P289" s="238">
        <v>46217</v>
      </c>
      <c r="Q289" s="198" t="s">
        <v>8</v>
      </c>
      <c r="R289" s="102" t="s">
        <v>3121</v>
      </c>
      <c r="S289" s="207"/>
      <c r="T289" s="219"/>
      <c r="U289" s="219"/>
      <c r="V289" s="569"/>
      <c r="W289" s="207"/>
      <c r="X289" s="207"/>
      <c r="Y289" s="219"/>
      <c r="Z289" s="219"/>
      <c r="AA289" s="569"/>
      <c r="AB289" s="569"/>
      <c r="AC289" s="569"/>
      <c r="AD289" s="219"/>
      <c r="AE289" s="219"/>
      <c r="AF289" s="569"/>
      <c r="AG289" s="207"/>
      <c r="AH289" s="207"/>
      <c r="AI289" s="207"/>
      <c r="AJ289" s="207"/>
      <c r="AK289" s="207"/>
      <c r="AL289" s="207"/>
      <c r="AM289" s="207"/>
      <c r="AN289" s="207"/>
      <c r="AO289" s="207"/>
      <c r="AP289" s="207"/>
      <c r="AQ289" s="207"/>
      <c r="AR289" s="207"/>
      <c r="AS289" s="207"/>
      <c r="AT289" s="207"/>
      <c r="AU289" s="207"/>
      <c r="AV289" s="207"/>
      <c r="AW289" s="207"/>
      <c r="AX289" s="207"/>
      <c r="AY289" s="207"/>
      <c r="AZ289" s="207"/>
      <c r="BA289" s="207"/>
      <c r="BB289" s="207"/>
      <c r="BC289" s="207"/>
      <c r="BD289" s="207"/>
      <c r="BE289" s="207"/>
      <c r="BF289" s="207"/>
      <c r="BG289" s="207"/>
      <c r="BH289" s="207"/>
      <c r="BI289" s="207"/>
      <c r="BJ289" s="207"/>
      <c r="BK289" s="207"/>
      <c r="BL289" s="207"/>
      <c r="BM289" s="635" t="str">
        <f t="shared" si="13"/>
        <v>E</v>
      </c>
    </row>
    <row r="292" spans="1:65" ht="18.75">
      <c r="F292" s="533" t="s">
        <v>900</v>
      </c>
      <c r="H292" s="357" t="s">
        <v>901</v>
      </c>
      <c r="I292" s="52" t="s">
        <v>902</v>
      </c>
    </row>
    <row r="293" spans="1:65" ht="16.5">
      <c r="F293" s="534" t="s">
        <v>57</v>
      </c>
      <c r="H293" s="54">
        <f t="shared" ref="H293:H301" si="14">COUNTIF($N$2:$N$475,F293)</f>
        <v>2</v>
      </c>
      <c r="I293" s="55">
        <f t="shared" ref="I293:I304" si="15">H293/$H$304</f>
        <v>8.8105726872246704E-3</v>
      </c>
    </row>
    <row r="294" spans="1:65" ht="16.5">
      <c r="F294" s="534" t="s">
        <v>8</v>
      </c>
      <c r="H294" s="54">
        <f t="shared" si="14"/>
        <v>37</v>
      </c>
      <c r="I294" s="55">
        <f t="shared" si="15"/>
        <v>0.16299559471365638</v>
      </c>
    </row>
    <row r="295" spans="1:65" ht="16.5">
      <c r="F295" s="534" t="s">
        <v>33</v>
      </c>
      <c r="H295" s="54">
        <f t="shared" si="14"/>
        <v>53</v>
      </c>
      <c r="I295" s="55">
        <f t="shared" si="15"/>
        <v>0.23348017621145375</v>
      </c>
    </row>
    <row r="296" spans="1:65" ht="16.5">
      <c r="F296" s="534" t="s">
        <v>34</v>
      </c>
      <c r="H296" s="54">
        <f t="shared" si="14"/>
        <v>11</v>
      </c>
      <c r="I296" s="55">
        <f t="shared" si="15"/>
        <v>4.8458149779735685E-2</v>
      </c>
    </row>
    <row r="297" spans="1:65" ht="16.5">
      <c r="F297" s="534" t="s">
        <v>35</v>
      </c>
      <c r="H297" s="54">
        <f t="shared" si="14"/>
        <v>4</v>
      </c>
      <c r="I297" s="55">
        <f t="shared" si="15"/>
        <v>1.7621145374449341E-2</v>
      </c>
    </row>
    <row r="298" spans="1:65" ht="16.5">
      <c r="F298" s="534" t="s">
        <v>36</v>
      </c>
      <c r="H298" s="54">
        <f t="shared" si="14"/>
        <v>0</v>
      </c>
      <c r="I298" s="55">
        <f t="shared" si="15"/>
        <v>0</v>
      </c>
    </row>
    <row r="299" spans="1:65" ht="16.5">
      <c r="F299" s="534" t="s">
        <v>37</v>
      </c>
      <c r="H299" s="54">
        <f t="shared" si="14"/>
        <v>43</v>
      </c>
      <c r="I299" s="55">
        <f t="shared" si="15"/>
        <v>0.1894273127753304</v>
      </c>
    </row>
    <row r="300" spans="1:65" ht="16.5">
      <c r="F300" s="534" t="s">
        <v>38</v>
      </c>
      <c r="H300" s="54">
        <f t="shared" si="14"/>
        <v>2</v>
      </c>
      <c r="I300" s="55">
        <f t="shared" si="15"/>
        <v>8.8105726872246704E-3</v>
      </c>
    </row>
    <row r="301" spans="1:65" ht="16.5">
      <c r="F301" s="534" t="s">
        <v>903</v>
      </c>
      <c r="H301" s="54">
        <f t="shared" si="14"/>
        <v>0</v>
      </c>
      <c r="I301" s="55">
        <f t="shared" si="15"/>
        <v>0</v>
      </c>
    </row>
    <row r="302" spans="1:65" ht="18.75">
      <c r="F302" s="535" t="s">
        <v>904</v>
      </c>
      <c r="H302" s="57">
        <f>SUM(H293:H301)</f>
        <v>152</v>
      </c>
      <c r="I302" s="55">
        <f t="shared" si="15"/>
        <v>0.66960352422907488</v>
      </c>
    </row>
    <row r="303" spans="1:65" ht="16.5">
      <c r="F303" s="534" t="s">
        <v>18</v>
      </c>
      <c r="H303" s="54">
        <f>COUNTIF($N$2:$N$475,F303)</f>
        <v>75</v>
      </c>
      <c r="I303" s="55">
        <f t="shared" si="15"/>
        <v>0.33039647577092512</v>
      </c>
    </row>
    <row r="304" spans="1:65" ht="18.75">
      <c r="F304" s="535" t="s">
        <v>29</v>
      </c>
      <c r="H304" s="57">
        <f>H302+H303</f>
        <v>227</v>
      </c>
      <c r="I304" s="55">
        <f t="shared" si="15"/>
        <v>1</v>
      </c>
    </row>
  </sheetData>
  <autoFilter ref="A2:BW289" xr:uid="{6E506394-B0AE-4C97-AD73-0C50887608B1}">
    <filterColumn colId="13">
      <filters>
        <filter val="Under Review"/>
      </filters>
    </filterColumn>
  </autoFilter>
  <dataConsolidate/>
  <mergeCells count="11">
    <mergeCell ref="AI1:AM1"/>
    <mergeCell ref="A1:I1"/>
    <mergeCell ref="O1:S1"/>
    <mergeCell ref="T1:X1"/>
    <mergeCell ref="Y1:AC1"/>
    <mergeCell ref="AD1:AH1"/>
    <mergeCell ref="AN1:AR1"/>
    <mergeCell ref="AS1:AW1"/>
    <mergeCell ref="AX1:BB1"/>
    <mergeCell ref="BC1:BG1"/>
    <mergeCell ref="BH1:BL1"/>
  </mergeCells>
  <conditionalFormatting sqref="F2">
    <cfRule type="duplicateValues" dxfId="752" priority="298"/>
  </conditionalFormatting>
  <conditionalFormatting sqref="F3:F9">
    <cfRule type="duplicateValues" dxfId="751" priority="925"/>
  </conditionalFormatting>
  <conditionalFormatting sqref="F10:F15">
    <cfRule type="duplicateValues" dxfId="750" priority="66"/>
    <cfRule type="duplicateValues" dxfId="749" priority="64"/>
  </conditionalFormatting>
  <conditionalFormatting sqref="F16:F18">
    <cfRule type="duplicateValues" dxfId="748" priority="281"/>
  </conditionalFormatting>
  <conditionalFormatting sqref="F19:F21">
    <cfRule type="duplicateValues" dxfId="747" priority="280"/>
  </conditionalFormatting>
  <conditionalFormatting sqref="F22:F24">
    <cfRule type="duplicateValues" dxfId="746" priority="279"/>
  </conditionalFormatting>
  <conditionalFormatting sqref="F25:F28">
    <cfRule type="duplicateValues" dxfId="745" priority="278"/>
  </conditionalFormatting>
  <conditionalFormatting sqref="F29:F31">
    <cfRule type="duplicateValues" dxfId="744" priority="277"/>
  </conditionalFormatting>
  <conditionalFormatting sqref="F32:F34">
    <cfRule type="duplicateValues" dxfId="743" priority="276"/>
  </conditionalFormatting>
  <conditionalFormatting sqref="F35:F38">
    <cfRule type="duplicateValues" dxfId="742" priority="282"/>
  </conditionalFormatting>
  <conditionalFormatting sqref="F39:F41">
    <cfRule type="duplicateValues" dxfId="741" priority="275"/>
  </conditionalFormatting>
  <conditionalFormatting sqref="F42:F44">
    <cfRule type="duplicateValues" dxfId="740" priority="274"/>
  </conditionalFormatting>
  <conditionalFormatting sqref="F45:F47">
    <cfRule type="duplicateValues" dxfId="739" priority="273"/>
  </conditionalFormatting>
  <conditionalFormatting sqref="F48">
    <cfRule type="duplicateValues" dxfId="738" priority="268"/>
  </conditionalFormatting>
  <conditionalFormatting sqref="F49">
    <cfRule type="duplicateValues" dxfId="737" priority="265"/>
  </conditionalFormatting>
  <conditionalFormatting sqref="F50">
    <cfRule type="duplicateValues" dxfId="736" priority="266"/>
  </conditionalFormatting>
  <conditionalFormatting sqref="F51">
    <cfRule type="duplicateValues" dxfId="735" priority="267"/>
  </conditionalFormatting>
  <conditionalFormatting sqref="F52">
    <cfRule type="duplicateValues" dxfId="734" priority="272"/>
  </conditionalFormatting>
  <conditionalFormatting sqref="F53">
    <cfRule type="duplicateValues" dxfId="733" priority="271"/>
  </conditionalFormatting>
  <conditionalFormatting sqref="F54">
    <cfRule type="duplicateValues" dxfId="732" priority="270"/>
  </conditionalFormatting>
  <conditionalFormatting sqref="F55">
    <cfRule type="duplicateValues" dxfId="731" priority="269"/>
  </conditionalFormatting>
  <conditionalFormatting sqref="F56:F58">
    <cfRule type="duplicateValues" dxfId="730" priority="292"/>
  </conditionalFormatting>
  <conditionalFormatting sqref="F56:F89">
    <cfRule type="duplicateValues" dxfId="729" priority="284"/>
  </conditionalFormatting>
  <conditionalFormatting sqref="F59">
    <cfRule type="duplicateValues" dxfId="728" priority="290"/>
  </conditionalFormatting>
  <conditionalFormatting sqref="F60">
    <cfRule type="duplicateValues" dxfId="727" priority="289"/>
  </conditionalFormatting>
  <conditionalFormatting sqref="F61:F64">
    <cfRule type="duplicateValues" dxfId="726" priority="288"/>
  </conditionalFormatting>
  <conditionalFormatting sqref="F65:F66">
    <cfRule type="duplicateValues" dxfId="725" priority="287"/>
  </conditionalFormatting>
  <conditionalFormatting sqref="F67:F83">
    <cfRule type="duplicateValues" dxfId="724" priority="286"/>
  </conditionalFormatting>
  <conditionalFormatting sqref="F84:F85">
    <cfRule type="duplicateValues" dxfId="723" priority="285"/>
  </conditionalFormatting>
  <conditionalFormatting sqref="F86:F87">
    <cfRule type="duplicateValues" dxfId="722" priority="291"/>
  </conditionalFormatting>
  <conditionalFormatting sqref="F88:F89">
    <cfRule type="duplicateValues" dxfId="721" priority="283"/>
  </conditionalFormatting>
  <conditionalFormatting sqref="F91:F99">
    <cfRule type="duplicateValues" dxfId="720" priority="1212"/>
  </conditionalFormatting>
  <conditionalFormatting sqref="F129:F143">
    <cfRule type="duplicateValues" dxfId="719" priority="105"/>
    <cfRule type="duplicateValues" dxfId="718" priority="106"/>
    <cfRule type="duplicateValues" dxfId="717" priority="107"/>
    <cfRule type="duplicateValues" dxfId="716" priority="109"/>
    <cfRule type="duplicateValues" dxfId="715" priority="108"/>
  </conditionalFormatting>
  <conditionalFormatting sqref="F146:F148">
    <cfRule type="duplicateValues" dxfId="714" priority="228"/>
    <cfRule type="duplicateValues" dxfId="713" priority="227"/>
    <cfRule type="duplicateValues" dxfId="712" priority="226"/>
  </conditionalFormatting>
  <conditionalFormatting sqref="F150:F154">
    <cfRule type="duplicateValues" dxfId="711" priority="232"/>
    <cfRule type="duplicateValues" dxfId="710" priority="231"/>
    <cfRule type="duplicateValues" dxfId="709" priority="230"/>
    <cfRule type="duplicateValues" dxfId="708" priority="229"/>
  </conditionalFormatting>
  <conditionalFormatting sqref="F156">
    <cfRule type="duplicateValues" dxfId="707" priority="7"/>
    <cfRule type="duplicateValues" dxfId="706" priority="9"/>
    <cfRule type="duplicateValues" dxfId="705" priority="8"/>
  </conditionalFormatting>
  <conditionalFormatting sqref="F157">
    <cfRule type="duplicateValues" dxfId="704" priority="27"/>
    <cfRule type="duplicateValues" dxfId="703" priority="30"/>
    <cfRule type="duplicateValues" dxfId="702" priority="31"/>
    <cfRule type="duplicateValues" dxfId="701" priority="29"/>
    <cfRule type="duplicateValues" dxfId="700" priority="28"/>
  </conditionalFormatting>
  <conditionalFormatting sqref="F158">
    <cfRule type="duplicateValues" dxfId="699" priority="168"/>
    <cfRule type="duplicateValues" dxfId="698" priority="167"/>
    <cfRule type="duplicateValues" dxfId="697" priority="175"/>
    <cfRule type="duplicateValues" dxfId="696" priority="176"/>
  </conditionalFormatting>
  <conditionalFormatting sqref="F159:F210">
    <cfRule type="duplicateValues" dxfId="695" priority="178"/>
    <cfRule type="duplicateValues" dxfId="694" priority="186"/>
    <cfRule type="duplicateValues" dxfId="693" priority="187"/>
  </conditionalFormatting>
  <conditionalFormatting sqref="F217">
    <cfRule type="duplicateValues" dxfId="692" priority="241"/>
    <cfRule type="duplicateValues" dxfId="691" priority="240"/>
    <cfRule type="duplicateValues" dxfId="690" priority="239"/>
    <cfRule type="duplicateValues" dxfId="689" priority="238"/>
  </conditionalFormatting>
  <conditionalFormatting sqref="F220">
    <cfRule type="duplicateValues" dxfId="688" priority="224"/>
    <cfRule type="duplicateValues" dxfId="687" priority="223"/>
    <cfRule type="duplicateValues" dxfId="686" priority="215"/>
  </conditionalFormatting>
  <conditionalFormatting sqref="F223">
    <cfRule type="duplicateValues" dxfId="685" priority="235"/>
    <cfRule type="duplicateValues" dxfId="684" priority="236"/>
    <cfRule type="duplicateValues" dxfId="683" priority="234"/>
    <cfRule type="duplicateValues" dxfId="682" priority="237"/>
  </conditionalFormatting>
  <conditionalFormatting sqref="F225">
    <cfRule type="duplicateValues" dxfId="681" priority="245"/>
    <cfRule type="duplicateValues" dxfId="680" priority="244"/>
    <cfRule type="duplicateValues" dxfId="679" priority="243"/>
    <cfRule type="duplicateValues" dxfId="678" priority="242"/>
  </conditionalFormatting>
  <conditionalFormatting sqref="F232">
    <cfRule type="duplicateValues" dxfId="677" priority="213"/>
    <cfRule type="duplicateValues" dxfId="676" priority="214"/>
    <cfRule type="duplicateValues" dxfId="675" priority="205"/>
  </conditionalFormatting>
  <conditionalFormatting sqref="F233:F249 F226:F231 F100:F128 F218:F219 F224 F211:F216 F149 F221:F222 F144:F145 F251:F285">
    <cfRule type="duplicateValues" dxfId="674" priority="1412"/>
    <cfRule type="duplicateValues" dxfId="673" priority="1411"/>
  </conditionalFormatting>
  <conditionalFormatting sqref="F250">
    <cfRule type="duplicateValues" dxfId="672" priority="84"/>
    <cfRule type="duplicateValues" dxfId="671" priority="85"/>
    <cfRule type="duplicateValues" dxfId="670" priority="83"/>
  </conditionalFormatting>
  <conditionalFormatting sqref="F286">
    <cfRule type="duplicateValues" dxfId="669" priority="17"/>
    <cfRule type="duplicateValues" dxfId="668" priority="19"/>
    <cfRule type="duplicateValues" dxfId="667" priority="20"/>
  </conditionalFormatting>
  <conditionalFormatting sqref="F287">
    <cfRule type="duplicateValues" dxfId="666" priority="67"/>
    <cfRule type="duplicateValues" dxfId="665" priority="70"/>
    <cfRule type="duplicateValues" dxfId="664" priority="69"/>
  </conditionalFormatting>
  <conditionalFormatting sqref="F288:F289">
    <cfRule type="duplicateValues" dxfId="663" priority="32"/>
    <cfRule type="duplicateValues" dxfId="662" priority="35"/>
    <cfRule type="duplicateValues" dxfId="661" priority="34"/>
  </conditionalFormatting>
  <conditionalFormatting sqref="F305">
    <cfRule type="duplicateValues" dxfId="660" priority="263"/>
  </conditionalFormatting>
  <conditionalFormatting sqref="F306:F1048576 F1:F9 F90:F128 F226:F231 F218:F219 F224 F211:F216 F149 F221:F222 F144:F145 F233:F249 F251:F285 F290:F291">
    <cfRule type="duplicateValues" dxfId="659" priority="1433"/>
  </conditionalFormatting>
  <conditionalFormatting sqref="F155:G155">
    <cfRule type="duplicateValues" dxfId="658" priority="118"/>
    <cfRule type="duplicateValues" dxfId="657" priority="120"/>
    <cfRule type="duplicateValues" dxfId="656" priority="121"/>
    <cfRule type="duplicateValues" dxfId="655" priority="119"/>
  </conditionalFormatting>
  <conditionalFormatting sqref="G10:G15">
    <cfRule type="duplicateValues" dxfId="654" priority="65"/>
  </conditionalFormatting>
  <conditionalFormatting sqref="G47:G51">
    <cfRule type="duplicateValues" dxfId="653" priority="356"/>
  </conditionalFormatting>
  <conditionalFormatting sqref="G56:G61 G63:G89">
    <cfRule type="duplicateValues" dxfId="652" priority="1219"/>
  </conditionalFormatting>
  <conditionalFormatting sqref="G62">
    <cfRule type="duplicateValues" dxfId="651" priority="357"/>
  </conditionalFormatting>
  <conditionalFormatting sqref="G90:G97">
    <cfRule type="duplicateValues" dxfId="650" priority="1218"/>
  </conditionalFormatting>
  <conditionalFormatting sqref="G98:G99">
    <cfRule type="duplicateValues" dxfId="649" priority="342"/>
  </conditionalFormatting>
  <conditionalFormatting sqref="G146:G148">
    <cfRule type="duplicateValues" dxfId="648" priority="225"/>
  </conditionalFormatting>
  <conditionalFormatting sqref="G150:G154">
    <cfRule type="duplicateValues" dxfId="647" priority="233"/>
  </conditionalFormatting>
  <conditionalFormatting sqref="G156">
    <cfRule type="duplicateValues" dxfId="646" priority="10"/>
  </conditionalFormatting>
  <conditionalFormatting sqref="G158">
    <cfRule type="duplicateValues" dxfId="645" priority="177"/>
  </conditionalFormatting>
  <conditionalFormatting sqref="G159:G210">
    <cfRule type="duplicateValues" dxfId="644" priority="185"/>
  </conditionalFormatting>
  <conditionalFormatting sqref="G220">
    <cfRule type="duplicateValues" dxfId="643" priority="222"/>
  </conditionalFormatting>
  <conditionalFormatting sqref="G232">
    <cfRule type="duplicateValues" dxfId="642" priority="212"/>
  </conditionalFormatting>
  <conditionalFormatting sqref="G250">
    <cfRule type="duplicateValues" dxfId="641" priority="92"/>
    <cfRule type="duplicateValues" dxfId="640" priority="93"/>
  </conditionalFormatting>
  <conditionalFormatting sqref="G286">
    <cfRule type="duplicateValues" dxfId="639" priority="18"/>
  </conditionalFormatting>
  <conditionalFormatting sqref="G287">
    <cfRule type="duplicateValues" dxfId="638" priority="68"/>
  </conditionalFormatting>
  <conditionalFormatting sqref="G288:G289">
    <cfRule type="duplicateValues" dxfId="637" priority="33"/>
  </conditionalFormatting>
  <conditionalFormatting sqref="G305">
    <cfRule type="duplicateValues" dxfId="636" priority="264"/>
  </conditionalFormatting>
  <conditionalFormatting sqref="G306:G1048576 G63:G89 G52:G61 G1:G9 G100:G145 G211:G219 G149 G221:G231 G233:G249 G251:G285 G290:G291 G16:G46">
    <cfRule type="duplicateValues" dxfId="635" priority="1446"/>
  </conditionalFormatting>
  <conditionalFormatting sqref="L1:L99">
    <cfRule type="cellIs" dxfId="634" priority="61" stopIfTrue="1" operator="equal">
      <formula>"Cat. -II"</formula>
    </cfRule>
    <cfRule type="cellIs" dxfId="633" priority="60" stopIfTrue="1" operator="equal">
      <formula>"Cat. -I"</formula>
    </cfRule>
    <cfRule type="cellIs" dxfId="632" priority="59" stopIfTrue="1" operator="equal">
      <formula>"FA"</formula>
    </cfRule>
    <cfRule type="cellIs" dxfId="631" priority="62" stopIfTrue="1" operator="equal">
      <formula>"Cat. -III"</formula>
    </cfRule>
    <cfRule type="cellIs" dxfId="630" priority="63" stopIfTrue="1" operator="equal">
      <formula>"Cat. -IV"</formula>
    </cfRule>
  </conditionalFormatting>
  <conditionalFormatting sqref="L2:L99">
    <cfRule type="cellIs" dxfId="629" priority="58" stopIfTrue="1" operator="equal">
      <formula>"Cat. -IV_Star"</formula>
    </cfRule>
  </conditionalFormatting>
  <conditionalFormatting sqref="L158">
    <cfRule type="cellIs" dxfId="628" priority="169" stopIfTrue="1" operator="equal">
      <formula>"Cat. -IV_Star"</formula>
    </cfRule>
    <cfRule type="cellIs" dxfId="627" priority="170" stopIfTrue="1" operator="equal">
      <formula>"FA"</formula>
    </cfRule>
    <cfRule type="cellIs" dxfId="626" priority="171" stopIfTrue="1" operator="equal">
      <formula>"Cat. -I"</formula>
    </cfRule>
    <cfRule type="cellIs" dxfId="625" priority="172" stopIfTrue="1" operator="equal">
      <formula>"Cat. -II"</formula>
    </cfRule>
    <cfRule type="cellIs" dxfId="624" priority="173" stopIfTrue="1" operator="equal">
      <formula>"Cat. -III"</formula>
    </cfRule>
    <cfRule type="cellIs" dxfId="623" priority="174" stopIfTrue="1" operator="equal">
      <formula>"Cat. -IV"</formula>
    </cfRule>
  </conditionalFormatting>
  <conditionalFormatting sqref="L250">
    <cfRule type="cellIs" dxfId="622" priority="87" stopIfTrue="1" operator="equal">
      <formula>"FA"</formula>
    </cfRule>
    <cfRule type="cellIs" dxfId="621" priority="88" stopIfTrue="1" operator="equal">
      <formula>"Cat. -I"</formula>
    </cfRule>
    <cfRule type="cellIs" dxfId="620" priority="89" stopIfTrue="1" operator="equal">
      <formula>"Cat. -II"</formula>
    </cfRule>
    <cfRule type="cellIs" dxfId="619" priority="90" stopIfTrue="1" operator="equal">
      <formula>"Cat. -III"</formula>
    </cfRule>
    <cfRule type="cellIs" dxfId="618" priority="91" stopIfTrue="1" operator="equal">
      <formula>"Cat. -IV"</formula>
    </cfRule>
    <cfRule type="cellIs" dxfId="617" priority="86" stopIfTrue="1" operator="equal">
      <formula>"Cat. -IV_Star"</formula>
    </cfRule>
  </conditionalFormatting>
  <conditionalFormatting sqref="N1:N289">
    <cfRule type="cellIs" dxfId="616" priority="6" stopIfTrue="1" operator="equal">
      <formula>"Cat. -IV"</formula>
    </cfRule>
    <cfRule type="cellIs" dxfId="615" priority="4" stopIfTrue="1" operator="equal">
      <formula>"Cat. -II"</formula>
    </cfRule>
    <cfRule type="cellIs" dxfId="614" priority="3" stopIfTrue="1" operator="equal">
      <formula>"Cat. -I"</formula>
    </cfRule>
    <cfRule type="cellIs" dxfId="613" priority="2" stopIfTrue="1" operator="equal">
      <formula>"FA"</formula>
    </cfRule>
    <cfRule type="cellIs" dxfId="612" priority="5" stopIfTrue="1" operator="equal">
      <formula>"Cat. -III"</formula>
    </cfRule>
  </conditionalFormatting>
  <conditionalFormatting sqref="N2:N289">
    <cfRule type="cellIs" dxfId="611" priority="1" stopIfTrue="1" operator="equal">
      <formula>"Cat. -IV_Star"</formula>
    </cfRule>
  </conditionalFormatting>
  <pageMargins left="0.74803149606299213" right="0.74803149606299213" top="0.98425196850393704" bottom="0.98425196850393704" header="0.51181102362204722" footer="0.51181102362204722"/>
  <pageSetup paperSize="9" scale="47" orientation="portrait" r:id="rId1"/>
  <headerFooter alignWithMargins="0"/>
  <colBreaks count="1" manualBreakCount="1">
    <brk id="9" max="13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3D79-DA0E-4455-858B-3055A92B6CC8}">
  <sheetPr codeName="Sheet3" filterMode="1">
    <tabColor indexed="12"/>
  </sheetPr>
  <dimension ref="A1:BW287"/>
  <sheetViews>
    <sheetView topLeftCell="F1" zoomScale="80" zoomScaleNormal="80" zoomScaleSheetLayoutView="70" workbookViewId="0">
      <pane ySplit="2" topLeftCell="A3" activePane="bottomLeft" state="frozen"/>
      <selection activeCell="F85" sqref="F85"/>
      <selection pane="bottomLeft" activeCell="N3" sqref="N3:N273"/>
    </sheetView>
  </sheetViews>
  <sheetFormatPr defaultColWidth="9.140625" defaultRowHeight="12.75"/>
  <cols>
    <col min="1" max="1" width="12.42578125" style="12" bestFit="1" customWidth="1"/>
    <col min="2" max="2" width="50" style="9" bestFit="1" customWidth="1"/>
    <col min="3" max="3" width="31.85546875" style="12" customWidth="1"/>
    <col min="4" max="4" width="22.5703125" style="2" bestFit="1" customWidth="1"/>
    <col min="5" max="5" width="26.7109375" style="265" bestFit="1" customWidth="1"/>
    <col min="6" max="6" width="41.140625" style="265" bestFit="1" customWidth="1"/>
    <col min="7" max="7" width="35.42578125" style="259" hidden="1" customWidth="1"/>
    <col min="8" max="8" width="70.42578125" style="259" customWidth="1"/>
    <col min="9" max="11" width="21" style="259" customWidth="1"/>
    <col min="12" max="12" width="26.7109375" style="262" customWidth="1"/>
    <col min="13" max="13" width="21" style="12" customWidth="1"/>
    <col min="14" max="14" width="27.140625" style="263" customWidth="1"/>
    <col min="15" max="16" width="15.140625" style="262" customWidth="1"/>
    <col min="17" max="17" width="15.7109375" style="12" customWidth="1"/>
    <col min="18" max="18" width="23.85546875" style="12" bestFit="1" customWidth="1"/>
    <col min="19" max="19" width="29.7109375" style="263" customWidth="1"/>
    <col min="20" max="20" width="22.5703125" style="12" customWidth="1"/>
    <col min="21" max="21" width="14.5703125" style="12" customWidth="1"/>
    <col min="22" max="22" width="14" style="12" customWidth="1"/>
    <col min="23" max="23" width="25.5703125" style="12" bestFit="1" customWidth="1"/>
    <col min="24" max="24" width="9.140625" style="263"/>
    <col min="25" max="25" width="21.42578125" style="12" customWidth="1"/>
    <col min="26" max="26" width="15.42578125" style="12" customWidth="1"/>
    <col min="27" max="27" width="14.85546875" style="12" customWidth="1"/>
    <col min="28" max="28" width="25.28515625" style="12" bestFit="1" customWidth="1"/>
    <col min="29" max="29" width="9.140625" style="264"/>
    <col min="30" max="30" width="14" style="12" customWidth="1"/>
    <col min="31" max="31" width="14.5703125" style="12" customWidth="1"/>
    <col min="32" max="32" width="10.7109375" style="12" customWidth="1"/>
    <col min="33" max="33" width="15.42578125" style="12" customWidth="1"/>
    <col min="34" max="34" width="9.140625" style="263"/>
    <col min="35" max="35" width="14.85546875" style="12" customWidth="1"/>
    <col min="36" max="36" width="14" style="12" customWidth="1"/>
    <col min="37" max="37" width="15.42578125" style="12" customWidth="1"/>
    <col min="38" max="38" width="21.42578125" style="12" customWidth="1"/>
    <col min="39" max="39" width="9.140625" style="263"/>
    <col min="40" max="40" width="13.5703125" style="12" bestFit="1" customWidth="1"/>
    <col min="41" max="41" width="14.85546875" style="12" customWidth="1"/>
    <col min="42" max="42" width="21.42578125" style="12" customWidth="1"/>
    <col min="43" max="43" width="14" style="12" customWidth="1"/>
    <col min="44" max="44" width="9.140625" style="263"/>
    <col min="45" max="45" width="15.42578125" style="12" customWidth="1"/>
    <col min="46" max="46" width="15.7109375" style="12" bestFit="1" customWidth="1"/>
    <col min="47" max="47" width="14" style="12" customWidth="1"/>
    <col min="48" max="48" width="14.85546875" style="12" customWidth="1"/>
    <col min="49" max="49" width="9.140625" style="263"/>
    <col min="50" max="50" width="21.42578125" style="12" customWidth="1"/>
    <col min="51" max="51" width="15.42578125" style="12" customWidth="1"/>
    <col min="52" max="52" width="14.85546875" style="12" customWidth="1"/>
    <col min="53" max="53" width="10.7109375" style="12" customWidth="1"/>
    <col min="54" max="54" width="9.140625" style="263"/>
    <col min="55" max="55" width="14" style="12" customWidth="1"/>
    <col min="56" max="56" width="21.42578125" style="12" customWidth="1"/>
    <col min="57" max="57" width="10.7109375" style="12" customWidth="1"/>
    <col min="58" max="58" width="15.42578125" style="12" customWidth="1"/>
    <col min="59" max="59" width="9.140625" style="263"/>
    <col min="60" max="60" width="14.85546875" style="12" customWidth="1"/>
    <col min="61" max="61" width="14" style="12" customWidth="1"/>
    <col min="62" max="62" width="15.42578125" style="12" customWidth="1"/>
    <col min="63" max="63" width="21.42578125" style="12" customWidth="1"/>
    <col min="64" max="64" width="9.140625" style="263"/>
    <col min="65" max="65" width="10.7109375" style="12" customWidth="1"/>
    <col min="66" max="66" width="14.85546875" style="12" customWidth="1"/>
    <col min="67" max="67" width="14" style="12" customWidth="1"/>
    <col min="68" max="68" width="21.42578125" style="12" customWidth="1"/>
    <col min="69" max="69" width="15.42578125" style="12" customWidth="1"/>
    <col min="70" max="70" width="10.7109375" style="12" customWidth="1"/>
    <col min="71" max="71" width="14.85546875" style="12" customWidth="1"/>
    <col min="72" max="72" width="14" style="12" customWidth="1"/>
    <col min="73" max="73" width="21.42578125" style="12" customWidth="1"/>
    <col min="74" max="74" width="15.42578125" style="12" customWidth="1"/>
    <col min="75" max="75" width="10.7109375" style="12" customWidth="1"/>
    <col min="76" max="76" width="17.28515625" style="259" customWidth="1"/>
    <col min="77" max="77" width="15" style="259" customWidth="1"/>
    <col min="78" max="78" width="9.140625" style="259" customWidth="1"/>
    <col min="79" max="16384" width="9.140625" style="259"/>
  </cols>
  <sheetData>
    <row r="1" spans="1:75" ht="21.75" thickTop="1" thickBot="1">
      <c r="A1" s="764" t="s">
        <v>905</v>
      </c>
      <c r="B1" s="765"/>
      <c r="C1" s="765"/>
      <c r="D1" s="765"/>
      <c r="E1" s="765"/>
      <c r="F1" s="765"/>
      <c r="G1" s="765"/>
      <c r="H1" s="765"/>
      <c r="I1" s="766"/>
      <c r="J1" s="1"/>
      <c r="K1" s="1"/>
      <c r="L1" s="1"/>
      <c r="M1" s="1"/>
      <c r="N1" s="1"/>
      <c r="O1" s="767" t="s">
        <v>63</v>
      </c>
      <c r="P1" s="768"/>
      <c r="Q1" s="768"/>
      <c r="R1" s="768"/>
      <c r="S1" s="769"/>
      <c r="T1" s="770" t="s">
        <v>64</v>
      </c>
      <c r="U1" s="771"/>
      <c r="V1" s="771"/>
      <c r="W1" s="771"/>
      <c r="X1" s="772"/>
      <c r="Y1" s="773" t="s">
        <v>65</v>
      </c>
      <c r="Z1" s="774"/>
      <c r="AA1" s="774"/>
      <c r="AB1" s="774"/>
      <c r="AC1" s="775"/>
      <c r="AD1" s="776" t="s">
        <v>66</v>
      </c>
      <c r="AE1" s="777"/>
      <c r="AF1" s="777"/>
      <c r="AG1" s="777"/>
      <c r="AH1" s="778"/>
      <c r="AI1" s="761" t="s">
        <v>67</v>
      </c>
      <c r="AJ1" s="762"/>
      <c r="AK1" s="762"/>
      <c r="AL1" s="762"/>
      <c r="AM1" s="763"/>
      <c r="AN1" s="746" t="s">
        <v>68</v>
      </c>
      <c r="AO1" s="747"/>
      <c r="AP1" s="747"/>
      <c r="AQ1" s="747"/>
      <c r="AR1" s="748"/>
      <c r="AS1" s="749" t="s">
        <v>69</v>
      </c>
      <c r="AT1" s="750"/>
      <c r="AU1" s="750"/>
      <c r="AV1" s="750"/>
      <c r="AW1" s="751"/>
      <c r="AX1" s="752" t="s">
        <v>70</v>
      </c>
      <c r="AY1" s="753"/>
      <c r="AZ1" s="753"/>
      <c r="BA1" s="753"/>
      <c r="BB1" s="754"/>
      <c r="BC1" s="755" t="s">
        <v>71</v>
      </c>
      <c r="BD1" s="756"/>
      <c r="BE1" s="756"/>
      <c r="BF1" s="756"/>
      <c r="BG1" s="757"/>
      <c r="BH1" s="758" t="s">
        <v>72</v>
      </c>
      <c r="BI1" s="759"/>
      <c r="BJ1" s="759"/>
      <c r="BK1" s="759"/>
      <c r="BL1" s="760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</row>
    <row r="2" spans="1:75" ht="27" thickTop="1" thickBot="1">
      <c r="A2" s="143" t="s">
        <v>73</v>
      </c>
      <c r="B2" s="274" t="s">
        <v>19</v>
      </c>
      <c r="C2" s="274" t="s">
        <v>74</v>
      </c>
      <c r="D2" s="275" t="s">
        <v>75</v>
      </c>
      <c r="E2" s="276" t="s">
        <v>46</v>
      </c>
      <c r="F2" s="276" t="s">
        <v>76</v>
      </c>
      <c r="G2" s="274" t="s">
        <v>77</v>
      </c>
      <c r="H2" s="274" t="s">
        <v>78</v>
      </c>
      <c r="I2" s="294" t="s">
        <v>79</v>
      </c>
      <c r="J2" s="144" t="s">
        <v>80</v>
      </c>
      <c r="K2" s="144" t="s">
        <v>81</v>
      </c>
      <c r="L2" s="144" t="s">
        <v>82</v>
      </c>
      <c r="M2" s="144" t="s">
        <v>83</v>
      </c>
      <c r="N2" s="143" t="s">
        <v>84</v>
      </c>
      <c r="O2" s="145" t="s">
        <v>85</v>
      </c>
      <c r="P2" s="146" t="s">
        <v>86</v>
      </c>
      <c r="Q2" s="146" t="s">
        <v>87</v>
      </c>
      <c r="R2" s="146" t="s">
        <v>88</v>
      </c>
      <c r="S2" s="146" t="s">
        <v>89</v>
      </c>
      <c r="T2" s="147" t="s">
        <v>90</v>
      </c>
      <c r="U2" s="148" t="s">
        <v>91</v>
      </c>
      <c r="V2" s="148" t="s">
        <v>92</v>
      </c>
      <c r="W2" s="148" t="s">
        <v>93</v>
      </c>
      <c r="X2" s="148" t="s">
        <v>94</v>
      </c>
      <c r="Y2" s="149" t="s">
        <v>95</v>
      </c>
      <c r="Z2" s="149" t="s">
        <v>96</v>
      </c>
      <c r="AA2" s="149" t="s">
        <v>97</v>
      </c>
      <c r="AB2" s="149" t="s">
        <v>98</v>
      </c>
      <c r="AC2" s="149" t="s">
        <v>99</v>
      </c>
      <c r="AD2" s="150" t="s">
        <v>100</v>
      </c>
      <c r="AE2" s="150" t="s">
        <v>101</v>
      </c>
      <c r="AF2" s="150" t="s">
        <v>102</v>
      </c>
      <c r="AG2" s="150" t="s">
        <v>103</v>
      </c>
      <c r="AH2" s="150" t="s">
        <v>104</v>
      </c>
      <c r="AI2" s="151" t="s">
        <v>105</v>
      </c>
      <c r="AJ2" s="151" t="s">
        <v>106</v>
      </c>
      <c r="AK2" s="151" t="s">
        <v>107</v>
      </c>
      <c r="AL2" s="151" t="s">
        <v>108</v>
      </c>
      <c r="AM2" s="151" t="s">
        <v>109</v>
      </c>
      <c r="AN2" s="152" t="s">
        <v>110</v>
      </c>
      <c r="AO2" s="152" t="s">
        <v>111</v>
      </c>
      <c r="AP2" s="152" t="s">
        <v>112</v>
      </c>
      <c r="AQ2" s="152" t="s">
        <v>113</v>
      </c>
      <c r="AR2" s="152" t="s">
        <v>114</v>
      </c>
      <c r="AS2" s="153" t="s">
        <v>115</v>
      </c>
      <c r="AT2" s="153" t="s">
        <v>116</v>
      </c>
      <c r="AU2" s="153" t="s">
        <v>117</v>
      </c>
      <c r="AV2" s="153" t="s">
        <v>118</v>
      </c>
      <c r="AW2" s="153" t="s">
        <v>119</v>
      </c>
      <c r="AX2" s="154" t="s">
        <v>120</v>
      </c>
      <c r="AY2" s="154" t="s">
        <v>121</v>
      </c>
      <c r="AZ2" s="154" t="s">
        <v>122</v>
      </c>
      <c r="BA2" s="154" t="s">
        <v>123</v>
      </c>
      <c r="BB2" s="154" t="s">
        <v>124</v>
      </c>
      <c r="BC2" s="155" t="s">
        <v>125</v>
      </c>
      <c r="BD2" s="155" t="s">
        <v>126</v>
      </c>
      <c r="BE2" s="155" t="s">
        <v>127</v>
      </c>
      <c r="BF2" s="155" t="s">
        <v>128</v>
      </c>
      <c r="BG2" s="155" t="s">
        <v>129</v>
      </c>
      <c r="BH2" s="156" t="s">
        <v>130</v>
      </c>
      <c r="BI2" s="156" t="s">
        <v>131</v>
      </c>
      <c r="BJ2" s="156" t="s">
        <v>132</v>
      </c>
      <c r="BK2" s="156" t="s">
        <v>133</v>
      </c>
      <c r="BL2" s="189" t="s">
        <v>134</v>
      </c>
      <c r="BM2" s="157" t="s">
        <v>135</v>
      </c>
      <c r="BN2" s="259"/>
      <c r="BO2" s="259"/>
      <c r="BP2" s="259"/>
      <c r="BQ2" s="259"/>
      <c r="BR2" s="259"/>
      <c r="BS2" s="259"/>
      <c r="BT2" s="259"/>
      <c r="BU2" s="259"/>
      <c r="BV2" s="259"/>
      <c r="BW2" s="259"/>
    </row>
    <row r="3" spans="1:75" s="7" customFormat="1" ht="27" thickTop="1">
      <c r="A3" s="158">
        <v>1</v>
      </c>
      <c r="B3" s="602" t="str">
        <f>$A$1</f>
        <v>PSS08B_Adani Renewable Energy 35 Limited (ARE35L)</v>
      </c>
      <c r="C3" s="278" t="s">
        <v>136</v>
      </c>
      <c r="D3" s="279" t="s">
        <v>23</v>
      </c>
      <c r="E3" s="28" t="s">
        <v>906</v>
      </c>
      <c r="F3" s="448" t="s">
        <v>907</v>
      </c>
      <c r="G3" s="280" t="s">
        <v>139</v>
      </c>
      <c r="H3" s="211" t="s">
        <v>140</v>
      </c>
      <c r="I3" s="160" t="s">
        <v>141</v>
      </c>
      <c r="J3" s="160" t="s">
        <v>142</v>
      </c>
      <c r="K3" s="164">
        <v>46163</v>
      </c>
      <c r="L3" s="165"/>
      <c r="M3" s="166"/>
      <c r="N3" s="168" t="str" cm="1">
        <f t="array" ref="N3">_xlfn.IFNA(LOOKUP(2, 1/(MOD(COLUMN(O3:XFD3)-COLUMN(O3), 5)=2)/(O3:XFD3&lt;&gt;""), O3:XFD3),"Not Submitted")</f>
        <v>Under Review</v>
      </c>
      <c r="O3" s="228">
        <v>46165</v>
      </c>
      <c r="P3" s="219">
        <v>46188</v>
      </c>
      <c r="Q3" s="168" t="s">
        <v>34</v>
      </c>
      <c r="R3" s="169"/>
      <c r="S3" s="170"/>
      <c r="T3" s="213">
        <v>46202</v>
      </c>
      <c r="U3" s="214"/>
      <c r="V3" s="171" t="s">
        <v>57</v>
      </c>
      <c r="W3" s="170"/>
      <c r="X3" s="170"/>
      <c r="Y3" s="244"/>
      <c r="Z3" s="245"/>
      <c r="AA3" s="241"/>
      <c r="AB3" s="171"/>
      <c r="AC3" s="171"/>
      <c r="AD3" s="231"/>
      <c r="AE3" s="232"/>
      <c r="AF3" s="208"/>
      <c r="AG3" s="172"/>
      <c r="AH3" s="172"/>
      <c r="AI3" s="235"/>
      <c r="AJ3" s="251"/>
      <c r="AK3" s="170"/>
      <c r="AL3" s="170"/>
      <c r="AM3" s="170"/>
      <c r="AN3" s="173"/>
      <c r="AO3" s="170"/>
      <c r="AP3" s="170"/>
      <c r="AQ3" s="170"/>
      <c r="AR3" s="170"/>
      <c r="AS3" s="173"/>
      <c r="AT3" s="170"/>
      <c r="AU3" s="170"/>
      <c r="AV3" s="170"/>
      <c r="AW3" s="170"/>
      <c r="AX3" s="173"/>
      <c r="AY3" s="170"/>
      <c r="AZ3" s="170"/>
      <c r="BA3" s="170"/>
      <c r="BB3" s="170"/>
      <c r="BC3" s="173"/>
      <c r="BD3" s="170"/>
      <c r="BE3" s="170"/>
      <c r="BF3" s="170"/>
      <c r="BG3" s="170"/>
      <c r="BH3" s="173"/>
      <c r="BI3" s="170"/>
      <c r="BJ3" s="170"/>
      <c r="BK3" s="170"/>
      <c r="BL3" s="190"/>
      <c r="BM3" s="7" t="str">
        <f>MID(F3,20,1)</f>
        <v>E</v>
      </c>
    </row>
    <row r="4" spans="1:75" s="7" customFormat="1" ht="27" hidden="1">
      <c r="A4" s="158">
        <v>2</v>
      </c>
      <c r="B4" s="277" t="str">
        <f t="shared" ref="B4:B53" si="0">$A$1</f>
        <v>PSS08B_Adani Renewable Energy 35 Limited (ARE35L)</v>
      </c>
      <c r="C4" s="278" t="s">
        <v>136</v>
      </c>
      <c r="D4" s="279" t="s">
        <v>23</v>
      </c>
      <c r="E4" s="28" t="s">
        <v>906</v>
      </c>
      <c r="F4" s="448" t="s">
        <v>908</v>
      </c>
      <c r="G4" s="280" t="s">
        <v>145</v>
      </c>
      <c r="H4" s="211" t="s">
        <v>146</v>
      </c>
      <c r="I4" s="160" t="s">
        <v>141</v>
      </c>
      <c r="J4" s="160" t="s">
        <v>142</v>
      </c>
      <c r="K4" s="164">
        <v>46163</v>
      </c>
      <c r="L4" s="165"/>
      <c r="M4" s="166"/>
      <c r="N4" s="168" t="str" cm="1">
        <f t="array" ref="N4">_xlfn.IFNA(LOOKUP(2, 1/(MOD(COLUMN(O4:XFD4)-COLUMN(O4), 5)=2)/(O4:XFD4&lt;&gt;""), O4:XFD4),"Not Submitted")</f>
        <v>Cat. -I</v>
      </c>
      <c r="O4" s="228">
        <v>46165</v>
      </c>
      <c r="P4" s="219">
        <v>46188</v>
      </c>
      <c r="Q4" s="596" t="s">
        <v>33</v>
      </c>
      <c r="R4" s="178"/>
      <c r="S4" s="172"/>
      <c r="T4" s="188"/>
      <c r="U4" s="185"/>
      <c r="V4" s="168"/>
      <c r="W4" s="172"/>
      <c r="X4" s="172"/>
      <c r="Y4" s="227"/>
      <c r="Z4" s="232"/>
      <c r="AA4" s="208"/>
      <c r="AB4" s="168"/>
      <c r="AC4" s="168"/>
      <c r="AD4" s="231"/>
      <c r="AE4" s="232"/>
      <c r="AF4" s="208"/>
      <c r="AG4" s="172"/>
      <c r="AH4" s="172"/>
      <c r="AI4" s="236"/>
      <c r="AJ4" s="205"/>
      <c r="AK4" s="172"/>
      <c r="AL4" s="172"/>
      <c r="AM4" s="172"/>
      <c r="AN4" s="180"/>
      <c r="AO4" s="172"/>
      <c r="AP4" s="172"/>
      <c r="AQ4" s="172"/>
      <c r="AR4" s="172"/>
      <c r="AS4" s="180"/>
      <c r="AT4" s="172"/>
      <c r="AU4" s="172"/>
      <c r="AV4" s="172"/>
      <c r="AW4" s="172"/>
      <c r="AX4" s="180"/>
      <c r="AY4" s="172"/>
      <c r="AZ4" s="172"/>
      <c r="BA4" s="172"/>
      <c r="BB4" s="172"/>
      <c r="BC4" s="180"/>
      <c r="BD4" s="172"/>
      <c r="BE4" s="172"/>
      <c r="BF4" s="172"/>
      <c r="BG4" s="172"/>
      <c r="BH4" s="180"/>
      <c r="BI4" s="172"/>
      <c r="BJ4" s="172"/>
      <c r="BK4" s="172"/>
      <c r="BL4" s="191"/>
      <c r="BM4" s="7" t="str">
        <f t="shared" ref="BM4:BM71" si="1">MID(F4,20,1)</f>
        <v>E</v>
      </c>
    </row>
    <row r="5" spans="1:75" s="7" customFormat="1" ht="26.25" hidden="1">
      <c r="A5" s="158">
        <v>3</v>
      </c>
      <c r="B5" s="277" t="str">
        <f t="shared" si="0"/>
        <v>PSS08B_Adani Renewable Energy 35 Limited (ARE35L)</v>
      </c>
      <c r="C5" s="278" t="s">
        <v>136</v>
      </c>
      <c r="D5" s="279" t="s">
        <v>23</v>
      </c>
      <c r="E5" s="28" t="s">
        <v>906</v>
      </c>
      <c r="F5" s="448" t="s">
        <v>909</v>
      </c>
      <c r="G5" s="280" t="s">
        <v>148</v>
      </c>
      <c r="H5" s="211" t="s">
        <v>149</v>
      </c>
      <c r="I5" s="160" t="s">
        <v>141</v>
      </c>
      <c r="J5" s="160" t="s">
        <v>142</v>
      </c>
      <c r="K5" s="164">
        <v>46163</v>
      </c>
      <c r="L5" s="165"/>
      <c r="M5" s="166"/>
      <c r="N5" s="168" t="str" cm="1">
        <f t="array" ref="N5">_xlfn.IFNA(LOOKUP(2, 1/(MOD(COLUMN(O5:XFD5)-COLUMN(O5), 5)=2)/(O5:XFD5&lt;&gt;""), O5:XFD5),"Not Submitted")</f>
        <v>Cat. -I</v>
      </c>
      <c r="O5" s="228">
        <v>46165</v>
      </c>
      <c r="P5" s="219">
        <v>46188</v>
      </c>
      <c r="Q5" s="596" t="s">
        <v>33</v>
      </c>
      <c r="R5" s="178"/>
      <c r="S5" s="172"/>
      <c r="T5" s="188"/>
      <c r="U5" s="185"/>
      <c r="V5" s="168"/>
      <c r="W5" s="172"/>
      <c r="X5" s="172"/>
      <c r="Y5" s="227"/>
      <c r="Z5" s="232"/>
      <c r="AA5" s="208"/>
      <c r="AB5" s="168"/>
      <c r="AC5" s="168"/>
      <c r="AD5" s="231"/>
      <c r="AE5" s="232"/>
      <c r="AF5" s="208"/>
      <c r="AG5" s="172"/>
      <c r="AH5" s="172"/>
      <c r="AI5" s="236"/>
      <c r="AJ5" s="205"/>
      <c r="AK5" s="172"/>
      <c r="AL5" s="172"/>
      <c r="AM5" s="172"/>
      <c r="AN5" s="180"/>
      <c r="AO5" s="172"/>
      <c r="AP5" s="172"/>
      <c r="AQ5" s="172"/>
      <c r="AR5" s="172"/>
      <c r="AS5" s="180"/>
      <c r="AT5" s="172"/>
      <c r="AU5" s="172"/>
      <c r="AV5" s="172"/>
      <c r="AW5" s="172"/>
      <c r="AX5" s="180"/>
      <c r="AY5" s="172"/>
      <c r="AZ5" s="172"/>
      <c r="BA5" s="172"/>
      <c r="BB5" s="172"/>
      <c r="BC5" s="180"/>
      <c r="BD5" s="172"/>
      <c r="BE5" s="172"/>
      <c r="BF5" s="172"/>
      <c r="BG5" s="172"/>
      <c r="BH5" s="180"/>
      <c r="BI5" s="172"/>
      <c r="BJ5" s="172"/>
      <c r="BK5" s="172"/>
      <c r="BL5" s="191"/>
      <c r="BM5" s="7" t="str">
        <f t="shared" si="1"/>
        <v>E</v>
      </c>
    </row>
    <row r="6" spans="1:75" s="7" customFormat="1" ht="27" hidden="1">
      <c r="A6" s="158">
        <v>4</v>
      </c>
      <c r="B6" s="277" t="str">
        <f t="shared" si="0"/>
        <v>PSS08B_Adani Renewable Energy 35 Limited (ARE35L)</v>
      </c>
      <c r="C6" s="278" t="s">
        <v>136</v>
      </c>
      <c r="D6" s="279" t="s">
        <v>23</v>
      </c>
      <c r="E6" s="28" t="s">
        <v>906</v>
      </c>
      <c r="F6" s="448" t="s">
        <v>910</v>
      </c>
      <c r="G6" s="280" t="s">
        <v>151</v>
      </c>
      <c r="H6" s="211" t="s">
        <v>152</v>
      </c>
      <c r="I6" s="160" t="s">
        <v>141</v>
      </c>
      <c r="J6" s="160" t="s">
        <v>142</v>
      </c>
      <c r="K6" s="164">
        <v>46163</v>
      </c>
      <c r="L6" s="165"/>
      <c r="M6" s="166"/>
      <c r="N6" s="168" t="str" cm="1">
        <f t="array" ref="N6">_xlfn.IFNA(LOOKUP(2, 1/(MOD(COLUMN(O6:XFD6)-COLUMN(O6), 5)=2)/(O6:XFD6&lt;&gt;""), O6:XFD6),"Not Submitted")</f>
        <v>delete</v>
      </c>
      <c r="O6" s="228"/>
      <c r="P6" s="219"/>
      <c r="Q6" s="177" t="s">
        <v>61</v>
      </c>
      <c r="R6" s="178"/>
      <c r="S6" s="172"/>
      <c r="T6" s="188"/>
      <c r="U6" s="185"/>
      <c r="V6" s="168"/>
      <c r="W6" s="172"/>
      <c r="X6" s="172"/>
      <c r="Y6" s="227"/>
      <c r="Z6" s="232"/>
      <c r="AA6" s="208"/>
      <c r="AB6" s="168"/>
      <c r="AC6" s="168"/>
      <c r="AD6" s="231"/>
      <c r="AE6" s="232"/>
      <c r="AF6" s="208"/>
      <c r="AG6" s="172"/>
      <c r="AH6" s="172"/>
      <c r="AI6" s="236"/>
      <c r="AJ6" s="205"/>
      <c r="AK6" s="172"/>
      <c r="AL6" s="172"/>
      <c r="AM6" s="172"/>
      <c r="AN6" s="180"/>
      <c r="AO6" s="172"/>
      <c r="AP6" s="172"/>
      <c r="AQ6" s="172"/>
      <c r="AR6" s="172"/>
      <c r="AS6" s="180"/>
      <c r="AT6" s="172"/>
      <c r="AU6" s="172"/>
      <c r="AV6" s="172"/>
      <c r="AW6" s="172"/>
      <c r="AX6" s="180"/>
      <c r="AY6" s="172"/>
      <c r="AZ6" s="172"/>
      <c r="BA6" s="172"/>
      <c r="BB6" s="172"/>
      <c r="BC6" s="180"/>
      <c r="BD6" s="172"/>
      <c r="BE6" s="172"/>
      <c r="BF6" s="172"/>
      <c r="BG6" s="172"/>
      <c r="BH6" s="180"/>
      <c r="BI6" s="172"/>
      <c r="BJ6" s="172"/>
      <c r="BK6" s="172"/>
      <c r="BL6" s="191"/>
      <c r="BM6" s="7" t="str">
        <f t="shared" si="1"/>
        <v>E</v>
      </c>
    </row>
    <row r="7" spans="1:75" s="7" customFormat="1" ht="26.25" hidden="1">
      <c r="A7" s="158">
        <v>5</v>
      </c>
      <c r="B7" s="277" t="str">
        <f t="shared" si="0"/>
        <v>PSS08B_Adani Renewable Energy 35 Limited (ARE35L)</v>
      </c>
      <c r="C7" s="278" t="s">
        <v>136</v>
      </c>
      <c r="D7" s="279" t="s">
        <v>23</v>
      </c>
      <c r="E7" s="28" t="s">
        <v>906</v>
      </c>
      <c r="F7" s="448" t="s">
        <v>911</v>
      </c>
      <c r="G7" s="280" t="s">
        <v>161</v>
      </c>
      <c r="H7" s="211" t="s">
        <v>162</v>
      </c>
      <c r="I7" s="160" t="s">
        <v>141</v>
      </c>
      <c r="J7" s="160" t="s">
        <v>159</v>
      </c>
      <c r="K7" s="164">
        <v>46163</v>
      </c>
      <c r="L7" s="165"/>
      <c r="M7" s="166"/>
      <c r="N7" s="168" t="str" cm="1">
        <f t="array" ref="N7">_xlfn.IFNA(LOOKUP(2, 1/(MOD(COLUMN(O7:XFD7)-COLUMN(O7), 5)=2)/(O7:XFD7&lt;&gt;""), O7:XFD7),"Not Submitted")</f>
        <v>Cat. -I</v>
      </c>
      <c r="O7" s="228">
        <v>46165</v>
      </c>
      <c r="P7" s="219">
        <v>46188</v>
      </c>
      <c r="Q7" s="596" t="s">
        <v>33</v>
      </c>
      <c r="R7" s="178"/>
      <c r="S7" s="172"/>
      <c r="T7" s="188"/>
      <c r="U7" s="185"/>
      <c r="V7" s="168"/>
      <c r="W7" s="172"/>
      <c r="X7" s="172"/>
      <c r="Y7" s="227"/>
      <c r="Z7" s="232"/>
      <c r="AA7" s="208"/>
      <c r="AB7" s="168"/>
      <c r="AC7" s="168"/>
      <c r="AD7" s="231"/>
      <c r="AE7" s="232"/>
      <c r="AF7" s="208"/>
      <c r="AG7" s="172"/>
      <c r="AH7" s="172"/>
      <c r="AI7" s="236"/>
      <c r="AJ7" s="205"/>
      <c r="AK7" s="172"/>
      <c r="AL7" s="172"/>
      <c r="AM7" s="172"/>
      <c r="AN7" s="180"/>
      <c r="AO7" s="172"/>
      <c r="AP7" s="172"/>
      <c r="AQ7" s="172"/>
      <c r="AR7" s="172"/>
      <c r="AS7" s="180"/>
      <c r="AT7" s="172"/>
      <c r="AU7" s="172"/>
      <c r="AV7" s="172"/>
      <c r="AW7" s="172"/>
      <c r="AX7" s="180"/>
      <c r="AY7" s="172"/>
      <c r="AZ7" s="172"/>
      <c r="BA7" s="172"/>
      <c r="BB7" s="172"/>
      <c r="BC7" s="180"/>
      <c r="BD7" s="172"/>
      <c r="BE7" s="172"/>
      <c r="BF7" s="172"/>
      <c r="BG7" s="172"/>
      <c r="BH7" s="180"/>
      <c r="BI7" s="172"/>
      <c r="BJ7" s="172"/>
      <c r="BK7" s="172"/>
      <c r="BL7" s="191"/>
      <c r="BM7" s="7" t="str">
        <f t="shared" si="1"/>
        <v>E</v>
      </c>
    </row>
    <row r="8" spans="1:75" s="7" customFormat="1" ht="26.25" hidden="1">
      <c r="A8" s="158">
        <v>6</v>
      </c>
      <c r="B8" s="297" t="str">
        <f t="shared" si="0"/>
        <v>PSS08B_Adani Renewable Energy 35 Limited (ARE35L)</v>
      </c>
      <c r="C8" s="444" t="s">
        <v>136</v>
      </c>
      <c r="D8" s="298" t="s">
        <v>23</v>
      </c>
      <c r="E8" s="28" t="s">
        <v>906</v>
      </c>
      <c r="F8" s="446" t="s">
        <v>912</v>
      </c>
      <c r="G8" s="571" t="s">
        <v>157</v>
      </c>
      <c r="H8" s="447" t="s">
        <v>158</v>
      </c>
      <c r="I8" s="160" t="s">
        <v>141</v>
      </c>
      <c r="J8" s="160" t="s">
        <v>159</v>
      </c>
      <c r="K8" s="164">
        <v>46163</v>
      </c>
      <c r="L8" s="165"/>
      <c r="M8" s="166"/>
      <c r="N8" s="168" t="str" cm="1">
        <f t="array" ref="N8">_xlfn.IFNA(LOOKUP(2, 1/(MOD(COLUMN(O8:XFD8)-COLUMN(O8), 5)=2)/(O8:XFD8&lt;&gt;""), O8:XFD8),"Not Submitted")</f>
        <v>Cat. -IV</v>
      </c>
      <c r="O8" s="228">
        <v>46165</v>
      </c>
      <c r="P8" s="219">
        <v>46188</v>
      </c>
      <c r="Q8" s="177" t="s">
        <v>37</v>
      </c>
      <c r="R8" s="178"/>
      <c r="S8" s="172"/>
      <c r="T8" s="188"/>
      <c r="U8" s="185"/>
      <c r="V8" s="168"/>
      <c r="W8" s="172"/>
      <c r="X8" s="172"/>
      <c r="Y8" s="227"/>
      <c r="Z8" s="232"/>
      <c r="AA8" s="208"/>
      <c r="AB8" s="168"/>
      <c r="AC8" s="168"/>
      <c r="AD8" s="231"/>
      <c r="AE8" s="232"/>
      <c r="AF8" s="208"/>
      <c r="AG8" s="172"/>
      <c r="AH8" s="172"/>
      <c r="AI8" s="236"/>
      <c r="AJ8" s="205"/>
      <c r="AK8" s="172"/>
      <c r="AL8" s="172"/>
      <c r="AM8" s="172"/>
      <c r="AN8" s="180"/>
      <c r="AO8" s="172"/>
      <c r="AP8" s="172"/>
      <c r="AQ8" s="172"/>
      <c r="AR8" s="172"/>
      <c r="AS8" s="180"/>
      <c r="AT8" s="172"/>
      <c r="AU8" s="172"/>
      <c r="AV8" s="172"/>
      <c r="AW8" s="172"/>
      <c r="AX8" s="180"/>
      <c r="AY8" s="172"/>
      <c r="AZ8" s="172"/>
      <c r="BA8" s="172"/>
      <c r="BB8" s="172"/>
      <c r="BC8" s="180"/>
      <c r="BD8" s="172"/>
      <c r="BE8" s="172"/>
      <c r="BF8" s="172"/>
      <c r="BG8" s="172"/>
      <c r="BH8" s="180"/>
      <c r="BI8" s="172"/>
      <c r="BJ8" s="172"/>
      <c r="BK8" s="172"/>
      <c r="BL8" s="191"/>
      <c r="BM8" s="7" t="str">
        <f t="shared" si="1"/>
        <v>E</v>
      </c>
    </row>
    <row r="9" spans="1:75" s="2" customFormat="1" ht="27" hidden="1" thickTop="1">
      <c r="A9" s="158">
        <v>11</v>
      </c>
      <c r="B9" s="159" t="str">
        <f t="shared" si="0"/>
        <v>PSS08B_Adani Renewable Energy 35 Limited (ARE35L)</v>
      </c>
      <c r="C9" s="196" t="s">
        <v>136</v>
      </c>
      <c r="D9" s="197" t="s">
        <v>23</v>
      </c>
      <c r="E9" s="160" t="s">
        <v>137</v>
      </c>
      <c r="F9" s="291" t="s">
        <v>913</v>
      </c>
      <c r="G9" s="199" t="s">
        <v>139</v>
      </c>
      <c r="H9" s="593" t="s">
        <v>140</v>
      </c>
      <c r="I9" s="160" t="s">
        <v>141</v>
      </c>
      <c r="J9" s="198" t="s">
        <v>142</v>
      </c>
      <c r="K9" s="201"/>
      <c r="L9" s="202"/>
      <c r="M9" s="594"/>
      <c r="N9" s="168" t="str" cm="1">
        <f t="array" ref="N9">_xlfn.IFNA(LOOKUP(2, 1/(MOD(COLUMN(O9:XFD9)-COLUMN(O9), 5)=2)/(O9:XFD9&lt;&gt;""), O9:XFD9),"Not Submitted")</f>
        <v>Cat. -I</v>
      </c>
      <c r="O9" s="238">
        <v>46176</v>
      </c>
      <c r="P9" s="240">
        <v>46182</v>
      </c>
      <c r="Q9" s="596" t="s">
        <v>33</v>
      </c>
      <c r="R9" s="102"/>
      <c r="S9" s="205" t="s">
        <v>914</v>
      </c>
      <c r="T9" s="239" t="s">
        <v>171</v>
      </c>
      <c r="U9" s="240">
        <v>46202</v>
      </c>
      <c r="V9" s="596" t="s">
        <v>33</v>
      </c>
      <c r="W9" s="205"/>
      <c r="X9" s="205"/>
      <c r="Y9" s="249"/>
      <c r="Z9" s="219"/>
      <c r="AA9" s="243"/>
      <c r="AB9" s="204"/>
      <c r="AC9" s="204"/>
      <c r="AD9" s="250"/>
      <c r="AE9" s="219"/>
      <c r="AF9" s="243"/>
      <c r="AG9" s="205"/>
      <c r="AH9" s="205"/>
      <c r="AI9" s="236"/>
      <c r="AJ9" s="205"/>
      <c r="AK9" s="205"/>
      <c r="AL9" s="205"/>
      <c r="AM9" s="205"/>
      <c r="AN9" s="206"/>
      <c r="AO9" s="205"/>
      <c r="AP9" s="205"/>
      <c r="AQ9" s="205"/>
      <c r="AR9" s="205"/>
      <c r="AS9" s="206"/>
      <c r="AT9" s="205"/>
      <c r="AU9" s="205"/>
      <c r="AV9" s="205"/>
      <c r="AW9" s="205"/>
      <c r="AX9" s="206"/>
      <c r="AY9" s="205"/>
      <c r="AZ9" s="205"/>
      <c r="BA9" s="205"/>
      <c r="BB9" s="205"/>
      <c r="BC9" s="206"/>
      <c r="BD9" s="205"/>
      <c r="BE9" s="205"/>
      <c r="BF9" s="205"/>
      <c r="BG9" s="205"/>
      <c r="BH9" s="206"/>
      <c r="BI9" s="205"/>
      <c r="BJ9" s="205"/>
      <c r="BK9" s="205"/>
      <c r="BL9" s="207"/>
      <c r="BM9" s="7" t="str">
        <f>MID(F9,20,1)</f>
        <v>E</v>
      </c>
      <c r="BN9" s="7"/>
      <c r="BO9" s="7"/>
      <c r="BP9" s="7"/>
      <c r="BQ9" s="7"/>
      <c r="BR9" s="7"/>
      <c r="BS9" s="7"/>
      <c r="BT9" s="7"/>
      <c r="BU9" s="7"/>
      <c r="BV9" s="7"/>
      <c r="BW9" s="7"/>
    </row>
    <row r="10" spans="1:75" s="2" customFormat="1" ht="27.75" hidden="1" thickTop="1">
      <c r="A10" s="158">
        <v>10</v>
      </c>
      <c r="B10" s="159" t="str">
        <f t="shared" si="0"/>
        <v>PSS08B_Adani Renewable Energy 35 Limited (ARE35L)</v>
      </c>
      <c r="C10" s="196" t="s">
        <v>136</v>
      </c>
      <c r="D10" s="197" t="s">
        <v>23</v>
      </c>
      <c r="E10" s="160" t="s">
        <v>137</v>
      </c>
      <c r="F10" s="291" t="s">
        <v>915</v>
      </c>
      <c r="G10" s="199" t="s">
        <v>145</v>
      </c>
      <c r="H10" s="593" t="s">
        <v>146</v>
      </c>
      <c r="I10" s="160" t="s">
        <v>141</v>
      </c>
      <c r="J10" s="198" t="s">
        <v>142</v>
      </c>
      <c r="K10" s="201"/>
      <c r="L10" s="202"/>
      <c r="M10" s="594"/>
      <c r="N10" s="168" t="str" cm="1">
        <f t="array" ref="N10">_xlfn.IFNA(LOOKUP(2, 1/(MOD(COLUMN(O10:XFD10)-COLUMN(O10), 5)=2)/(O10:XFD10&lt;&gt;""), O10:XFD10),"Not Submitted")</f>
        <v>Cat. -I</v>
      </c>
      <c r="O10" s="238">
        <v>46176</v>
      </c>
      <c r="P10" s="240">
        <v>46182</v>
      </c>
      <c r="Q10" s="596" t="s">
        <v>33</v>
      </c>
      <c r="R10" s="102"/>
      <c r="S10" s="205" t="s">
        <v>914</v>
      </c>
      <c r="T10" s="239"/>
      <c r="U10" s="240"/>
      <c r="V10" s="204"/>
      <c r="W10" s="205"/>
      <c r="X10" s="205"/>
      <c r="Y10" s="249"/>
      <c r="Z10" s="219"/>
      <c r="AA10" s="243"/>
      <c r="AB10" s="204"/>
      <c r="AC10" s="204"/>
      <c r="AD10" s="250"/>
      <c r="AE10" s="219"/>
      <c r="AF10" s="243"/>
      <c r="AG10" s="205"/>
      <c r="AH10" s="205"/>
      <c r="AI10" s="236"/>
      <c r="AJ10" s="205"/>
      <c r="AK10" s="205"/>
      <c r="AL10" s="205"/>
      <c r="AM10" s="205"/>
      <c r="AN10" s="206"/>
      <c r="AO10" s="205"/>
      <c r="AP10" s="205"/>
      <c r="AQ10" s="205"/>
      <c r="AR10" s="205"/>
      <c r="AS10" s="206"/>
      <c r="AT10" s="205"/>
      <c r="AU10" s="205"/>
      <c r="AV10" s="205"/>
      <c r="AW10" s="205"/>
      <c r="AX10" s="206"/>
      <c r="AY10" s="205"/>
      <c r="AZ10" s="205"/>
      <c r="BA10" s="205"/>
      <c r="BB10" s="205"/>
      <c r="BC10" s="206"/>
      <c r="BD10" s="205"/>
      <c r="BE10" s="205"/>
      <c r="BF10" s="205"/>
      <c r="BG10" s="205"/>
      <c r="BH10" s="206"/>
      <c r="BI10" s="205"/>
      <c r="BJ10" s="205"/>
      <c r="BK10" s="205"/>
      <c r="BL10" s="207"/>
      <c r="BM10" s="7" t="str">
        <f>MID(F10,20,1)</f>
        <v>E</v>
      </c>
      <c r="BN10" s="7"/>
      <c r="BO10" s="7"/>
      <c r="BP10" s="7"/>
      <c r="BQ10" s="7"/>
      <c r="BR10" s="7"/>
      <c r="BS10" s="7"/>
      <c r="BT10" s="7"/>
      <c r="BU10" s="7"/>
      <c r="BV10" s="7"/>
      <c r="BW10" s="7"/>
    </row>
    <row r="11" spans="1:75" s="2" customFormat="1" ht="27" hidden="1" thickTop="1">
      <c r="A11" s="158">
        <v>7</v>
      </c>
      <c r="B11" s="159" t="str">
        <f t="shared" si="0"/>
        <v>PSS08B_Adani Renewable Energy 35 Limited (ARE35L)</v>
      </c>
      <c r="C11" s="196" t="s">
        <v>136</v>
      </c>
      <c r="D11" s="197" t="s">
        <v>23</v>
      </c>
      <c r="E11" s="160" t="s">
        <v>137</v>
      </c>
      <c r="F11" s="291" t="s">
        <v>916</v>
      </c>
      <c r="G11" s="199" t="s">
        <v>154</v>
      </c>
      <c r="H11" s="593" t="s">
        <v>917</v>
      </c>
      <c r="I11" s="160" t="s">
        <v>141</v>
      </c>
      <c r="J11" s="198" t="s">
        <v>142</v>
      </c>
      <c r="K11" s="201"/>
      <c r="L11" s="202"/>
      <c r="M11" s="594"/>
      <c r="N11" s="168" t="str" cm="1">
        <f t="array" ref="N11">_xlfn.IFNA(LOOKUP(2, 1/(MOD(COLUMN(O11:XFD11)-COLUMN(O11), 5)=2)/(O11:XFD11&lt;&gt;""), O11:XFD11),"Not Submitted")</f>
        <v>Cat. -I</v>
      </c>
      <c r="O11" s="238">
        <v>46176</v>
      </c>
      <c r="P11" s="240">
        <v>46182</v>
      </c>
      <c r="Q11" s="596" t="s">
        <v>33</v>
      </c>
      <c r="R11" s="102"/>
      <c r="S11" s="205" t="s">
        <v>914</v>
      </c>
      <c r="T11" s="239"/>
      <c r="U11" s="240"/>
      <c r="V11" s="204"/>
      <c r="W11" s="205"/>
      <c r="X11" s="205"/>
      <c r="Y11" s="249"/>
      <c r="Z11" s="219"/>
      <c r="AA11" s="243"/>
      <c r="AB11" s="204"/>
      <c r="AC11" s="204"/>
      <c r="AD11" s="250"/>
      <c r="AE11" s="219"/>
      <c r="AF11" s="243"/>
      <c r="AG11" s="205"/>
      <c r="AH11" s="205"/>
      <c r="AI11" s="236"/>
      <c r="AJ11" s="205"/>
      <c r="AK11" s="205"/>
      <c r="AL11" s="205"/>
      <c r="AM11" s="205"/>
      <c r="AN11" s="206"/>
      <c r="AO11" s="205"/>
      <c r="AP11" s="205"/>
      <c r="AQ11" s="205"/>
      <c r="AR11" s="205"/>
      <c r="AS11" s="206"/>
      <c r="AT11" s="205"/>
      <c r="AU11" s="205"/>
      <c r="AV11" s="205"/>
      <c r="AW11" s="205"/>
      <c r="AX11" s="206"/>
      <c r="AY11" s="205"/>
      <c r="AZ11" s="205"/>
      <c r="BA11" s="205"/>
      <c r="BB11" s="205"/>
      <c r="BC11" s="206"/>
      <c r="BD11" s="205"/>
      <c r="BE11" s="205"/>
      <c r="BF11" s="205"/>
      <c r="BG11" s="205"/>
      <c r="BH11" s="206"/>
      <c r="BI11" s="205"/>
      <c r="BJ11" s="205"/>
      <c r="BK11" s="205"/>
      <c r="BL11" s="207"/>
      <c r="BM11" s="7" t="str">
        <f t="shared" si="1"/>
        <v>E</v>
      </c>
      <c r="BN11" s="7"/>
      <c r="BO11" s="7"/>
      <c r="BP11" s="7"/>
      <c r="BQ11" s="7"/>
      <c r="BR11" s="7"/>
      <c r="BS11" s="7"/>
      <c r="BT11" s="7"/>
      <c r="BU11" s="7"/>
      <c r="BV11" s="7"/>
      <c r="BW11" s="7"/>
    </row>
    <row r="12" spans="1:75" s="2" customFormat="1" ht="27" hidden="1" thickTop="1">
      <c r="A12" s="158">
        <v>12</v>
      </c>
      <c r="B12" s="159" t="str">
        <f t="shared" si="0"/>
        <v>PSS08B_Adani Renewable Energy 35 Limited (ARE35L)</v>
      </c>
      <c r="C12" s="196" t="s">
        <v>136</v>
      </c>
      <c r="D12" s="197" t="s">
        <v>23</v>
      </c>
      <c r="E12" s="160" t="s">
        <v>137</v>
      </c>
      <c r="F12" s="291" t="s">
        <v>918</v>
      </c>
      <c r="G12" s="199" t="s">
        <v>157</v>
      </c>
      <c r="H12" s="593" t="s">
        <v>158</v>
      </c>
      <c r="I12" s="160" t="s">
        <v>141</v>
      </c>
      <c r="J12" s="198" t="s">
        <v>159</v>
      </c>
      <c r="K12" s="201"/>
      <c r="L12" s="202"/>
      <c r="M12" s="594"/>
      <c r="N12" s="168" t="str" cm="1">
        <f t="array" ref="N12">_xlfn.IFNA(LOOKUP(2, 1/(MOD(COLUMN(O12:XFD12)-COLUMN(O12), 5)=2)/(O12:XFD12&lt;&gt;""), O12:XFD12),"Not Submitted")</f>
        <v>Cat. -IV</v>
      </c>
      <c r="O12" s="238">
        <v>46176</v>
      </c>
      <c r="P12" s="240">
        <v>46182</v>
      </c>
      <c r="Q12" s="596" t="s">
        <v>37</v>
      </c>
      <c r="R12" s="102"/>
      <c r="S12" s="205" t="s">
        <v>914</v>
      </c>
      <c r="T12" s="239"/>
      <c r="U12" s="240"/>
      <c r="V12" s="204"/>
      <c r="W12" s="205"/>
      <c r="X12" s="205"/>
      <c r="Y12" s="249"/>
      <c r="Z12" s="219"/>
      <c r="AA12" s="243"/>
      <c r="AB12" s="204"/>
      <c r="AC12" s="204"/>
      <c r="AD12" s="250"/>
      <c r="AE12" s="219"/>
      <c r="AF12" s="243"/>
      <c r="AG12" s="205"/>
      <c r="AH12" s="205"/>
      <c r="AI12" s="236"/>
      <c r="AJ12" s="205"/>
      <c r="AK12" s="205"/>
      <c r="AL12" s="205"/>
      <c r="AM12" s="205"/>
      <c r="AN12" s="206"/>
      <c r="AO12" s="205"/>
      <c r="AP12" s="205"/>
      <c r="AQ12" s="205"/>
      <c r="AR12" s="205"/>
      <c r="AS12" s="206"/>
      <c r="AT12" s="205"/>
      <c r="AU12" s="205"/>
      <c r="AV12" s="205"/>
      <c r="AW12" s="205"/>
      <c r="AX12" s="206"/>
      <c r="AY12" s="205"/>
      <c r="AZ12" s="205"/>
      <c r="BA12" s="205"/>
      <c r="BB12" s="205"/>
      <c r="BC12" s="206"/>
      <c r="BD12" s="205"/>
      <c r="BE12" s="205"/>
      <c r="BF12" s="205"/>
      <c r="BG12" s="205"/>
      <c r="BH12" s="206"/>
      <c r="BI12" s="205"/>
      <c r="BJ12" s="205"/>
      <c r="BK12" s="205"/>
      <c r="BL12" s="207"/>
      <c r="BM12" s="7" t="str">
        <f t="shared" si="1"/>
        <v>E</v>
      </c>
      <c r="BN12" s="7"/>
      <c r="BO12" s="7"/>
      <c r="BP12" s="7"/>
      <c r="BQ12" s="7"/>
      <c r="BR12" s="7"/>
      <c r="BS12" s="7"/>
      <c r="BT12" s="7"/>
      <c r="BU12" s="7"/>
      <c r="BV12" s="7"/>
      <c r="BW12" s="7"/>
    </row>
    <row r="13" spans="1:75" s="2" customFormat="1" ht="27" hidden="1" thickTop="1">
      <c r="A13" s="158">
        <v>13</v>
      </c>
      <c r="B13" s="159" t="str">
        <f t="shared" si="0"/>
        <v>PSS08B_Adani Renewable Energy 35 Limited (ARE35L)</v>
      </c>
      <c r="C13" s="196" t="s">
        <v>136</v>
      </c>
      <c r="D13" s="197" t="s">
        <v>23</v>
      </c>
      <c r="E13" s="160" t="s">
        <v>137</v>
      </c>
      <c r="F13" s="291" t="s">
        <v>919</v>
      </c>
      <c r="G13" s="199" t="s">
        <v>161</v>
      </c>
      <c r="H13" s="593" t="s">
        <v>162</v>
      </c>
      <c r="I13" s="160" t="s">
        <v>141</v>
      </c>
      <c r="J13" s="198" t="s">
        <v>159</v>
      </c>
      <c r="K13" s="201"/>
      <c r="L13" s="202"/>
      <c r="M13" s="594"/>
      <c r="N13" s="168" t="str" cm="1">
        <f t="array" ref="N13">_xlfn.IFNA(LOOKUP(2, 1/(MOD(COLUMN(O13:XFD13)-COLUMN(O13), 5)=2)/(O13:XFD13&lt;&gt;""), O13:XFD13),"Not Submitted")</f>
        <v>Cat. -I</v>
      </c>
      <c r="O13" s="238">
        <v>46176</v>
      </c>
      <c r="P13" s="240">
        <v>46182</v>
      </c>
      <c r="Q13" s="596" t="s">
        <v>33</v>
      </c>
      <c r="R13" s="102"/>
      <c r="S13" s="205" t="s">
        <v>914</v>
      </c>
      <c r="T13" s="239"/>
      <c r="U13" s="240"/>
      <c r="V13" s="204"/>
      <c r="W13" s="205"/>
      <c r="X13" s="205"/>
      <c r="Y13" s="249"/>
      <c r="Z13" s="219"/>
      <c r="AA13" s="243"/>
      <c r="AB13" s="204"/>
      <c r="AC13" s="204"/>
      <c r="AD13" s="250"/>
      <c r="AE13" s="219"/>
      <c r="AF13" s="243"/>
      <c r="AG13" s="205"/>
      <c r="AH13" s="205"/>
      <c r="AI13" s="236"/>
      <c r="AJ13" s="205"/>
      <c r="AK13" s="205"/>
      <c r="AL13" s="205"/>
      <c r="AM13" s="205"/>
      <c r="AN13" s="206"/>
      <c r="AO13" s="205"/>
      <c r="AP13" s="205"/>
      <c r="AQ13" s="205"/>
      <c r="AR13" s="205"/>
      <c r="AS13" s="206"/>
      <c r="AT13" s="205"/>
      <c r="AU13" s="205"/>
      <c r="AV13" s="205"/>
      <c r="AW13" s="205"/>
      <c r="AX13" s="206"/>
      <c r="AY13" s="205"/>
      <c r="AZ13" s="205"/>
      <c r="BA13" s="205"/>
      <c r="BB13" s="205"/>
      <c r="BC13" s="206"/>
      <c r="BD13" s="205"/>
      <c r="BE13" s="205"/>
      <c r="BF13" s="205"/>
      <c r="BG13" s="205"/>
      <c r="BH13" s="206"/>
      <c r="BI13" s="205"/>
      <c r="BJ13" s="205"/>
      <c r="BK13" s="205"/>
      <c r="BL13" s="207"/>
      <c r="BM13" s="7" t="str">
        <f t="shared" si="1"/>
        <v>E</v>
      </c>
      <c r="BN13" s="7"/>
      <c r="BO13" s="7"/>
      <c r="BP13" s="7"/>
      <c r="BQ13" s="7"/>
      <c r="BR13" s="7"/>
      <c r="BS13" s="7"/>
      <c r="BT13" s="7"/>
      <c r="BU13" s="7"/>
      <c r="BV13" s="7"/>
      <c r="BW13" s="7"/>
    </row>
    <row r="14" spans="1:75" s="7" customFormat="1" ht="39" hidden="1" thickTop="1">
      <c r="A14" s="158">
        <v>14</v>
      </c>
      <c r="B14" s="159" t="str">
        <f t="shared" si="0"/>
        <v>PSS08B_Adani Renewable Energy 35 Limited (ARE35L)</v>
      </c>
      <c r="C14" s="175" t="s">
        <v>290</v>
      </c>
      <c r="D14" s="176" t="s">
        <v>23</v>
      </c>
      <c r="E14" s="160" t="s">
        <v>920</v>
      </c>
      <c r="F14" s="291" t="s">
        <v>921</v>
      </c>
      <c r="G14" s="281" t="s">
        <v>404</v>
      </c>
      <c r="H14" s="306" t="s">
        <v>405</v>
      </c>
      <c r="I14" s="301" t="s">
        <v>190</v>
      </c>
      <c r="J14" s="160" t="s">
        <v>159</v>
      </c>
      <c r="K14" s="164">
        <v>46081</v>
      </c>
      <c r="L14" s="165"/>
      <c r="M14" s="166"/>
      <c r="N14" s="168" t="str" cm="1">
        <f t="array" ref="N14">_xlfn.IFNA(LOOKUP(2, 1/(MOD(COLUMN(O14:XFD14)-COLUMN(O14), 5)=2)/(O14:XFD14&lt;&gt;""), O14:XFD14),"Not Submitted")</f>
        <v>Cat. -IV</v>
      </c>
      <c r="O14" s="228"/>
      <c r="P14" s="228"/>
      <c r="Q14" s="177" t="s">
        <v>37</v>
      </c>
      <c r="R14" s="178"/>
      <c r="S14" s="172" t="s">
        <v>3044</v>
      </c>
      <c r="T14" s="188"/>
      <c r="U14" s="185"/>
      <c r="V14" s="168"/>
      <c r="W14" s="172"/>
      <c r="X14" s="172"/>
      <c r="Y14" s="227"/>
      <c r="Z14" s="232"/>
      <c r="AA14" s="208"/>
      <c r="AB14" s="168"/>
      <c r="AC14" s="168"/>
      <c r="AD14" s="231"/>
      <c r="AE14" s="232"/>
      <c r="AF14" s="208"/>
      <c r="AG14" s="172"/>
      <c r="AH14" s="172"/>
      <c r="AI14" s="236"/>
      <c r="AJ14" s="205"/>
      <c r="AK14" s="172"/>
      <c r="AL14" s="172"/>
      <c r="AM14" s="172"/>
      <c r="AN14" s="180"/>
      <c r="AO14" s="172"/>
      <c r="AP14" s="172"/>
      <c r="AQ14" s="172"/>
      <c r="AR14" s="172"/>
      <c r="AS14" s="180"/>
      <c r="AT14" s="172"/>
      <c r="AU14" s="172"/>
      <c r="AV14" s="172"/>
      <c r="AW14" s="172"/>
      <c r="AX14" s="180"/>
      <c r="AY14" s="172"/>
      <c r="AZ14" s="172"/>
      <c r="BA14" s="172"/>
      <c r="BB14" s="172"/>
      <c r="BC14" s="180"/>
      <c r="BD14" s="172"/>
      <c r="BE14" s="172"/>
      <c r="BF14" s="172"/>
      <c r="BG14" s="172"/>
      <c r="BH14" s="180"/>
      <c r="BI14" s="172"/>
      <c r="BJ14" s="172"/>
      <c r="BK14" s="172"/>
      <c r="BL14" s="191"/>
      <c r="BM14" s="7" t="str">
        <f t="shared" si="1"/>
        <v>E</v>
      </c>
    </row>
    <row r="15" spans="1:75" s="7" customFormat="1" ht="39" hidden="1" thickTop="1">
      <c r="A15" s="158">
        <v>15</v>
      </c>
      <c r="B15" s="159" t="str">
        <f t="shared" si="0"/>
        <v>PSS08B_Adani Renewable Energy 35 Limited (ARE35L)</v>
      </c>
      <c r="C15" s="175" t="s">
        <v>290</v>
      </c>
      <c r="D15" s="176" t="s">
        <v>23</v>
      </c>
      <c r="E15" s="160" t="s">
        <v>920</v>
      </c>
      <c r="F15" s="291" t="s">
        <v>923</v>
      </c>
      <c r="G15" s="78" t="s">
        <v>401</v>
      </c>
      <c r="H15" s="306" t="s">
        <v>402</v>
      </c>
      <c r="I15" s="301" t="s">
        <v>190</v>
      </c>
      <c r="J15" s="160" t="s">
        <v>159</v>
      </c>
      <c r="K15" s="164">
        <v>46081</v>
      </c>
      <c r="L15" s="165"/>
      <c r="M15" s="166"/>
      <c r="N15" s="168" t="str" cm="1">
        <f t="array" ref="N15">_xlfn.IFNA(LOOKUP(2, 1/(MOD(COLUMN(O15:XFD15)-COLUMN(O15), 5)=2)/(O15:XFD15&lt;&gt;""), O15:XFD15),"Not Submitted")</f>
        <v>Cat. -IV</v>
      </c>
      <c r="O15" s="228"/>
      <c r="P15" s="228"/>
      <c r="Q15" s="177" t="s">
        <v>37</v>
      </c>
      <c r="R15" s="178"/>
      <c r="S15" s="172" t="s">
        <v>922</v>
      </c>
      <c r="T15" s="188"/>
      <c r="U15" s="185"/>
      <c r="V15" s="168"/>
      <c r="W15" s="172"/>
      <c r="X15" s="172"/>
      <c r="Y15" s="227"/>
      <c r="Z15" s="232"/>
      <c r="AA15" s="208"/>
      <c r="AB15" s="168"/>
      <c r="AC15" s="168"/>
      <c r="AD15" s="231"/>
      <c r="AE15" s="232"/>
      <c r="AF15" s="208"/>
      <c r="AG15" s="172"/>
      <c r="AH15" s="172"/>
      <c r="AI15" s="236"/>
      <c r="AJ15" s="205"/>
      <c r="AK15" s="172"/>
      <c r="AL15" s="172"/>
      <c r="AM15" s="172"/>
      <c r="AN15" s="180"/>
      <c r="AO15" s="172"/>
      <c r="AP15" s="172"/>
      <c r="AQ15" s="172"/>
      <c r="AR15" s="172"/>
      <c r="AS15" s="180"/>
      <c r="AT15" s="172"/>
      <c r="AU15" s="172"/>
      <c r="AV15" s="172"/>
      <c r="AW15" s="172"/>
      <c r="AX15" s="180"/>
      <c r="AY15" s="172"/>
      <c r="AZ15" s="172"/>
      <c r="BA15" s="172"/>
      <c r="BB15" s="172"/>
      <c r="BC15" s="180"/>
      <c r="BD15" s="172"/>
      <c r="BE15" s="172"/>
      <c r="BF15" s="172"/>
      <c r="BG15" s="172"/>
      <c r="BH15" s="180"/>
      <c r="BI15" s="172"/>
      <c r="BJ15" s="172"/>
      <c r="BK15" s="172"/>
      <c r="BL15" s="191"/>
      <c r="BM15" s="7" t="str">
        <f t="shared" si="1"/>
        <v>E</v>
      </c>
    </row>
    <row r="16" spans="1:75" s="7" customFormat="1" ht="39" hidden="1" thickTop="1">
      <c r="A16" s="158">
        <v>16</v>
      </c>
      <c r="B16" s="159" t="str">
        <f t="shared" si="0"/>
        <v>PSS08B_Adani Renewable Energy 35 Limited (ARE35L)</v>
      </c>
      <c r="C16" s="175" t="s">
        <v>290</v>
      </c>
      <c r="D16" s="176" t="s">
        <v>23</v>
      </c>
      <c r="E16" s="160" t="s">
        <v>920</v>
      </c>
      <c r="F16" s="291" t="s">
        <v>924</v>
      </c>
      <c r="G16" s="78" t="s">
        <v>398</v>
      </c>
      <c r="H16" s="307" t="s">
        <v>399</v>
      </c>
      <c r="I16" s="301" t="s">
        <v>190</v>
      </c>
      <c r="J16" s="160" t="s">
        <v>142</v>
      </c>
      <c r="K16" s="164">
        <v>46081</v>
      </c>
      <c r="L16" s="165"/>
      <c r="M16" s="166"/>
      <c r="N16" s="168" t="str" cm="1">
        <f t="array" ref="N16">_xlfn.IFNA(LOOKUP(2, 1/(MOD(COLUMN(O16:XFD16)-COLUMN(O16), 5)=2)/(O16:XFD16&lt;&gt;""), O16:XFD16),"Not Submitted")</f>
        <v>Cat. -IV</v>
      </c>
      <c r="O16" s="228"/>
      <c r="P16" s="228"/>
      <c r="Q16" s="177" t="s">
        <v>37</v>
      </c>
      <c r="R16" s="178"/>
      <c r="S16" s="172" t="s">
        <v>925</v>
      </c>
      <c r="T16" s="188"/>
      <c r="U16" s="185"/>
      <c r="V16" s="168"/>
      <c r="W16" s="172"/>
      <c r="X16" s="172"/>
      <c r="Y16" s="227"/>
      <c r="Z16" s="232"/>
      <c r="AA16" s="208"/>
      <c r="AB16" s="168"/>
      <c r="AC16" s="168"/>
      <c r="AD16" s="231"/>
      <c r="AE16" s="232"/>
      <c r="AF16" s="208"/>
      <c r="AG16" s="172"/>
      <c r="AH16" s="172"/>
      <c r="AI16" s="236"/>
      <c r="AJ16" s="205"/>
      <c r="AK16" s="172"/>
      <c r="AL16" s="172"/>
      <c r="AM16" s="172"/>
      <c r="AN16" s="180"/>
      <c r="AO16" s="172"/>
      <c r="AP16" s="172"/>
      <c r="AQ16" s="172"/>
      <c r="AR16" s="172"/>
      <c r="AS16" s="180"/>
      <c r="AT16" s="172"/>
      <c r="AU16" s="172"/>
      <c r="AV16" s="172"/>
      <c r="AW16" s="172"/>
      <c r="AX16" s="180"/>
      <c r="AY16" s="172"/>
      <c r="AZ16" s="172"/>
      <c r="BA16" s="172"/>
      <c r="BB16" s="172"/>
      <c r="BC16" s="180"/>
      <c r="BD16" s="172"/>
      <c r="BE16" s="172"/>
      <c r="BF16" s="172"/>
      <c r="BG16" s="172"/>
      <c r="BH16" s="180"/>
      <c r="BI16" s="172"/>
      <c r="BJ16" s="172"/>
      <c r="BK16" s="172"/>
      <c r="BL16" s="191"/>
      <c r="BM16" s="7" t="str">
        <f t="shared" si="1"/>
        <v>E</v>
      </c>
    </row>
    <row r="17" spans="1:65" s="7" customFormat="1" ht="39" hidden="1" thickTop="1">
      <c r="A17" s="158">
        <v>17</v>
      </c>
      <c r="B17" s="159" t="str">
        <f t="shared" si="0"/>
        <v>PSS08B_Adani Renewable Energy 35 Limited (ARE35L)</v>
      </c>
      <c r="C17" s="175" t="s">
        <v>290</v>
      </c>
      <c r="D17" s="176" t="s">
        <v>23</v>
      </c>
      <c r="E17" s="160" t="s">
        <v>920</v>
      </c>
      <c r="F17" s="291" t="s">
        <v>926</v>
      </c>
      <c r="G17" s="281" t="s">
        <v>413</v>
      </c>
      <c r="H17" s="306" t="s">
        <v>414</v>
      </c>
      <c r="I17" s="301" t="s">
        <v>141</v>
      </c>
      <c r="J17" s="160" t="s">
        <v>159</v>
      </c>
      <c r="K17" s="164">
        <v>46081</v>
      </c>
      <c r="L17" s="165"/>
      <c r="M17" s="166"/>
      <c r="N17" s="168" t="str" cm="1">
        <f t="array" ref="N17">_xlfn.IFNA(LOOKUP(2, 1/(MOD(COLUMN(O17:XFD17)-COLUMN(O17), 5)=2)/(O17:XFD17&lt;&gt;""), O17:XFD17),"Not Submitted")</f>
        <v>Cat. -I</v>
      </c>
      <c r="O17" s="228"/>
      <c r="P17" s="228"/>
      <c r="Q17" s="177" t="s">
        <v>33</v>
      </c>
      <c r="R17" s="178"/>
      <c r="S17" s="172" t="s">
        <v>922</v>
      </c>
      <c r="T17" s="188"/>
      <c r="U17" s="185"/>
      <c r="V17" s="168"/>
      <c r="W17" s="172"/>
      <c r="X17" s="172"/>
      <c r="Y17" s="227"/>
      <c r="Z17" s="232"/>
      <c r="AA17" s="208"/>
      <c r="AB17" s="168"/>
      <c r="AC17" s="168"/>
      <c r="AD17" s="231"/>
      <c r="AE17" s="232"/>
      <c r="AF17" s="208"/>
      <c r="AG17" s="172"/>
      <c r="AH17" s="172"/>
      <c r="AI17" s="236"/>
      <c r="AJ17" s="205"/>
      <c r="AK17" s="172"/>
      <c r="AL17" s="172"/>
      <c r="AM17" s="172"/>
      <c r="AN17" s="180"/>
      <c r="AO17" s="172"/>
      <c r="AP17" s="172"/>
      <c r="AQ17" s="172"/>
      <c r="AR17" s="172"/>
      <c r="AS17" s="180"/>
      <c r="AT17" s="172"/>
      <c r="AU17" s="172"/>
      <c r="AV17" s="172"/>
      <c r="AW17" s="172"/>
      <c r="AX17" s="180"/>
      <c r="AY17" s="172"/>
      <c r="AZ17" s="172"/>
      <c r="BA17" s="172"/>
      <c r="BB17" s="172"/>
      <c r="BC17" s="180"/>
      <c r="BD17" s="172"/>
      <c r="BE17" s="172"/>
      <c r="BF17" s="172"/>
      <c r="BG17" s="172"/>
      <c r="BH17" s="180"/>
      <c r="BI17" s="172"/>
      <c r="BJ17" s="172"/>
      <c r="BK17" s="172"/>
      <c r="BL17" s="191"/>
      <c r="BM17" s="7" t="str">
        <f t="shared" si="1"/>
        <v>E</v>
      </c>
    </row>
    <row r="18" spans="1:65" s="7" customFormat="1" ht="54.75" hidden="1" thickTop="1">
      <c r="A18" s="158">
        <v>18</v>
      </c>
      <c r="B18" s="159" t="str">
        <f t="shared" si="0"/>
        <v>PSS08B_Adani Renewable Energy 35 Limited (ARE35L)</v>
      </c>
      <c r="C18" s="175" t="s">
        <v>290</v>
      </c>
      <c r="D18" s="176" t="s">
        <v>23</v>
      </c>
      <c r="E18" s="160" t="s">
        <v>920</v>
      </c>
      <c r="F18" s="291" t="s">
        <v>927</v>
      </c>
      <c r="G18" s="78" t="s">
        <v>410</v>
      </c>
      <c r="H18" s="306" t="s">
        <v>411</v>
      </c>
      <c r="I18" s="301" t="s">
        <v>141</v>
      </c>
      <c r="J18" s="160" t="s">
        <v>159</v>
      </c>
      <c r="K18" s="164">
        <v>46081</v>
      </c>
      <c r="L18" s="165"/>
      <c r="M18" s="166"/>
      <c r="N18" s="168" t="str" cm="1">
        <f t="array" ref="N18">_xlfn.IFNA(LOOKUP(2, 1/(MOD(COLUMN(O18:XFD18)-COLUMN(O18), 5)=2)/(O18:XFD18&lt;&gt;""), O18:XFD18),"Not Submitted")</f>
        <v>Cat. -I</v>
      </c>
      <c r="O18" s="228"/>
      <c r="P18" s="228"/>
      <c r="Q18" s="177" t="s">
        <v>33</v>
      </c>
      <c r="R18" s="178"/>
      <c r="S18" s="172" t="s">
        <v>922</v>
      </c>
      <c r="T18" s="188"/>
      <c r="U18" s="185"/>
      <c r="V18" s="168"/>
      <c r="W18" s="172"/>
      <c r="X18" s="172"/>
      <c r="Y18" s="227"/>
      <c r="Z18" s="232"/>
      <c r="AA18" s="208"/>
      <c r="AB18" s="168"/>
      <c r="AC18" s="168"/>
      <c r="AD18" s="231"/>
      <c r="AE18" s="232"/>
      <c r="AF18" s="208"/>
      <c r="AG18" s="172"/>
      <c r="AH18" s="172"/>
      <c r="AI18" s="236"/>
      <c r="AJ18" s="205"/>
      <c r="AK18" s="172"/>
      <c r="AL18" s="172"/>
      <c r="AM18" s="172"/>
      <c r="AN18" s="180"/>
      <c r="AO18" s="172"/>
      <c r="AP18" s="172"/>
      <c r="AQ18" s="172"/>
      <c r="AR18" s="172"/>
      <c r="AS18" s="180"/>
      <c r="AT18" s="172"/>
      <c r="AU18" s="172"/>
      <c r="AV18" s="172"/>
      <c r="AW18" s="172"/>
      <c r="AX18" s="180"/>
      <c r="AY18" s="172"/>
      <c r="AZ18" s="172"/>
      <c r="BA18" s="172"/>
      <c r="BB18" s="172"/>
      <c r="BC18" s="180"/>
      <c r="BD18" s="172"/>
      <c r="BE18" s="172"/>
      <c r="BF18" s="172"/>
      <c r="BG18" s="172"/>
      <c r="BH18" s="180"/>
      <c r="BI18" s="172"/>
      <c r="BJ18" s="172"/>
      <c r="BK18" s="172"/>
      <c r="BL18" s="191"/>
      <c r="BM18" s="7" t="str">
        <f t="shared" si="1"/>
        <v>E</v>
      </c>
    </row>
    <row r="19" spans="1:65" s="7" customFormat="1" ht="39" hidden="1" thickTop="1">
      <c r="A19" s="158">
        <v>19</v>
      </c>
      <c r="B19" s="159" t="str">
        <f t="shared" si="0"/>
        <v>PSS08B_Adani Renewable Energy 35 Limited (ARE35L)</v>
      </c>
      <c r="C19" s="175" t="s">
        <v>290</v>
      </c>
      <c r="D19" s="176" t="s">
        <v>23</v>
      </c>
      <c r="E19" s="160" t="s">
        <v>920</v>
      </c>
      <c r="F19" s="291" t="s">
        <v>928</v>
      </c>
      <c r="G19" s="78" t="s">
        <v>407</v>
      </c>
      <c r="H19" s="306" t="s">
        <v>408</v>
      </c>
      <c r="I19" s="301" t="s">
        <v>190</v>
      </c>
      <c r="J19" s="160" t="s">
        <v>142</v>
      </c>
      <c r="K19" s="164">
        <v>46081</v>
      </c>
      <c r="L19" s="165"/>
      <c r="M19" s="166"/>
      <c r="N19" s="168" t="str" cm="1">
        <f t="array" ref="N19">_xlfn.IFNA(LOOKUP(2, 1/(MOD(COLUMN(O19:XFD19)-COLUMN(O19), 5)=2)/(O19:XFD19&lt;&gt;""), O19:XFD19),"Not Submitted")</f>
        <v>Cat. -IV</v>
      </c>
      <c r="O19" s="228"/>
      <c r="P19" s="228"/>
      <c r="Q19" s="177" t="s">
        <v>37</v>
      </c>
      <c r="R19" s="178"/>
      <c r="S19" s="172" t="s">
        <v>925</v>
      </c>
      <c r="T19" s="188"/>
      <c r="U19" s="185"/>
      <c r="V19" s="168"/>
      <c r="W19" s="172"/>
      <c r="X19" s="172"/>
      <c r="Y19" s="227"/>
      <c r="Z19" s="232"/>
      <c r="AA19" s="208"/>
      <c r="AB19" s="168"/>
      <c r="AC19" s="168"/>
      <c r="AD19" s="231"/>
      <c r="AE19" s="232"/>
      <c r="AF19" s="208"/>
      <c r="AG19" s="172"/>
      <c r="AH19" s="172"/>
      <c r="AI19" s="236"/>
      <c r="AJ19" s="205"/>
      <c r="AK19" s="172"/>
      <c r="AL19" s="172"/>
      <c r="AM19" s="172"/>
      <c r="AN19" s="180"/>
      <c r="AO19" s="172"/>
      <c r="AP19" s="172"/>
      <c r="AQ19" s="172"/>
      <c r="AR19" s="172"/>
      <c r="AS19" s="180"/>
      <c r="AT19" s="172"/>
      <c r="AU19" s="172"/>
      <c r="AV19" s="172"/>
      <c r="AW19" s="172"/>
      <c r="AX19" s="180"/>
      <c r="AY19" s="172"/>
      <c r="AZ19" s="172"/>
      <c r="BA19" s="172"/>
      <c r="BB19" s="172"/>
      <c r="BC19" s="180"/>
      <c r="BD19" s="172"/>
      <c r="BE19" s="172"/>
      <c r="BF19" s="172"/>
      <c r="BG19" s="172"/>
      <c r="BH19" s="180"/>
      <c r="BI19" s="172"/>
      <c r="BJ19" s="172"/>
      <c r="BK19" s="172"/>
      <c r="BL19" s="191"/>
      <c r="BM19" s="7" t="str">
        <f t="shared" si="1"/>
        <v>E</v>
      </c>
    </row>
    <row r="20" spans="1:65" s="7" customFormat="1" ht="27" hidden="1" thickTop="1">
      <c r="A20" s="158">
        <v>20</v>
      </c>
      <c r="B20" s="159" t="str">
        <f t="shared" si="0"/>
        <v>PSS08B_Adani Renewable Energy 35 Limited (ARE35L)</v>
      </c>
      <c r="C20" s="175" t="s">
        <v>290</v>
      </c>
      <c r="D20" s="176" t="s">
        <v>23</v>
      </c>
      <c r="E20" s="160" t="s">
        <v>920</v>
      </c>
      <c r="F20" s="291" t="s">
        <v>929</v>
      </c>
      <c r="G20" s="281" t="s">
        <v>395</v>
      </c>
      <c r="H20" s="306" t="s">
        <v>396</v>
      </c>
      <c r="I20" s="301" t="s">
        <v>141</v>
      </c>
      <c r="J20" s="160" t="s">
        <v>159</v>
      </c>
      <c r="K20" s="164">
        <v>46081</v>
      </c>
      <c r="L20" s="165"/>
      <c r="M20" s="166"/>
      <c r="N20" s="168" t="str" cm="1">
        <f t="array" ref="N20">_xlfn.IFNA(LOOKUP(2, 1/(MOD(COLUMN(O20:XFD20)-COLUMN(O20), 5)=2)/(O20:XFD20&lt;&gt;""), O20:XFD20),"Not Submitted")</f>
        <v>Cat. -I</v>
      </c>
      <c r="O20" s="228"/>
      <c r="P20" s="228"/>
      <c r="Q20" s="177" t="s">
        <v>33</v>
      </c>
      <c r="R20" s="178"/>
      <c r="S20" s="172"/>
      <c r="T20" s="188"/>
      <c r="U20" s="185"/>
      <c r="V20" s="168"/>
      <c r="W20" s="172"/>
      <c r="X20" s="172"/>
      <c r="Y20" s="227"/>
      <c r="Z20" s="232"/>
      <c r="AA20" s="208"/>
      <c r="AB20" s="168"/>
      <c r="AC20" s="168"/>
      <c r="AD20" s="231"/>
      <c r="AE20" s="232"/>
      <c r="AF20" s="208"/>
      <c r="AG20" s="172"/>
      <c r="AH20" s="172"/>
      <c r="AI20" s="236"/>
      <c r="AJ20" s="205"/>
      <c r="AK20" s="172"/>
      <c r="AL20" s="172"/>
      <c r="AM20" s="172"/>
      <c r="AN20" s="180"/>
      <c r="AO20" s="172"/>
      <c r="AP20" s="172"/>
      <c r="AQ20" s="172"/>
      <c r="AR20" s="172"/>
      <c r="AS20" s="180"/>
      <c r="AT20" s="172"/>
      <c r="AU20" s="172"/>
      <c r="AV20" s="172"/>
      <c r="AW20" s="172"/>
      <c r="AX20" s="180"/>
      <c r="AY20" s="172"/>
      <c r="AZ20" s="172"/>
      <c r="BA20" s="172"/>
      <c r="BB20" s="172"/>
      <c r="BC20" s="180"/>
      <c r="BD20" s="172"/>
      <c r="BE20" s="172"/>
      <c r="BF20" s="172"/>
      <c r="BG20" s="172"/>
      <c r="BH20" s="180"/>
      <c r="BI20" s="172"/>
      <c r="BJ20" s="172"/>
      <c r="BK20" s="172"/>
      <c r="BL20" s="191"/>
      <c r="BM20" s="7" t="str">
        <f t="shared" si="1"/>
        <v>E</v>
      </c>
    </row>
    <row r="21" spans="1:65" s="7" customFormat="1" ht="39" hidden="1" thickTop="1">
      <c r="A21" s="158">
        <v>21</v>
      </c>
      <c r="B21" s="159" t="str">
        <f t="shared" si="0"/>
        <v>PSS08B_Adani Renewable Energy 35 Limited (ARE35L)</v>
      </c>
      <c r="C21" s="175" t="s">
        <v>290</v>
      </c>
      <c r="D21" s="176" t="s">
        <v>23</v>
      </c>
      <c r="E21" s="160" t="s">
        <v>920</v>
      </c>
      <c r="F21" s="291" t="s">
        <v>930</v>
      </c>
      <c r="G21" s="78" t="s">
        <v>392</v>
      </c>
      <c r="H21" s="306" t="s">
        <v>393</v>
      </c>
      <c r="I21" s="301" t="s">
        <v>141</v>
      </c>
      <c r="J21" s="160" t="s">
        <v>159</v>
      </c>
      <c r="K21" s="164">
        <v>46081</v>
      </c>
      <c r="L21" s="165"/>
      <c r="M21" s="166"/>
      <c r="N21" s="168" t="str" cm="1">
        <f t="array" ref="N21">_xlfn.IFNA(LOOKUP(2, 1/(MOD(COLUMN(O21:XFD21)-COLUMN(O21), 5)=2)/(O21:XFD21&lt;&gt;""), O21:XFD21),"Not Submitted")</f>
        <v>Cat. -I</v>
      </c>
      <c r="O21" s="228"/>
      <c r="P21" s="228"/>
      <c r="Q21" s="177" t="s">
        <v>33</v>
      </c>
      <c r="R21" s="178"/>
      <c r="S21" s="172" t="s">
        <v>922</v>
      </c>
      <c r="T21" s="188"/>
      <c r="U21" s="185"/>
      <c r="V21" s="168"/>
      <c r="W21" s="172"/>
      <c r="X21" s="172"/>
      <c r="Y21" s="227"/>
      <c r="Z21" s="232"/>
      <c r="AA21" s="208"/>
      <c r="AB21" s="168"/>
      <c r="AC21" s="168"/>
      <c r="AD21" s="231"/>
      <c r="AE21" s="232"/>
      <c r="AF21" s="208"/>
      <c r="AG21" s="172"/>
      <c r="AH21" s="172"/>
      <c r="AI21" s="236"/>
      <c r="AJ21" s="205"/>
      <c r="AK21" s="172"/>
      <c r="AL21" s="172"/>
      <c r="AM21" s="172"/>
      <c r="AN21" s="180"/>
      <c r="AO21" s="172"/>
      <c r="AP21" s="172"/>
      <c r="AQ21" s="172"/>
      <c r="AR21" s="172"/>
      <c r="AS21" s="180"/>
      <c r="AT21" s="172"/>
      <c r="AU21" s="172"/>
      <c r="AV21" s="172"/>
      <c r="AW21" s="172"/>
      <c r="AX21" s="180"/>
      <c r="AY21" s="172"/>
      <c r="AZ21" s="172"/>
      <c r="BA21" s="172"/>
      <c r="BB21" s="172"/>
      <c r="BC21" s="180"/>
      <c r="BD21" s="172"/>
      <c r="BE21" s="172"/>
      <c r="BF21" s="172"/>
      <c r="BG21" s="172"/>
      <c r="BH21" s="180"/>
      <c r="BI21" s="172"/>
      <c r="BJ21" s="172"/>
      <c r="BK21" s="172"/>
      <c r="BL21" s="191"/>
      <c r="BM21" s="7" t="str">
        <f t="shared" si="1"/>
        <v>E</v>
      </c>
    </row>
    <row r="22" spans="1:65" s="7" customFormat="1" ht="39" hidden="1" thickTop="1">
      <c r="A22" s="158">
        <v>22</v>
      </c>
      <c r="B22" s="159" t="str">
        <f t="shared" si="0"/>
        <v>PSS08B_Adani Renewable Energy 35 Limited (ARE35L)</v>
      </c>
      <c r="C22" s="175" t="s">
        <v>290</v>
      </c>
      <c r="D22" s="176" t="s">
        <v>23</v>
      </c>
      <c r="E22" s="160" t="s">
        <v>920</v>
      </c>
      <c r="F22" s="291" t="s">
        <v>931</v>
      </c>
      <c r="G22" s="78" t="s">
        <v>389</v>
      </c>
      <c r="H22" s="306" t="s">
        <v>390</v>
      </c>
      <c r="I22" s="301" t="s">
        <v>190</v>
      </c>
      <c r="J22" s="160" t="s">
        <v>142</v>
      </c>
      <c r="K22" s="164">
        <v>46081</v>
      </c>
      <c r="L22" s="165"/>
      <c r="M22" s="166"/>
      <c r="N22" s="168" t="str" cm="1">
        <f t="array" ref="N22">_xlfn.IFNA(LOOKUP(2, 1/(MOD(COLUMN(O22:XFD22)-COLUMN(O22), 5)=2)/(O22:XFD22&lt;&gt;""), O22:XFD22),"Not Submitted")</f>
        <v>Cat. -IV</v>
      </c>
      <c r="O22" s="228"/>
      <c r="P22" s="228"/>
      <c r="Q22" s="177" t="s">
        <v>37</v>
      </c>
      <c r="R22" s="178"/>
      <c r="S22" s="172" t="s">
        <v>925</v>
      </c>
      <c r="T22" s="188"/>
      <c r="U22" s="185"/>
      <c r="V22" s="168"/>
      <c r="W22" s="172"/>
      <c r="X22" s="172"/>
      <c r="Y22" s="227"/>
      <c r="Z22" s="232"/>
      <c r="AA22" s="208"/>
      <c r="AB22" s="168"/>
      <c r="AC22" s="168"/>
      <c r="AD22" s="231"/>
      <c r="AE22" s="232"/>
      <c r="AF22" s="208"/>
      <c r="AG22" s="172"/>
      <c r="AH22" s="172"/>
      <c r="AI22" s="236"/>
      <c r="AJ22" s="205"/>
      <c r="AK22" s="172"/>
      <c r="AL22" s="172"/>
      <c r="AM22" s="172"/>
      <c r="AN22" s="180"/>
      <c r="AO22" s="172"/>
      <c r="AP22" s="172"/>
      <c r="AQ22" s="172"/>
      <c r="AR22" s="172"/>
      <c r="AS22" s="180"/>
      <c r="AT22" s="172"/>
      <c r="AU22" s="172"/>
      <c r="AV22" s="172"/>
      <c r="AW22" s="172"/>
      <c r="AX22" s="180"/>
      <c r="AY22" s="172"/>
      <c r="AZ22" s="172"/>
      <c r="BA22" s="172"/>
      <c r="BB22" s="172"/>
      <c r="BC22" s="180"/>
      <c r="BD22" s="172"/>
      <c r="BE22" s="172"/>
      <c r="BF22" s="172"/>
      <c r="BG22" s="172"/>
      <c r="BH22" s="180"/>
      <c r="BI22" s="172"/>
      <c r="BJ22" s="172"/>
      <c r="BK22" s="172"/>
      <c r="BL22" s="191"/>
      <c r="BM22" s="7" t="str">
        <f t="shared" si="1"/>
        <v>E</v>
      </c>
    </row>
    <row r="23" spans="1:65" s="7" customFormat="1" ht="39" hidden="1" thickTop="1">
      <c r="A23" s="158">
        <v>23</v>
      </c>
      <c r="B23" s="159" t="str">
        <f t="shared" si="0"/>
        <v>PSS08B_Adani Renewable Energy 35 Limited (ARE35L)</v>
      </c>
      <c r="C23" s="175" t="s">
        <v>290</v>
      </c>
      <c r="D23" s="176" t="s">
        <v>23</v>
      </c>
      <c r="E23" s="160" t="s">
        <v>920</v>
      </c>
      <c r="F23" s="291" t="s">
        <v>932</v>
      </c>
      <c r="G23" s="281" t="s">
        <v>377</v>
      </c>
      <c r="H23" s="306" t="s">
        <v>378</v>
      </c>
      <c r="I23" s="301" t="s">
        <v>141</v>
      </c>
      <c r="J23" s="160" t="s">
        <v>159</v>
      </c>
      <c r="K23" s="164">
        <v>46081</v>
      </c>
      <c r="L23" s="165"/>
      <c r="M23" s="166"/>
      <c r="N23" s="168" t="str" cm="1">
        <f t="array" ref="N23">_xlfn.IFNA(LOOKUP(2, 1/(MOD(COLUMN(O23:XFD23)-COLUMN(O23), 5)=2)/(O23:XFD23&lt;&gt;""), O23:XFD23),"Not Submitted")</f>
        <v>Cat. -I</v>
      </c>
      <c r="O23" s="228"/>
      <c r="P23" s="228"/>
      <c r="Q23" s="177" t="s">
        <v>33</v>
      </c>
      <c r="R23" s="178"/>
      <c r="S23" s="172" t="s">
        <v>198</v>
      </c>
      <c r="T23" s="188"/>
      <c r="U23" s="185"/>
      <c r="V23" s="168"/>
      <c r="W23" s="172"/>
      <c r="X23" s="172"/>
      <c r="Y23" s="227"/>
      <c r="Z23" s="232"/>
      <c r="AA23" s="208"/>
      <c r="AB23" s="168"/>
      <c r="AC23" s="168"/>
      <c r="AD23" s="231"/>
      <c r="AE23" s="232"/>
      <c r="AF23" s="208"/>
      <c r="AG23" s="172"/>
      <c r="AH23" s="172"/>
      <c r="AI23" s="236"/>
      <c r="AJ23" s="205"/>
      <c r="AK23" s="172"/>
      <c r="AL23" s="172"/>
      <c r="AM23" s="172"/>
      <c r="AN23" s="180"/>
      <c r="AO23" s="172"/>
      <c r="AP23" s="172"/>
      <c r="AQ23" s="172"/>
      <c r="AR23" s="172"/>
      <c r="AS23" s="180"/>
      <c r="AT23" s="172"/>
      <c r="AU23" s="172"/>
      <c r="AV23" s="172"/>
      <c r="AW23" s="172"/>
      <c r="AX23" s="180"/>
      <c r="AY23" s="172"/>
      <c r="AZ23" s="172"/>
      <c r="BA23" s="172"/>
      <c r="BB23" s="172"/>
      <c r="BC23" s="180"/>
      <c r="BD23" s="172"/>
      <c r="BE23" s="172"/>
      <c r="BF23" s="172"/>
      <c r="BG23" s="172"/>
      <c r="BH23" s="180"/>
      <c r="BI23" s="172"/>
      <c r="BJ23" s="172"/>
      <c r="BK23" s="172"/>
      <c r="BL23" s="191"/>
      <c r="BM23" s="7" t="str">
        <f t="shared" si="1"/>
        <v>E</v>
      </c>
    </row>
    <row r="24" spans="1:65" s="7" customFormat="1" ht="39" hidden="1" thickTop="1">
      <c r="A24" s="158">
        <v>24</v>
      </c>
      <c r="B24" s="159" t="str">
        <f t="shared" si="0"/>
        <v>PSS08B_Adani Renewable Energy 35 Limited (ARE35L)</v>
      </c>
      <c r="C24" s="175" t="s">
        <v>290</v>
      </c>
      <c r="D24" s="176" t="s">
        <v>23</v>
      </c>
      <c r="E24" s="160" t="s">
        <v>920</v>
      </c>
      <c r="F24" s="291" t="s">
        <v>933</v>
      </c>
      <c r="G24" s="78" t="s">
        <v>371</v>
      </c>
      <c r="H24" s="306" t="s">
        <v>372</v>
      </c>
      <c r="I24" s="301" t="s">
        <v>141</v>
      </c>
      <c r="J24" s="160" t="s">
        <v>159</v>
      </c>
      <c r="K24" s="164">
        <v>46081</v>
      </c>
      <c r="L24" s="165"/>
      <c r="M24" s="166"/>
      <c r="N24" s="168" t="str" cm="1">
        <f t="array" ref="N24">_xlfn.IFNA(LOOKUP(2, 1/(MOD(COLUMN(O24:XFD24)-COLUMN(O24), 5)=2)/(O24:XFD24&lt;&gt;""), O24:XFD24),"Not Submitted")</f>
        <v>Cat. -I</v>
      </c>
      <c r="O24" s="228"/>
      <c r="P24" s="228"/>
      <c r="Q24" s="177" t="s">
        <v>33</v>
      </c>
      <c r="R24" s="178"/>
      <c r="S24" s="172" t="s">
        <v>198</v>
      </c>
      <c r="T24" s="188"/>
      <c r="U24" s="185"/>
      <c r="V24" s="168"/>
      <c r="W24" s="172"/>
      <c r="X24" s="172"/>
      <c r="Y24" s="227"/>
      <c r="Z24" s="232"/>
      <c r="AA24" s="208"/>
      <c r="AB24" s="168"/>
      <c r="AC24" s="168"/>
      <c r="AD24" s="231"/>
      <c r="AE24" s="232"/>
      <c r="AF24" s="208"/>
      <c r="AG24" s="172"/>
      <c r="AH24" s="172"/>
      <c r="AI24" s="236"/>
      <c r="AJ24" s="205"/>
      <c r="AK24" s="172"/>
      <c r="AL24" s="172"/>
      <c r="AM24" s="172"/>
      <c r="AN24" s="180"/>
      <c r="AO24" s="172"/>
      <c r="AP24" s="172"/>
      <c r="AQ24" s="172"/>
      <c r="AR24" s="172"/>
      <c r="AS24" s="180"/>
      <c r="AT24" s="172"/>
      <c r="AU24" s="172"/>
      <c r="AV24" s="172"/>
      <c r="AW24" s="172"/>
      <c r="AX24" s="180"/>
      <c r="AY24" s="172"/>
      <c r="AZ24" s="172"/>
      <c r="BA24" s="172"/>
      <c r="BB24" s="172"/>
      <c r="BC24" s="180"/>
      <c r="BD24" s="172"/>
      <c r="BE24" s="172"/>
      <c r="BF24" s="172"/>
      <c r="BG24" s="172"/>
      <c r="BH24" s="180"/>
      <c r="BI24" s="172"/>
      <c r="BJ24" s="172"/>
      <c r="BK24" s="172"/>
      <c r="BL24" s="191"/>
      <c r="BM24" s="7" t="str">
        <f t="shared" si="1"/>
        <v>E</v>
      </c>
    </row>
    <row r="25" spans="1:65" s="7" customFormat="1" ht="39" hidden="1" thickTop="1">
      <c r="A25" s="158">
        <v>25</v>
      </c>
      <c r="B25" s="159" t="str">
        <f t="shared" si="0"/>
        <v>PSS08B_Adani Renewable Energy 35 Limited (ARE35L)</v>
      </c>
      <c r="C25" s="175" t="s">
        <v>290</v>
      </c>
      <c r="D25" s="176" t="s">
        <v>23</v>
      </c>
      <c r="E25" s="160" t="s">
        <v>920</v>
      </c>
      <c r="F25" s="291" t="s">
        <v>934</v>
      </c>
      <c r="G25" s="78" t="s">
        <v>374</v>
      </c>
      <c r="H25" s="308" t="s">
        <v>375</v>
      </c>
      <c r="I25" s="301" t="s">
        <v>190</v>
      </c>
      <c r="J25" s="160" t="s">
        <v>142</v>
      </c>
      <c r="K25" s="164">
        <v>46081</v>
      </c>
      <c r="L25" s="165"/>
      <c r="M25" s="166"/>
      <c r="N25" s="168" t="str" cm="1">
        <f t="array" ref="N25">_xlfn.IFNA(LOOKUP(2, 1/(MOD(COLUMN(O25:XFD25)-COLUMN(O25), 5)=2)/(O25:XFD25&lt;&gt;""), O25:XFD25),"Not Submitted")</f>
        <v>Cat. -IV</v>
      </c>
      <c r="O25" s="228"/>
      <c r="P25" s="228"/>
      <c r="Q25" s="177" t="s">
        <v>37</v>
      </c>
      <c r="R25" s="178"/>
      <c r="S25" s="172" t="s">
        <v>935</v>
      </c>
      <c r="T25" s="188"/>
      <c r="U25" s="185"/>
      <c r="V25" s="168"/>
      <c r="W25" s="172"/>
      <c r="X25" s="172"/>
      <c r="Y25" s="227"/>
      <c r="Z25" s="232"/>
      <c r="AA25" s="208"/>
      <c r="AB25" s="168"/>
      <c r="AC25" s="168"/>
      <c r="AD25" s="231"/>
      <c r="AE25" s="232"/>
      <c r="AF25" s="208"/>
      <c r="AG25" s="172"/>
      <c r="AH25" s="172"/>
      <c r="AI25" s="236"/>
      <c r="AJ25" s="205"/>
      <c r="AK25" s="172"/>
      <c r="AL25" s="172"/>
      <c r="AM25" s="172"/>
      <c r="AN25" s="180"/>
      <c r="AO25" s="172"/>
      <c r="AP25" s="172"/>
      <c r="AQ25" s="172"/>
      <c r="AR25" s="172"/>
      <c r="AS25" s="180"/>
      <c r="AT25" s="172"/>
      <c r="AU25" s="172"/>
      <c r="AV25" s="172"/>
      <c r="AW25" s="172"/>
      <c r="AX25" s="180"/>
      <c r="AY25" s="172"/>
      <c r="AZ25" s="172"/>
      <c r="BA25" s="172"/>
      <c r="BB25" s="172"/>
      <c r="BC25" s="180"/>
      <c r="BD25" s="172"/>
      <c r="BE25" s="172"/>
      <c r="BF25" s="172"/>
      <c r="BG25" s="172"/>
      <c r="BH25" s="180"/>
      <c r="BI25" s="172"/>
      <c r="BJ25" s="172"/>
      <c r="BK25" s="172"/>
      <c r="BL25" s="191"/>
      <c r="BM25" s="7" t="str">
        <f t="shared" si="1"/>
        <v>E</v>
      </c>
    </row>
    <row r="26" spans="1:65" s="7" customFormat="1" ht="41.25" hidden="1" thickTop="1">
      <c r="A26" s="158">
        <v>26</v>
      </c>
      <c r="B26" s="159" t="str">
        <f t="shared" si="0"/>
        <v>PSS08B_Adani Renewable Energy 35 Limited (ARE35L)</v>
      </c>
      <c r="C26" s="175" t="s">
        <v>290</v>
      </c>
      <c r="D26" s="176" t="s">
        <v>23</v>
      </c>
      <c r="E26" s="160" t="s">
        <v>920</v>
      </c>
      <c r="F26" s="291" t="s">
        <v>936</v>
      </c>
      <c r="G26" s="281" t="s">
        <v>368</v>
      </c>
      <c r="H26" s="306" t="s">
        <v>369</v>
      </c>
      <c r="I26" s="301" t="s">
        <v>190</v>
      </c>
      <c r="J26" s="160" t="s">
        <v>159</v>
      </c>
      <c r="K26" s="164">
        <v>46081</v>
      </c>
      <c r="L26" s="165"/>
      <c r="M26" s="166"/>
      <c r="N26" s="168" t="str" cm="1">
        <f t="array" ref="N26">_xlfn.IFNA(LOOKUP(2, 1/(MOD(COLUMN(O26:XFD26)-COLUMN(O26), 5)=2)/(O26:XFD26&lt;&gt;""), O26:XFD26),"Not Submitted")</f>
        <v>Cat. -IV</v>
      </c>
      <c r="O26" s="228"/>
      <c r="P26" s="228"/>
      <c r="Q26" s="177" t="s">
        <v>37</v>
      </c>
      <c r="R26" s="178"/>
      <c r="S26" s="172" t="s">
        <v>925</v>
      </c>
      <c r="T26" s="188"/>
      <c r="U26" s="185"/>
      <c r="V26" s="168"/>
      <c r="W26" s="172"/>
      <c r="X26" s="172"/>
      <c r="Y26" s="227"/>
      <c r="Z26" s="232"/>
      <c r="AA26" s="208"/>
      <c r="AB26" s="168"/>
      <c r="AC26" s="168"/>
      <c r="AD26" s="231"/>
      <c r="AE26" s="232"/>
      <c r="AF26" s="208"/>
      <c r="AG26" s="172"/>
      <c r="AH26" s="172"/>
      <c r="AI26" s="236"/>
      <c r="AJ26" s="205"/>
      <c r="AK26" s="172"/>
      <c r="AL26" s="172"/>
      <c r="AM26" s="172"/>
      <c r="AN26" s="180"/>
      <c r="AO26" s="172"/>
      <c r="AP26" s="172"/>
      <c r="AQ26" s="172"/>
      <c r="AR26" s="172"/>
      <c r="AS26" s="180"/>
      <c r="AT26" s="172"/>
      <c r="AU26" s="172"/>
      <c r="AV26" s="172"/>
      <c r="AW26" s="172"/>
      <c r="AX26" s="180"/>
      <c r="AY26" s="172"/>
      <c r="AZ26" s="172"/>
      <c r="BA26" s="172"/>
      <c r="BB26" s="172"/>
      <c r="BC26" s="180"/>
      <c r="BD26" s="172"/>
      <c r="BE26" s="172"/>
      <c r="BF26" s="172"/>
      <c r="BG26" s="172"/>
      <c r="BH26" s="180"/>
      <c r="BI26" s="172"/>
      <c r="BJ26" s="172"/>
      <c r="BK26" s="172"/>
      <c r="BL26" s="191"/>
      <c r="BM26" s="7" t="str">
        <f t="shared" si="1"/>
        <v>E</v>
      </c>
    </row>
    <row r="27" spans="1:65" s="7" customFormat="1" ht="39" hidden="1" thickTop="1">
      <c r="A27" s="158">
        <v>27</v>
      </c>
      <c r="B27" s="159" t="str">
        <f t="shared" si="0"/>
        <v>PSS08B_Adani Renewable Energy 35 Limited (ARE35L)</v>
      </c>
      <c r="C27" s="175" t="s">
        <v>290</v>
      </c>
      <c r="D27" s="176" t="s">
        <v>23</v>
      </c>
      <c r="E27" s="160" t="s">
        <v>920</v>
      </c>
      <c r="F27" s="291" t="s">
        <v>937</v>
      </c>
      <c r="G27" s="78" t="s">
        <v>386</v>
      </c>
      <c r="H27" s="306" t="s">
        <v>387</v>
      </c>
      <c r="I27" s="301" t="s">
        <v>141</v>
      </c>
      <c r="J27" s="160" t="s">
        <v>159</v>
      </c>
      <c r="K27" s="164">
        <v>46081</v>
      </c>
      <c r="L27" s="165"/>
      <c r="M27" s="166"/>
      <c r="N27" s="168" t="str" cm="1">
        <f t="array" ref="N27">_xlfn.IFNA(LOOKUP(2, 1/(MOD(COLUMN(O27:XFD27)-COLUMN(O27), 5)=2)/(O27:XFD27&lt;&gt;""), O27:XFD27),"Not Submitted")</f>
        <v>Cat. -I</v>
      </c>
      <c r="O27" s="228"/>
      <c r="P27" s="228"/>
      <c r="Q27" s="177" t="s">
        <v>33</v>
      </c>
      <c r="R27" s="178"/>
      <c r="S27" s="172" t="s">
        <v>922</v>
      </c>
      <c r="T27" s="188"/>
      <c r="U27" s="185"/>
      <c r="V27" s="168"/>
      <c r="W27" s="172"/>
      <c r="X27" s="172"/>
      <c r="Y27" s="227"/>
      <c r="Z27" s="232"/>
      <c r="AA27" s="208"/>
      <c r="AB27" s="168"/>
      <c r="AC27" s="168"/>
      <c r="AD27" s="231"/>
      <c r="AE27" s="232"/>
      <c r="AF27" s="208"/>
      <c r="AG27" s="172"/>
      <c r="AH27" s="172"/>
      <c r="AI27" s="236"/>
      <c r="AJ27" s="205"/>
      <c r="AK27" s="172"/>
      <c r="AL27" s="172"/>
      <c r="AM27" s="172"/>
      <c r="AN27" s="180"/>
      <c r="AO27" s="172"/>
      <c r="AP27" s="172"/>
      <c r="AQ27" s="172"/>
      <c r="AR27" s="172"/>
      <c r="AS27" s="180"/>
      <c r="AT27" s="172"/>
      <c r="AU27" s="172"/>
      <c r="AV27" s="172"/>
      <c r="AW27" s="172"/>
      <c r="AX27" s="180"/>
      <c r="AY27" s="172"/>
      <c r="AZ27" s="172"/>
      <c r="BA27" s="172"/>
      <c r="BB27" s="172"/>
      <c r="BC27" s="180"/>
      <c r="BD27" s="172"/>
      <c r="BE27" s="172"/>
      <c r="BF27" s="172"/>
      <c r="BG27" s="172"/>
      <c r="BH27" s="180"/>
      <c r="BI27" s="172"/>
      <c r="BJ27" s="172"/>
      <c r="BK27" s="172"/>
      <c r="BL27" s="191"/>
      <c r="BM27" s="7" t="str">
        <f t="shared" si="1"/>
        <v>E</v>
      </c>
    </row>
    <row r="28" spans="1:65" s="7" customFormat="1" ht="68.25" hidden="1" thickTop="1">
      <c r="A28" s="158">
        <v>28</v>
      </c>
      <c r="B28" s="159" t="str">
        <f t="shared" si="0"/>
        <v>PSS08B_Adani Renewable Energy 35 Limited (ARE35L)</v>
      </c>
      <c r="C28" s="175" t="s">
        <v>290</v>
      </c>
      <c r="D28" s="176" t="s">
        <v>23</v>
      </c>
      <c r="E28" s="160" t="s">
        <v>920</v>
      </c>
      <c r="F28" s="291" t="s">
        <v>938</v>
      </c>
      <c r="G28" s="78" t="s">
        <v>383</v>
      </c>
      <c r="H28" s="306" t="s">
        <v>384</v>
      </c>
      <c r="I28" s="301" t="s">
        <v>141</v>
      </c>
      <c r="J28" s="160" t="s">
        <v>142</v>
      </c>
      <c r="K28" s="164">
        <v>46081</v>
      </c>
      <c r="L28" s="165"/>
      <c r="M28" s="166"/>
      <c r="N28" s="168" t="str" cm="1">
        <f t="array" ref="N28">_xlfn.IFNA(LOOKUP(2, 1/(MOD(COLUMN(O28:XFD28)-COLUMN(O28), 5)=2)/(O28:XFD28&lt;&gt;""), O28:XFD28),"Not Submitted")</f>
        <v>Cat. -I</v>
      </c>
      <c r="O28" s="228"/>
      <c r="P28" s="228"/>
      <c r="Q28" s="177" t="s">
        <v>33</v>
      </c>
      <c r="R28" s="178"/>
      <c r="S28" s="172" t="s">
        <v>925</v>
      </c>
      <c r="T28" s="188"/>
      <c r="U28" s="185"/>
      <c r="V28" s="168"/>
      <c r="W28" s="172"/>
      <c r="X28" s="172"/>
      <c r="Y28" s="227"/>
      <c r="Z28" s="232"/>
      <c r="AA28" s="208"/>
      <c r="AB28" s="168"/>
      <c r="AC28" s="168"/>
      <c r="AD28" s="231"/>
      <c r="AE28" s="232"/>
      <c r="AF28" s="208"/>
      <c r="AG28" s="172"/>
      <c r="AH28" s="172"/>
      <c r="AI28" s="236"/>
      <c r="AJ28" s="205"/>
      <c r="AK28" s="172"/>
      <c r="AL28" s="172"/>
      <c r="AM28" s="172"/>
      <c r="AN28" s="180"/>
      <c r="AO28" s="172"/>
      <c r="AP28" s="172"/>
      <c r="AQ28" s="172"/>
      <c r="AR28" s="172"/>
      <c r="AS28" s="180"/>
      <c r="AT28" s="172"/>
      <c r="AU28" s="172"/>
      <c r="AV28" s="172"/>
      <c r="AW28" s="172"/>
      <c r="AX28" s="180"/>
      <c r="AY28" s="172"/>
      <c r="AZ28" s="172"/>
      <c r="BA28" s="172"/>
      <c r="BB28" s="172"/>
      <c r="BC28" s="180"/>
      <c r="BD28" s="172"/>
      <c r="BE28" s="172"/>
      <c r="BF28" s="172"/>
      <c r="BG28" s="172"/>
      <c r="BH28" s="180"/>
      <c r="BI28" s="172"/>
      <c r="BJ28" s="172"/>
      <c r="BK28" s="172"/>
      <c r="BL28" s="191"/>
      <c r="BM28" s="7" t="str">
        <f t="shared" si="1"/>
        <v>E</v>
      </c>
    </row>
    <row r="29" spans="1:65" s="7" customFormat="1" ht="41.25" hidden="1" thickTop="1">
      <c r="A29" s="158">
        <v>29</v>
      </c>
      <c r="B29" s="159" t="str">
        <f t="shared" si="0"/>
        <v>PSS08B_Adani Renewable Energy 35 Limited (ARE35L)</v>
      </c>
      <c r="C29" s="175" t="s">
        <v>290</v>
      </c>
      <c r="D29" s="176" t="s">
        <v>23</v>
      </c>
      <c r="E29" s="160" t="s">
        <v>920</v>
      </c>
      <c r="F29" s="291" t="s">
        <v>939</v>
      </c>
      <c r="G29" s="281" t="s">
        <v>380</v>
      </c>
      <c r="H29" s="306" t="s">
        <v>381</v>
      </c>
      <c r="I29" s="301" t="s">
        <v>190</v>
      </c>
      <c r="J29" s="160" t="s">
        <v>159</v>
      </c>
      <c r="K29" s="164">
        <v>46081</v>
      </c>
      <c r="L29" s="165"/>
      <c r="M29" s="166"/>
      <c r="N29" s="168" t="str" cm="1">
        <f t="array" ref="N29">_xlfn.IFNA(LOOKUP(2, 1/(MOD(COLUMN(O29:XFD29)-COLUMN(O29), 5)=2)/(O29:XFD29&lt;&gt;""), O29:XFD29),"Not Submitted")</f>
        <v>Cat. -IV</v>
      </c>
      <c r="O29" s="228"/>
      <c r="P29" s="228"/>
      <c r="Q29" s="177" t="s">
        <v>37</v>
      </c>
      <c r="R29" s="178"/>
      <c r="S29" s="172" t="s">
        <v>922</v>
      </c>
      <c r="T29" s="188"/>
      <c r="U29" s="185"/>
      <c r="V29" s="168"/>
      <c r="W29" s="172"/>
      <c r="X29" s="172"/>
      <c r="Y29" s="227"/>
      <c r="Z29" s="232"/>
      <c r="AA29" s="208"/>
      <c r="AB29" s="168"/>
      <c r="AC29" s="168"/>
      <c r="AD29" s="231"/>
      <c r="AE29" s="232"/>
      <c r="AF29" s="208"/>
      <c r="AG29" s="172"/>
      <c r="AH29" s="172"/>
      <c r="AI29" s="236"/>
      <c r="AJ29" s="205"/>
      <c r="AK29" s="172"/>
      <c r="AL29" s="172"/>
      <c r="AM29" s="172"/>
      <c r="AN29" s="180"/>
      <c r="AO29" s="172"/>
      <c r="AP29" s="172"/>
      <c r="AQ29" s="172"/>
      <c r="AR29" s="172"/>
      <c r="AS29" s="180"/>
      <c r="AT29" s="172"/>
      <c r="AU29" s="172"/>
      <c r="AV29" s="172"/>
      <c r="AW29" s="172"/>
      <c r="AX29" s="180"/>
      <c r="AY29" s="172"/>
      <c r="AZ29" s="172"/>
      <c r="BA29" s="172"/>
      <c r="BB29" s="172"/>
      <c r="BC29" s="180"/>
      <c r="BD29" s="172"/>
      <c r="BE29" s="172"/>
      <c r="BF29" s="172"/>
      <c r="BG29" s="172"/>
      <c r="BH29" s="180"/>
      <c r="BI29" s="172"/>
      <c r="BJ29" s="172"/>
      <c r="BK29" s="172"/>
      <c r="BL29" s="191"/>
      <c r="BM29" s="7" t="str">
        <f t="shared" si="1"/>
        <v>E</v>
      </c>
    </row>
    <row r="30" spans="1:65" s="7" customFormat="1" ht="39" hidden="1" thickTop="1">
      <c r="A30" s="158">
        <v>30</v>
      </c>
      <c r="B30" s="159" t="str">
        <f t="shared" si="0"/>
        <v>PSS08B_Adani Renewable Energy 35 Limited (ARE35L)</v>
      </c>
      <c r="C30" s="175" t="s">
        <v>290</v>
      </c>
      <c r="D30" s="176" t="s">
        <v>23</v>
      </c>
      <c r="E30" s="160" t="s">
        <v>920</v>
      </c>
      <c r="F30" s="291" t="s">
        <v>940</v>
      </c>
      <c r="G30" s="78" t="s">
        <v>311</v>
      </c>
      <c r="H30" s="306" t="s">
        <v>312</v>
      </c>
      <c r="I30" s="301" t="s">
        <v>141</v>
      </c>
      <c r="J30" s="160" t="s">
        <v>159</v>
      </c>
      <c r="K30" s="164">
        <v>46081</v>
      </c>
      <c r="L30" s="165"/>
      <c r="M30" s="166"/>
      <c r="N30" s="168" t="str" cm="1">
        <f t="array" ref="N30">_xlfn.IFNA(LOOKUP(2, 1/(MOD(COLUMN(O30:XFD30)-COLUMN(O30), 5)=2)/(O30:XFD30&lt;&gt;""), O30:XFD30),"Not Submitted")</f>
        <v>Cat. -I</v>
      </c>
      <c r="O30" s="228"/>
      <c r="P30" s="228"/>
      <c r="Q30" s="177" t="s">
        <v>33</v>
      </c>
      <c r="R30" s="178"/>
      <c r="S30" s="172" t="s">
        <v>198</v>
      </c>
      <c r="T30" s="188"/>
      <c r="U30" s="185"/>
      <c r="V30" s="168"/>
      <c r="W30" s="172"/>
      <c r="X30" s="172"/>
      <c r="Y30" s="227"/>
      <c r="Z30" s="232"/>
      <c r="AA30" s="208"/>
      <c r="AB30" s="168"/>
      <c r="AC30" s="168"/>
      <c r="AD30" s="231"/>
      <c r="AE30" s="232"/>
      <c r="AF30" s="208"/>
      <c r="AG30" s="172"/>
      <c r="AH30" s="172"/>
      <c r="AI30" s="236"/>
      <c r="AJ30" s="205"/>
      <c r="AK30" s="172"/>
      <c r="AL30" s="172"/>
      <c r="AM30" s="172"/>
      <c r="AN30" s="180"/>
      <c r="AO30" s="172"/>
      <c r="AP30" s="172"/>
      <c r="AQ30" s="172"/>
      <c r="AR30" s="172"/>
      <c r="AS30" s="180"/>
      <c r="AT30" s="172"/>
      <c r="AU30" s="172"/>
      <c r="AV30" s="172"/>
      <c r="AW30" s="172"/>
      <c r="AX30" s="180"/>
      <c r="AY30" s="172"/>
      <c r="AZ30" s="172"/>
      <c r="BA30" s="172"/>
      <c r="BB30" s="172"/>
      <c r="BC30" s="180"/>
      <c r="BD30" s="172"/>
      <c r="BE30" s="172"/>
      <c r="BF30" s="172"/>
      <c r="BG30" s="172"/>
      <c r="BH30" s="180"/>
      <c r="BI30" s="172"/>
      <c r="BJ30" s="172"/>
      <c r="BK30" s="172"/>
      <c r="BL30" s="191"/>
      <c r="BM30" s="7" t="str">
        <f t="shared" si="1"/>
        <v>E</v>
      </c>
    </row>
    <row r="31" spans="1:65" s="7" customFormat="1" ht="39" hidden="1" thickTop="1">
      <c r="A31" s="158">
        <v>31</v>
      </c>
      <c r="B31" s="159" t="str">
        <f t="shared" si="0"/>
        <v>PSS08B_Adani Renewable Energy 35 Limited (ARE35L)</v>
      </c>
      <c r="C31" s="175" t="s">
        <v>290</v>
      </c>
      <c r="D31" s="176" t="s">
        <v>23</v>
      </c>
      <c r="E31" s="160" t="s">
        <v>920</v>
      </c>
      <c r="F31" s="291" t="s">
        <v>941</v>
      </c>
      <c r="G31" s="78" t="s">
        <v>308</v>
      </c>
      <c r="H31" s="306" t="s">
        <v>309</v>
      </c>
      <c r="I31" s="301" t="s">
        <v>190</v>
      </c>
      <c r="J31" s="160" t="s">
        <v>142</v>
      </c>
      <c r="K31" s="164">
        <v>46081</v>
      </c>
      <c r="L31" s="165"/>
      <c r="M31" s="166"/>
      <c r="N31" s="168" t="str" cm="1">
        <f t="array" ref="N31">_xlfn.IFNA(LOOKUP(2, 1/(MOD(COLUMN(O31:XFD31)-COLUMN(O31), 5)=2)/(O31:XFD31&lt;&gt;""), O31:XFD31),"Not Submitted")</f>
        <v>Cat. -I</v>
      </c>
      <c r="O31" s="228"/>
      <c r="P31" s="228"/>
      <c r="Q31" s="177" t="s">
        <v>33</v>
      </c>
      <c r="R31" s="178"/>
      <c r="S31" s="172" t="s">
        <v>198</v>
      </c>
      <c r="T31" s="188"/>
      <c r="U31" s="185"/>
      <c r="V31" s="168"/>
      <c r="W31" s="172"/>
      <c r="X31" s="172"/>
      <c r="Y31" s="227"/>
      <c r="Z31" s="232"/>
      <c r="AA31" s="208"/>
      <c r="AB31" s="168"/>
      <c r="AC31" s="168"/>
      <c r="AD31" s="231"/>
      <c r="AE31" s="232"/>
      <c r="AF31" s="208"/>
      <c r="AG31" s="172"/>
      <c r="AH31" s="172"/>
      <c r="AI31" s="236"/>
      <c r="AJ31" s="205"/>
      <c r="AK31" s="172"/>
      <c r="AL31" s="172"/>
      <c r="AM31" s="172"/>
      <c r="AN31" s="180"/>
      <c r="AO31" s="172"/>
      <c r="AP31" s="172"/>
      <c r="AQ31" s="172"/>
      <c r="AR31" s="172"/>
      <c r="AS31" s="180"/>
      <c r="AT31" s="172"/>
      <c r="AU31" s="172"/>
      <c r="AV31" s="172"/>
      <c r="AW31" s="172"/>
      <c r="AX31" s="180"/>
      <c r="AY31" s="172"/>
      <c r="AZ31" s="172"/>
      <c r="BA31" s="172"/>
      <c r="BB31" s="172"/>
      <c r="BC31" s="180"/>
      <c r="BD31" s="172"/>
      <c r="BE31" s="172"/>
      <c r="BF31" s="172"/>
      <c r="BG31" s="172"/>
      <c r="BH31" s="180"/>
      <c r="BI31" s="172"/>
      <c r="BJ31" s="172"/>
      <c r="BK31" s="172"/>
      <c r="BL31" s="191"/>
      <c r="BM31" s="7" t="str">
        <f t="shared" si="1"/>
        <v>E</v>
      </c>
    </row>
    <row r="32" spans="1:65" s="7" customFormat="1" ht="39" hidden="1" thickTop="1">
      <c r="A32" s="158">
        <v>32</v>
      </c>
      <c r="B32" s="159" t="str">
        <f t="shared" si="0"/>
        <v>PSS08B_Adani Renewable Energy 35 Limited (ARE35L)</v>
      </c>
      <c r="C32" s="175" t="s">
        <v>290</v>
      </c>
      <c r="D32" s="176" t="s">
        <v>23</v>
      </c>
      <c r="E32" s="160" t="s">
        <v>920</v>
      </c>
      <c r="F32" s="291" t="s">
        <v>942</v>
      </c>
      <c r="G32" s="281" t="s">
        <v>305</v>
      </c>
      <c r="H32" s="306" t="s">
        <v>306</v>
      </c>
      <c r="I32" s="301" t="s">
        <v>190</v>
      </c>
      <c r="J32" s="160" t="s">
        <v>159</v>
      </c>
      <c r="K32" s="164">
        <v>46081</v>
      </c>
      <c r="L32" s="165"/>
      <c r="M32" s="166"/>
      <c r="N32" s="168" t="str" cm="1">
        <f t="array" ref="N32">_xlfn.IFNA(LOOKUP(2, 1/(MOD(COLUMN(O32:XFD32)-COLUMN(O32), 5)=2)/(O32:XFD32&lt;&gt;""), O32:XFD32),"Not Submitted")</f>
        <v>Cat. -IV</v>
      </c>
      <c r="O32" s="228"/>
      <c r="P32" s="228"/>
      <c r="Q32" s="177" t="s">
        <v>37</v>
      </c>
      <c r="R32" s="178"/>
      <c r="S32" s="172" t="s">
        <v>922</v>
      </c>
      <c r="T32" s="188"/>
      <c r="U32" s="185"/>
      <c r="V32" s="168"/>
      <c r="W32" s="172"/>
      <c r="X32" s="172"/>
      <c r="Y32" s="227"/>
      <c r="Z32" s="232"/>
      <c r="AA32" s="208"/>
      <c r="AB32" s="168"/>
      <c r="AC32" s="168"/>
      <c r="AD32" s="231"/>
      <c r="AE32" s="232"/>
      <c r="AF32" s="208"/>
      <c r="AG32" s="172"/>
      <c r="AH32" s="172"/>
      <c r="AI32" s="236"/>
      <c r="AJ32" s="205"/>
      <c r="AK32" s="172"/>
      <c r="AL32" s="172"/>
      <c r="AM32" s="172"/>
      <c r="AN32" s="180"/>
      <c r="AO32" s="172"/>
      <c r="AP32" s="172"/>
      <c r="AQ32" s="172"/>
      <c r="AR32" s="172"/>
      <c r="AS32" s="180"/>
      <c r="AT32" s="172"/>
      <c r="AU32" s="172"/>
      <c r="AV32" s="172"/>
      <c r="AW32" s="172"/>
      <c r="AX32" s="180"/>
      <c r="AY32" s="172"/>
      <c r="AZ32" s="172"/>
      <c r="BA32" s="172"/>
      <c r="BB32" s="172"/>
      <c r="BC32" s="180"/>
      <c r="BD32" s="172"/>
      <c r="BE32" s="172"/>
      <c r="BF32" s="172"/>
      <c r="BG32" s="172"/>
      <c r="BH32" s="180"/>
      <c r="BI32" s="172"/>
      <c r="BJ32" s="172"/>
      <c r="BK32" s="172"/>
      <c r="BL32" s="191"/>
      <c r="BM32" s="7" t="str">
        <f t="shared" si="1"/>
        <v>E</v>
      </c>
    </row>
    <row r="33" spans="1:65" s="7" customFormat="1" ht="39" hidden="1" thickTop="1">
      <c r="A33" s="158">
        <v>33</v>
      </c>
      <c r="B33" s="159" t="str">
        <f t="shared" si="0"/>
        <v>PSS08B_Adani Renewable Energy 35 Limited (ARE35L)</v>
      </c>
      <c r="C33" s="175" t="s">
        <v>290</v>
      </c>
      <c r="D33" s="176" t="s">
        <v>23</v>
      </c>
      <c r="E33" s="160" t="s">
        <v>920</v>
      </c>
      <c r="F33" s="291" t="s">
        <v>943</v>
      </c>
      <c r="G33" s="78" t="s">
        <v>302</v>
      </c>
      <c r="H33" s="306" t="s">
        <v>303</v>
      </c>
      <c r="I33" s="301" t="s">
        <v>141</v>
      </c>
      <c r="J33" s="160" t="s">
        <v>159</v>
      </c>
      <c r="K33" s="164">
        <v>46081</v>
      </c>
      <c r="L33" s="165"/>
      <c r="M33" s="166"/>
      <c r="N33" s="168" t="str" cm="1">
        <f t="array" ref="N33">_xlfn.IFNA(LOOKUP(2, 1/(MOD(COLUMN(O33:XFD33)-COLUMN(O33), 5)=2)/(O33:XFD33&lt;&gt;""), O33:XFD33),"Not Submitted")</f>
        <v>Cat. -I</v>
      </c>
      <c r="O33" s="228"/>
      <c r="P33" s="228"/>
      <c r="Q33" s="177" t="s">
        <v>33</v>
      </c>
      <c r="R33" s="178"/>
      <c r="S33" s="172" t="s">
        <v>922</v>
      </c>
      <c r="T33" s="188"/>
      <c r="U33" s="185"/>
      <c r="V33" s="168"/>
      <c r="W33" s="172"/>
      <c r="X33" s="172"/>
      <c r="Y33" s="227"/>
      <c r="Z33" s="232"/>
      <c r="AA33" s="208"/>
      <c r="AB33" s="168"/>
      <c r="AC33" s="168"/>
      <c r="AD33" s="231"/>
      <c r="AE33" s="232"/>
      <c r="AF33" s="208"/>
      <c r="AG33" s="172"/>
      <c r="AH33" s="172"/>
      <c r="AI33" s="236"/>
      <c r="AJ33" s="205"/>
      <c r="AK33" s="172"/>
      <c r="AL33" s="172"/>
      <c r="AM33" s="172"/>
      <c r="AN33" s="180"/>
      <c r="AO33" s="172"/>
      <c r="AP33" s="172"/>
      <c r="AQ33" s="172"/>
      <c r="AR33" s="172"/>
      <c r="AS33" s="180"/>
      <c r="AT33" s="172"/>
      <c r="AU33" s="172"/>
      <c r="AV33" s="172"/>
      <c r="AW33" s="172"/>
      <c r="AX33" s="180"/>
      <c r="AY33" s="172"/>
      <c r="AZ33" s="172"/>
      <c r="BA33" s="172"/>
      <c r="BB33" s="172"/>
      <c r="BC33" s="180"/>
      <c r="BD33" s="172"/>
      <c r="BE33" s="172"/>
      <c r="BF33" s="172"/>
      <c r="BG33" s="172"/>
      <c r="BH33" s="180"/>
      <c r="BI33" s="172"/>
      <c r="BJ33" s="172"/>
      <c r="BK33" s="172"/>
      <c r="BL33" s="191"/>
      <c r="BM33" s="7" t="str">
        <f t="shared" si="1"/>
        <v>E</v>
      </c>
    </row>
    <row r="34" spans="1:65" s="7" customFormat="1" ht="39" hidden="1" thickTop="1">
      <c r="A34" s="158">
        <v>34</v>
      </c>
      <c r="B34" s="159" t="str">
        <f t="shared" si="0"/>
        <v>PSS08B_Adani Renewable Energy 35 Limited (ARE35L)</v>
      </c>
      <c r="C34" s="175" t="s">
        <v>290</v>
      </c>
      <c r="D34" s="176" t="s">
        <v>23</v>
      </c>
      <c r="E34" s="160" t="s">
        <v>920</v>
      </c>
      <c r="F34" s="291" t="s">
        <v>944</v>
      </c>
      <c r="G34" s="78" t="s">
        <v>299</v>
      </c>
      <c r="H34" s="306" t="s">
        <v>300</v>
      </c>
      <c r="I34" s="301" t="s">
        <v>141</v>
      </c>
      <c r="J34" s="160" t="s">
        <v>159</v>
      </c>
      <c r="K34" s="164">
        <v>46081</v>
      </c>
      <c r="L34" s="165"/>
      <c r="M34" s="166"/>
      <c r="N34" s="168" t="str" cm="1">
        <f t="array" ref="N34">_xlfn.IFNA(LOOKUP(2, 1/(MOD(COLUMN(O34:XFD34)-COLUMN(O34), 5)=2)/(O34:XFD34&lt;&gt;""), O34:XFD34),"Not Submitted")</f>
        <v>Cat. -IV</v>
      </c>
      <c r="O34" s="228"/>
      <c r="P34" s="228"/>
      <c r="Q34" s="177" t="s">
        <v>37</v>
      </c>
      <c r="R34" s="178"/>
      <c r="S34" s="172" t="s">
        <v>922</v>
      </c>
      <c r="T34" s="188"/>
      <c r="U34" s="185"/>
      <c r="V34" s="168"/>
      <c r="W34" s="172"/>
      <c r="X34" s="172"/>
      <c r="Y34" s="227"/>
      <c r="Z34" s="232"/>
      <c r="AA34" s="208"/>
      <c r="AB34" s="168"/>
      <c r="AC34" s="168"/>
      <c r="AD34" s="231"/>
      <c r="AE34" s="232"/>
      <c r="AF34" s="208"/>
      <c r="AG34" s="172"/>
      <c r="AH34" s="172"/>
      <c r="AI34" s="236"/>
      <c r="AJ34" s="205"/>
      <c r="AK34" s="172"/>
      <c r="AL34" s="172"/>
      <c r="AM34" s="172"/>
      <c r="AN34" s="180"/>
      <c r="AO34" s="172"/>
      <c r="AP34" s="172"/>
      <c r="AQ34" s="172"/>
      <c r="AR34" s="172"/>
      <c r="AS34" s="180"/>
      <c r="AT34" s="172"/>
      <c r="AU34" s="172"/>
      <c r="AV34" s="172"/>
      <c r="AW34" s="172"/>
      <c r="AX34" s="180"/>
      <c r="AY34" s="172"/>
      <c r="AZ34" s="172"/>
      <c r="BA34" s="172"/>
      <c r="BB34" s="172"/>
      <c r="BC34" s="180"/>
      <c r="BD34" s="172"/>
      <c r="BE34" s="172"/>
      <c r="BF34" s="172"/>
      <c r="BG34" s="172"/>
      <c r="BH34" s="180"/>
      <c r="BI34" s="172"/>
      <c r="BJ34" s="172"/>
      <c r="BK34" s="172"/>
      <c r="BL34" s="191"/>
      <c r="BM34" s="7" t="str">
        <f t="shared" si="1"/>
        <v>E</v>
      </c>
    </row>
    <row r="35" spans="1:65" s="7" customFormat="1" ht="77.25" hidden="1" thickTop="1">
      <c r="A35" s="158">
        <v>35</v>
      </c>
      <c r="B35" s="159" t="str">
        <f t="shared" si="0"/>
        <v>PSS08B_Adani Renewable Energy 35 Limited (ARE35L)</v>
      </c>
      <c r="C35" s="175" t="s">
        <v>290</v>
      </c>
      <c r="D35" s="176" t="s">
        <v>23</v>
      </c>
      <c r="E35" s="160" t="s">
        <v>920</v>
      </c>
      <c r="F35" s="291" t="s">
        <v>945</v>
      </c>
      <c r="G35" s="78" t="s">
        <v>296</v>
      </c>
      <c r="H35" s="306" t="s">
        <v>297</v>
      </c>
      <c r="I35" s="301" t="s">
        <v>190</v>
      </c>
      <c r="J35" s="160" t="s">
        <v>142</v>
      </c>
      <c r="K35" s="164">
        <v>46081</v>
      </c>
      <c r="L35" s="165"/>
      <c r="M35" s="166"/>
      <c r="N35" s="168" t="str" cm="1">
        <f t="array" ref="N35">_xlfn.IFNA(LOOKUP(2, 1/(MOD(COLUMN(O35:XFD35)-COLUMN(O35), 5)=2)/(O35:XFD35&lt;&gt;""), O35:XFD35),"Not Submitted")</f>
        <v>Cat. -I</v>
      </c>
      <c r="O35" s="228"/>
      <c r="P35" s="228"/>
      <c r="Q35" s="177" t="s">
        <v>33</v>
      </c>
      <c r="R35" s="178"/>
      <c r="S35" s="172" t="s">
        <v>946</v>
      </c>
      <c r="T35" s="188"/>
      <c r="U35" s="185"/>
      <c r="V35" s="168"/>
      <c r="W35" s="172"/>
      <c r="X35" s="172"/>
      <c r="Y35" s="227"/>
      <c r="Z35" s="232"/>
      <c r="AA35" s="208"/>
      <c r="AB35" s="168"/>
      <c r="AC35" s="168"/>
      <c r="AD35" s="231"/>
      <c r="AE35" s="232"/>
      <c r="AF35" s="208"/>
      <c r="AG35" s="172"/>
      <c r="AH35" s="172"/>
      <c r="AI35" s="236"/>
      <c r="AJ35" s="205"/>
      <c r="AK35" s="172"/>
      <c r="AL35" s="172"/>
      <c r="AM35" s="172"/>
      <c r="AN35" s="180"/>
      <c r="AO35" s="172"/>
      <c r="AP35" s="172"/>
      <c r="AQ35" s="172"/>
      <c r="AR35" s="172"/>
      <c r="AS35" s="180"/>
      <c r="AT35" s="172"/>
      <c r="AU35" s="172"/>
      <c r="AV35" s="172"/>
      <c r="AW35" s="172"/>
      <c r="AX35" s="180"/>
      <c r="AY35" s="172"/>
      <c r="AZ35" s="172"/>
      <c r="BA35" s="172"/>
      <c r="BB35" s="172"/>
      <c r="BC35" s="180"/>
      <c r="BD35" s="172"/>
      <c r="BE35" s="172"/>
      <c r="BF35" s="172"/>
      <c r="BG35" s="172"/>
      <c r="BH35" s="180"/>
      <c r="BI35" s="172"/>
      <c r="BJ35" s="172"/>
      <c r="BK35" s="172"/>
      <c r="BL35" s="191"/>
      <c r="BM35" s="7" t="str">
        <f t="shared" si="1"/>
        <v>E</v>
      </c>
    </row>
    <row r="36" spans="1:65" s="7" customFormat="1" ht="39" hidden="1" thickTop="1">
      <c r="A36" s="158">
        <v>36</v>
      </c>
      <c r="B36" s="159" t="str">
        <f t="shared" si="0"/>
        <v>PSS08B_Adani Renewable Energy 35 Limited (ARE35L)</v>
      </c>
      <c r="C36" s="175" t="s">
        <v>290</v>
      </c>
      <c r="D36" s="176" t="s">
        <v>23</v>
      </c>
      <c r="E36" s="160" t="s">
        <v>920</v>
      </c>
      <c r="F36" s="291" t="s">
        <v>947</v>
      </c>
      <c r="G36" s="78" t="s">
        <v>293</v>
      </c>
      <c r="H36" s="306" t="s">
        <v>294</v>
      </c>
      <c r="I36" s="301" t="s">
        <v>190</v>
      </c>
      <c r="J36" s="160" t="s">
        <v>142</v>
      </c>
      <c r="K36" s="164">
        <v>46081</v>
      </c>
      <c r="L36" s="165"/>
      <c r="M36" s="166"/>
      <c r="N36" s="168" t="str" cm="1">
        <f t="array" ref="N36">_xlfn.IFNA(LOOKUP(2, 1/(MOD(COLUMN(O36:XFD36)-COLUMN(O36), 5)=2)/(O36:XFD36&lt;&gt;""), O36:XFD36),"Not Submitted")</f>
        <v>Cat. -IV</v>
      </c>
      <c r="O36" s="228"/>
      <c r="P36" s="228"/>
      <c r="Q36" s="177" t="s">
        <v>37</v>
      </c>
      <c r="R36" s="178"/>
      <c r="S36" s="172" t="s">
        <v>922</v>
      </c>
      <c r="T36" s="188"/>
      <c r="U36" s="185"/>
      <c r="V36" s="168"/>
      <c r="W36" s="172"/>
      <c r="X36" s="172"/>
      <c r="Y36" s="227"/>
      <c r="Z36" s="232"/>
      <c r="AA36" s="208"/>
      <c r="AB36" s="168"/>
      <c r="AC36" s="168"/>
      <c r="AD36" s="231"/>
      <c r="AE36" s="232"/>
      <c r="AF36" s="208"/>
      <c r="AG36" s="172"/>
      <c r="AH36" s="172"/>
      <c r="AI36" s="236"/>
      <c r="AJ36" s="205"/>
      <c r="AK36" s="172"/>
      <c r="AL36" s="172"/>
      <c r="AM36" s="172"/>
      <c r="AN36" s="180"/>
      <c r="AO36" s="172"/>
      <c r="AP36" s="172"/>
      <c r="AQ36" s="172"/>
      <c r="AR36" s="172"/>
      <c r="AS36" s="180"/>
      <c r="AT36" s="172"/>
      <c r="AU36" s="172"/>
      <c r="AV36" s="172"/>
      <c r="AW36" s="172"/>
      <c r="AX36" s="180"/>
      <c r="AY36" s="172"/>
      <c r="AZ36" s="172"/>
      <c r="BA36" s="172"/>
      <c r="BB36" s="172"/>
      <c r="BC36" s="180"/>
      <c r="BD36" s="172"/>
      <c r="BE36" s="172"/>
      <c r="BF36" s="172"/>
      <c r="BG36" s="172"/>
      <c r="BH36" s="180"/>
      <c r="BI36" s="172"/>
      <c r="BJ36" s="172"/>
      <c r="BK36" s="172"/>
      <c r="BL36" s="191"/>
      <c r="BM36" s="7" t="str">
        <f t="shared" si="1"/>
        <v>E</v>
      </c>
    </row>
    <row r="37" spans="1:65" s="7" customFormat="1" ht="68.25" hidden="1" thickTop="1">
      <c r="A37" s="158">
        <v>37</v>
      </c>
      <c r="B37" s="159" t="str">
        <f t="shared" si="0"/>
        <v>PSS08B_Adani Renewable Energy 35 Limited (ARE35L)</v>
      </c>
      <c r="C37" s="175" t="s">
        <v>290</v>
      </c>
      <c r="D37" s="176" t="s">
        <v>23</v>
      </c>
      <c r="E37" s="160" t="s">
        <v>920</v>
      </c>
      <c r="F37" s="291" t="s">
        <v>948</v>
      </c>
      <c r="G37" s="78" t="s">
        <v>352</v>
      </c>
      <c r="H37" s="309" t="s">
        <v>353</v>
      </c>
      <c r="I37" s="302" t="s">
        <v>141</v>
      </c>
      <c r="J37" s="160" t="s">
        <v>142</v>
      </c>
      <c r="K37" s="164">
        <v>46081</v>
      </c>
      <c r="L37" s="165"/>
      <c r="M37" s="166"/>
      <c r="N37" s="168" t="str" cm="1">
        <f t="array" ref="N37">_xlfn.IFNA(LOOKUP(2, 1/(MOD(COLUMN(O37:XFD37)-COLUMN(O37), 5)=2)/(O37:XFD37&lt;&gt;""), O37:XFD37),"Not Submitted")</f>
        <v>Cat. -I</v>
      </c>
      <c r="O37" s="228"/>
      <c r="P37" s="228"/>
      <c r="Q37" s="177" t="s">
        <v>33</v>
      </c>
      <c r="R37" s="178"/>
      <c r="S37" s="172" t="s">
        <v>922</v>
      </c>
      <c r="T37" s="188"/>
      <c r="U37" s="185"/>
      <c r="V37" s="168"/>
      <c r="W37" s="172"/>
      <c r="X37" s="172"/>
      <c r="Y37" s="227"/>
      <c r="Z37" s="232"/>
      <c r="AA37" s="208"/>
      <c r="AB37" s="168"/>
      <c r="AC37" s="168"/>
      <c r="AD37" s="231"/>
      <c r="AE37" s="232"/>
      <c r="AF37" s="208"/>
      <c r="AG37" s="172"/>
      <c r="AH37" s="172"/>
      <c r="AI37" s="236"/>
      <c r="AJ37" s="205"/>
      <c r="AK37" s="172"/>
      <c r="AL37" s="172"/>
      <c r="AM37" s="172"/>
      <c r="AN37" s="180"/>
      <c r="AO37" s="172"/>
      <c r="AP37" s="172"/>
      <c r="AQ37" s="172"/>
      <c r="AR37" s="172"/>
      <c r="AS37" s="180"/>
      <c r="AT37" s="172"/>
      <c r="AU37" s="172"/>
      <c r="AV37" s="172"/>
      <c r="AW37" s="172"/>
      <c r="AX37" s="180"/>
      <c r="AY37" s="172"/>
      <c r="AZ37" s="172"/>
      <c r="BA37" s="172"/>
      <c r="BB37" s="172"/>
      <c r="BC37" s="180"/>
      <c r="BD37" s="172"/>
      <c r="BE37" s="172"/>
      <c r="BF37" s="172"/>
      <c r="BG37" s="172"/>
      <c r="BH37" s="180"/>
      <c r="BI37" s="172"/>
      <c r="BJ37" s="172"/>
      <c r="BK37" s="172"/>
      <c r="BL37" s="191"/>
      <c r="BM37" s="7" t="str">
        <f t="shared" si="1"/>
        <v>E</v>
      </c>
    </row>
    <row r="38" spans="1:65" s="7" customFormat="1" ht="77.25" hidden="1" thickTop="1">
      <c r="A38" s="158">
        <v>38</v>
      </c>
      <c r="B38" s="159" t="str">
        <f t="shared" si="0"/>
        <v>PSS08B_Adani Renewable Energy 35 Limited (ARE35L)</v>
      </c>
      <c r="C38" s="175" t="s">
        <v>290</v>
      </c>
      <c r="D38" s="176" t="s">
        <v>23</v>
      </c>
      <c r="E38" s="160" t="s">
        <v>920</v>
      </c>
      <c r="F38" s="291" t="s">
        <v>949</v>
      </c>
      <c r="G38" s="78" t="s">
        <v>349</v>
      </c>
      <c r="H38" s="309" t="s">
        <v>350</v>
      </c>
      <c r="I38" s="302" t="s">
        <v>141</v>
      </c>
      <c r="J38" s="160" t="s">
        <v>142</v>
      </c>
      <c r="K38" s="164">
        <v>46081</v>
      </c>
      <c r="L38" s="165"/>
      <c r="M38" s="166"/>
      <c r="N38" s="168" t="str" cm="1">
        <f t="array" ref="N38">_xlfn.IFNA(LOOKUP(2, 1/(MOD(COLUMN(O38:XFD38)-COLUMN(O38), 5)=2)/(O38:XFD38&lt;&gt;""), O38:XFD38),"Not Submitted")</f>
        <v>Cat. -I</v>
      </c>
      <c r="O38" s="228"/>
      <c r="P38" s="228"/>
      <c r="Q38" s="177" t="s">
        <v>33</v>
      </c>
      <c r="R38" s="178"/>
      <c r="S38" s="172" t="s">
        <v>950</v>
      </c>
      <c r="T38" s="188"/>
      <c r="U38" s="185"/>
      <c r="V38" s="168"/>
      <c r="W38" s="172"/>
      <c r="X38" s="172"/>
      <c r="Y38" s="227"/>
      <c r="Z38" s="232"/>
      <c r="AA38" s="208"/>
      <c r="AB38" s="168"/>
      <c r="AC38" s="168"/>
      <c r="AD38" s="231"/>
      <c r="AE38" s="232"/>
      <c r="AF38" s="208"/>
      <c r="AG38" s="172"/>
      <c r="AH38" s="172"/>
      <c r="AI38" s="236"/>
      <c r="AJ38" s="205"/>
      <c r="AK38" s="172"/>
      <c r="AL38" s="172"/>
      <c r="AM38" s="172"/>
      <c r="AN38" s="180"/>
      <c r="AO38" s="172"/>
      <c r="AP38" s="172"/>
      <c r="AQ38" s="172"/>
      <c r="AR38" s="172"/>
      <c r="AS38" s="180"/>
      <c r="AT38" s="172"/>
      <c r="AU38" s="172"/>
      <c r="AV38" s="172"/>
      <c r="AW38" s="172"/>
      <c r="AX38" s="180"/>
      <c r="AY38" s="172"/>
      <c r="AZ38" s="172"/>
      <c r="BA38" s="172"/>
      <c r="BB38" s="172"/>
      <c r="BC38" s="180"/>
      <c r="BD38" s="172"/>
      <c r="BE38" s="172"/>
      <c r="BF38" s="172"/>
      <c r="BG38" s="172"/>
      <c r="BH38" s="180"/>
      <c r="BI38" s="172"/>
      <c r="BJ38" s="172"/>
      <c r="BK38" s="172"/>
      <c r="BL38" s="191"/>
      <c r="BM38" s="7" t="str">
        <f t="shared" si="1"/>
        <v>E</v>
      </c>
    </row>
    <row r="39" spans="1:65" s="7" customFormat="1" ht="39" hidden="1" thickTop="1">
      <c r="A39" s="158">
        <v>39</v>
      </c>
      <c r="B39" s="159" t="str">
        <f t="shared" si="0"/>
        <v>PSS08B_Adani Renewable Energy 35 Limited (ARE35L)</v>
      </c>
      <c r="C39" s="175" t="s">
        <v>290</v>
      </c>
      <c r="D39" s="176" t="s">
        <v>23</v>
      </c>
      <c r="E39" s="160" t="s">
        <v>920</v>
      </c>
      <c r="F39" s="291" t="s">
        <v>951</v>
      </c>
      <c r="G39" s="78" t="s">
        <v>333</v>
      </c>
      <c r="H39" s="309" t="s">
        <v>334</v>
      </c>
      <c r="I39" s="302" t="s">
        <v>141</v>
      </c>
      <c r="J39" s="160" t="s">
        <v>142</v>
      </c>
      <c r="K39" s="164">
        <v>46081</v>
      </c>
      <c r="L39" s="165"/>
      <c r="M39" s="166"/>
      <c r="N39" s="168" t="str" cm="1">
        <f t="array" ref="N39">_xlfn.IFNA(LOOKUP(2, 1/(MOD(COLUMN(O39:XFD39)-COLUMN(O39), 5)=2)/(O39:XFD39&lt;&gt;""), O39:XFD39),"Not Submitted")</f>
        <v>Cat. -I</v>
      </c>
      <c r="O39" s="228"/>
      <c r="P39" s="228"/>
      <c r="Q39" s="177" t="s">
        <v>33</v>
      </c>
      <c r="R39" s="178"/>
      <c r="S39" s="172" t="s">
        <v>922</v>
      </c>
      <c r="T39" s="188"/>
      <c r="U39" s="185"/>
      <c r="V39" s="168"/>
      <c r="W39" s="172"/>
      <c r="X39" s="172"/>
      <c r="Y39" s="227"/>
      <c r="Z39" s="232"/>
      <c r="AA39" s="208"/>
      <c r="AB39" s="168"/>
      <c r="AC39" s="168"/>
      <c r="AD39" s="231"/>
      <c r="AE39" s="232"/>
      <c r="AF39" s="208"/>
      <c r="AG39" s="172"/>
      <c r="AH39" s="172"/>
      <c r="AI39" s="236"/>
      <c r="AJ39" s="205"/>
      <c r="AK39" s="172"/>
      <c r="AL39" s="172"/>
      <c r="AM39" s="172"/>
      <c r="AN39" s="180"/>
      <c r="AO39" s="172"/>
      <c r="AP39" s="172"/>
      <c r="AQ39" s="172"/>
      <c r="AR39" s="172"/>
      <c r="AS39" s="180"/>
      <c r="AT39" s="172"/>
      <c r="AU39" s="172"/>
      <c r="AV39" s="172"/>
      <c r="AW39" s="172"/>
      <c r="AX39" s="180"/>
      <c r="AY39" s="172"/>
      <c r="AZ39" s="172"/>
      <c r="BA39" s="172"/>
      <c r="BB39" s="172"/>
      <c r="BC39" s="180"/>
      <c r="BD39" s="172"/>
      <c r="BE39" s="172"/>
      <c r="BF39" s="172"/>
      <c r="BG39" s="172"/>
      <c r="BH39" s="180"/>
      <c r="BI39" s="172"/>
      <c r="BJ39" s="172"/>
      <c r="BK39" s="172"/>
      <c r="BL39" s="191"/>
      <c r="BM39" s="7" t="str">
        <f t="shared" si="1"/>
        <v>E</v>
      </c>
    </row>
    <row r="40" spans="1:65" s="7" customFormat="1" ht="39" hidden="1" thickTop="1">
      <c r="A40" s="158">
        <v>40</v>
      </c>
      <c r="B40" s="159" t="str">
        <f t="shared" si="0"/>
        <v>PSS08B_Adani Renewable Energy 35 Limited (ARE35L)</v>
      </c>
      <c r="C40" s="175" t="s">
        <v>290</v>
      </c>
      <c r="D40" s="176" t="s">
        <v>23</v>
      </c>
      <c r="E40" s="160" t="s">
        <v>920</v>
      </c>
      <c r="F40" s="291" t="s">
        <v>952</v>
      </c>
      <c r="G40" s="78" t="s">
        <v>318</v>
      </c>
      <c r="H40" s="309" t="s">
        <v>319</v>
      </c>
      <c r="I40" s="303" t="s">
        <v>190</v>
      </c>
      <c r="J40" s="160" t="s">
        <v>159</v>
      </c>
      <c r="K40" s="164">
        <v>46081</v>
      </c>
      <c r="L40" s="165"/>
      <c r="M40" s="166"/>
      <c r="N40" s="168" t="str" cm="1">
        <f t="array" ref="N40">_xlfn.IFNA(LOOKUP(2, 1/(MOD(COLUMN(O40:XFD40)-COLUMN(O40), 5)=2)/(O40:XFD40&lt;&gt;""), O40:XFD40),"Not Submitted")</f>
        <v>Cat. -IV</v>
      </c>
      <c r="O40" s="228"/>
      <c r="P40" s="228"/>
      <c r="Q40" s="177" t="s">
        <v>37</v>
      </c>
      <c r="R40" s="178"/>
      <c r="S40" s="172" t="s">
        <v>925</v>
      </c>
      <c r="T40" s="188"/>
      <c r="U40" s="185"/>
      <c r="V40" s="168"/>
      <c r="W40" s="172"/>
      <c r="X40" s="172"/>
      <c r="Y40" s="227"/>
      <c r="Z40" s="232"/>
      <c r="AA40" s="208"/>
      <c r="AB40" s="168"/>
      <c r="AC40" s="168"/>
      <c r="AD40" s="231"/>
      <c r="AE40" s="232"/>
      <c r="AF40" s="208"/>
      <c r="AG40" s="172"/>
      <c r="AH40" s="172"/>
      <c r="AI40" s="236"/>
      <c r="AJ40" s="205"/>
      <c r="AK40" s="172"/>
      <c r="AL40" s="172"/>
      <c r="AM40" s="172"/>
      <c r="AN40" s="180"/>
      <c r="AO40" s="172"/>
      <c r="AP40" s="172"/>
      <c r="AQ40" s="172"/>
      <c r="AR40" s="172"/>
      <c r="AS40" s="180"/>
      <c r="AT40" s="172"/>
      <c r="AU40" s="172"/>
      <c r="AV40" s="172"/>
      <c r="AW40" s="172"/>
      <c r="AX40" s="180"/>
      <c r="AY40" s="172"/>
      <c r="AZ40" s="172"/>
      <c r="BA40" s="172"/>
      <c r="BB40" s="172"/>
      <c r="BC40" s="180"/>
      <c r="BD40" s="172"/>
      <c r="BE40" s="172"/>
      <c r="BF40" s="172"/>
      <c r="BG40" s="172"/>
      <c r="BH40" s="180"/>
      <c r="BI40" s="172"/>
      <c r="BJ40" s="172"/>
      <c r="BK40" s="172"/>
      <c r="BL40" s="191"/>
      <c r="BM40" s="7" t="str">
        <f t="shared" si="1"/>
        <v>M</v>
      </c>
    </row>
    <row r="41" spans="1:65" s="7" customFormat="1" ht="39" hidden="1" thickTop="1">
      <c r="A41" s="158">
        <v>41</v>
      </c>
      <c r="B41" s="159" t="str">
        <f t="shared" si="0"/>
        <v>PSS08B_Adani Renewable Energy 35 Limited (ARE35L)</v>
      </c>
      <c r="C41" s="175" t="s">
        <v>290</v>
      </c>
      <c r="D41" s="176" t="s">
        <v>23</v>
      </c>
      <c r="E41" s="160" t="s">
        <v>920</v>
      </c>
      <c r="F41" s="291" t="s">
        <v>953</v>
      </c>
      <c r="G41" s="78" t="s">
        <v>314</v>
      </c>
      <c r="H41" s="309" t="s">
        <v>315</v>
      </c>
      <c r="I41" s="303" t="s">
        <v>190</v>
      </c>
      <c r="J41" s="160" t="s">
        <v>142</v>
      </c>
      <c r="K41" s="164">
        <v>46081</v>
      </c>
      <c r="L41" s="165"/>
      <c r="M41" s="166"/>
      <c r="N41" s="168" t="str" cm="1">
        <f t="array" ref="N41">_xlfn.IFNA(LOOKUP(2, 1/(MOD(COLUMN(O41:XFD41)-COLUMN(O41), 5)=2)/(O41:XFD41&lt;&gt;""), O41:XFD41),"Not Submitted")</f>
        <v>Cat. -IV</v>
      </c>
      <c r="O41" s="228"/>
      <c r="P41" s="228"/>
      <c r="Q41" s="177" t="s">
        <v>37</v>
      </c>
      <c r="R41" s="178"/>
      <c r="S41" s="172" t="s">
        <v>954</v>
      </c>
      <c r="T41" s="188"/>
      <c r="U41" s="185"/>
      <c r="V41" s="168"/>
      <c r="W41" s="172"/>
      <c r="X41" s="172"/>
      <c r="Y41" s="227"/>
      <c r="Z41" s="232"/>
      <c r="AA41" s="208"/>
      <c r="AB41" s="168"/>
      <c r="AC41" s="168"/>
      <c r="AD41" s="231"/>
      <c r="AE41" s="232"/>
      <c r="AF41" s="208"/>
      <c r="AG41" s="172"/>
      <c r="AH41" s="172"/>
      <c r="AI41" s="236"/>
      <c r="AJ41" s="205"/>
      <c r="AK41" s="172"/>
      <c r="AL41" s="172"/>
      <c r="AM41" s="172"/>
      <c r="AN41" s="180"/>
      <c r="AO41" s="172"/>
      <c r="AP41" s="172"/>
      <c r="AQ41" s="172"/>
      <c r="AR41" s="172"/>
      <c r="AS41" s="180"/>
      <c r="AT41" s="172"/>
      <c r="AU41" s="172"/>
      <c r="AV41" s="172"/>
      <c r="AW41" s="172"/>
      <c r="AX41" s="180"/>
      <c r="AY41" s="172"/>
      <c r="AZ41" s="172"/>
      <c r="BA41" s="172"/>
      <c r="BB41" s="172"/>
      <c r="BC41" s="180"/>
      <c r="BD41" s="172"/>
      <c r="BE41" s="172"/>
      <c r="BF41" s="172"/>
      <c r="BG41" s="172"/>
      <c r="BH41" s="180"/>
      <c r="BI41" s="172"/>
      <c r="BJ41" s="172"/>
      <c r="BK41" s="172"/>
      <c r="BL41" s="191"/>
      <c r="BM41" s="7" t="str">
        <f t="shared" si="1"/>
        <v>M</v>
      </c>
    </row>
    <row r="42" spans="1:65" s="7" customFormat="1" ht="39" hidden="1" thickTop="1">
      <c r="A42" s="158">
        <v>42</v>
      </c>
      <c r="B42" s="159" t="str">
        <f t="shared" si="0"/>
        <v>PSS08B_Adani Renewable Energy 35 Limited (ARE35L)</v>
      </c>
      <c r="C42" s="175" t="s">
        <v>290</v>
      </c>
      <c r="D42" s="176" t="s">
        <v>23</v>
      </c>
      <c r="E42" s="160" t="s">
        <v>920</v>
      </c>
      <c r="F42" s="291" t="s">
        <v>955</v>
      </c>
      <c r="G42" s="78" t="s">
        <v>321</v>
      </c>
      <c r="H42" s="308" t="s">
        <v>322</v>
      </c>
      <c r="I42" s="303" t="s">
        <v>190</v>
      </c>
      <c r="J42" s="160" t="s">
        <v>142</v>
      </c>
      <c r="K42" s="164">
        <v>46081</v>
      </c>
      <c r="L42" s="165"/>
      <c r="M42" s="166"/>
      <c r="N42" s="168" t="str" cm="1">
        <f t="array" ref="N42">_xlfn.IFNA(LOOKUP(2, 1/(MOD(COLUMN(O42:XFD42)-COLUMN(O42), 5)=2)/(O42:XFD42&lt;&gt;""), O42:XFD42),"Not Submitted")</f>
        <v>Cat. -IV</v>
      </c>
      <c r="O42" s="228"/>
      <c r="P42" s="228"/>
      <c r="Q42" s="177" t="s">
        <v>37</v>
      </c>
      <c r="R42" s="178"/>
      <c r="S42" s="172" t="s">
        <v>198</v>
      </c>
      <c r="T42" s="188"/>
      <c r="U42" s="185"/>
      <c r="V42" s="168"/>
      <c r="W42" s="172"/>
      <c r="X42" s="172"/>
      <c r="Y42" s="227"/>
      <c r="Z42" s="232"/>
      <c r="AA42" s="208"/>
      <c r="AB42" s="168"/>
      <c r="AC42" s="168"/>
      <c r="AD42" s="231"/>
      <c r="AE42" s="232"/>
      <c r="AF42" s="208"/>
      <c r="AG42" s="172"/>
      <c r="AH42" s="172"/>
      <c r="AI42" s="236"/>
      <c r="AJ42" s="205"/>
      <c r="AK42" s="172"/>
      <c r="AL42" s="172"/>
      <c r="AM42" s="172"/>
      <c r="AN42" s="180"/>
      <c r="AO42" s="172"/>
      <c r="AP42" s="172"/>
      <c r="AQ42" s="172"/>
      <c r="AR42" s="172"/>
      <c r="AS42" s="180"/>
      <c r="AT42" s="172"/>
      <c r="AU42" s="172"/>
      <c r="AV42" s="172"/>
      <c r="AW42" s="172"/>
      <c r="AX42" s="180"/>
      <c r="AY42" s="172"/>
      <c r="AZ42" s="172"/>
      <c r="BA42" s="172"/>
      <c r="BB42" s="172"/>
      <c r="BC42" s="180"/>
      <c r="BD42" s="172"/>
      <c r="BE42" s="172"/>
      <c r="BF42" s="172"/>
      <c r="BG42" s="172"/>
      <c r="BH42" s="180"/>
      <c r="BI42" s="172"/>
      <c r="BJ42" s="172"/>
      <c r="BK42" s="172"/>
      <c r="BL42" s="191"/>
      <c r="BM42" s="7" t="str">
        <f t="shared" si="1"/>
        <v>M</v>
      </c>
    </row>
    <row r="43" spans="1:65" s="7" customFormat="1" ht="39" hidden="1" thickTop="1">
      <c r="A43" s="158">
        <v>43</v>
      </c>
      <c r="B43" s="159" t="str">
        <f t="shared" si="0"/>
        <v>PSS08B_Adani Renewable Energy 35 Limited (ARE35L)</v>
      </c>
      <c r="C43" s="175" t="s">
        <v>290</v>
      </c>
      <c r="D43" s="176" t="s">
        <v>23</v>
      </c>
      <c r="E43" s="160" t="s">
        <v>920</v>
      </c>
      <c r="F43" s="291" t="s">
        <v>956</v>
      </c>
      <c r="G43" s="78" t="s">
        <v>339</v>
      </c>
      <c r="H43" s="309" t="s">
        <v>340</v>
      </c>
      <c r="I43" s="302" t="s">
        <v>141</v>
      </c>
      <c r="J43" s="160" t="s">
        <v>142</v>
      </c>
      <c r="K43" s="164">
        <v>46081</v>
      </c>
      <c r="L43" s="165"/>
      <c r="M43" s="166"/>
      <c r="N43" s="168" t="str" cm="1">
        <f t="array" ref="N43">_xlfn.IFNA(LOOKUP(2, 1/(MOD(COLUMN(O43:XFD43)-COLUMN(O43), 5)=2)/(O43:XFD43&lt;&gt;""), O43:XFD43),"Not Submitted")</f>
        <v>Cat. -I</v>
      </c>
      <c r="O43" s="228"/>
      <c r="P43" s="228"/>
      <c r="Q43" s="177" t="s">
        <v>33</v>
      </c>
      <c r="R43" s="178"/>
      <c r="S43" s="172" t="s">
        <v>3044</v>
      </c>
      <c r="T43" s="188"/>
      <c r="U43" s="185"/>
      <c r="V43" s="168"/>
      <c r="W43" s="172"/>
      <c r="X43" s="172"/>
      <c r="Y43" s="227"/>
      <c r="Z43" s="232"/>
      <c r="AA43" s="208"/>
      <c r="AB43" s="168"/>
      <c r="AC43" s="168"/>
      <c r="AD43" s="231"/>
      <c r="AE43" s="232"/>
      <c r="AF43" s="208"/>
      <c r="AG43" s="172"/>
      <c r="AH43" s="172"/>
      <c r="AI43" s="236"/>
      <c r="AJ43" s="205"/>
      <c r="AK43" s="172"/>
      <c r="AL43" s="172"/>
      <c r="AM43" s="172"/>
      <c r="AN43" s="180"/>
      <c r="AO43" s="172"/>
      <c r="AP43" s="172"/>
      <c r="AQ43" s="172"/>
      <c r="AR43" s="172"/>
      <c r="AS43" s="180"/>
      <c r="AT43" s="172"/>
      <c r="AU43" s="172"/>
      <c r="AV43" s="172"/>
      <c r="AW43" s="172"/>
      <c r="AX43" s="180"/>
      <c r="AY43" s="172"/>
      <c r="AZ43" s="172"/>
      <c r="BA43" s="172"/>
      <c r="BB43" s="172"/>
      <c r="BC43" s="180"/>
      <c r="BD43" s="172"/>
      <c r="BE43" s="172"/>
      <c r="BF43" s="172"/>
      <c r="BG43" s="172"/>
      <c r="BH43" s="180"/>
      <c r="BI43" s="172"/>
      <c r="BJ43" s="172"/>
      <c r="BK43" s="172"/>
      <c r="BL43" s="191"/>
      <c r="BM43" s="7" t="str">
        <f t="shared" si="1"/>
        <v>E</v>
      </c>
    </row>
    <row r="44" spans="1:65" s="7" customFormat="1" ht="39" hidden="1" thickTop="1">
      <c r="A44" s="158">
        <v>44</v>
      </c>
      <c r="B44" s="159" t="str">
        <f t="shared" si="0"/>
        <v>PSS08B_Adani Renewable Energy 35 Limited (ARE35L)</v>
      </c>
      <c r="C44" s="175" t="s">
        <v>290</v>
      </c>
      <c r="D44" s="176" t="s">
        <v>23</v>
      </c>
      <c r="E44" s="160" t="s">
        <v>920</v>
      </c>
      <c r="F44" s="291" t="s">
        <v>957</v>
      </c>
      <c r="G44" s="78" t="s">
        <v>336</v>
      </c>
      <c r="H44" s="309" t="s">
        <v>337</v>
      </c>
      <c r="I44" s="302" t="s">
        <v>141</v>
      </c>
      <c r="J44" s="160" t="s">
        <v>159</v>
      </c>
      <c r="K44" s="164">
        <v>46081</v>
      </c>
      <c r="L44" s="165"/>
      <c r="M44" s="166"/>
      <c r="N44" s="168" t="str" cm="1">
        <f t="array" ref="N44">_xlfn.IFNA(LOOKUP(2, 1/(MOD(COLUMN(O44:XFD44)-COLUMN(O44), 5)=2)/(O44:XFD44&lt;&gt;""), O44:XFD44),"Not Submitted")</f>
        <v>Cat. -I</v>
      </c>
      <c r="O44" s="228"/>
      <c r="P44" s="228"/>
      <c r="Q44" s="177" t="s">
        <v>33</v>
      </c>
      <c r="R44" s="178"/>
      <c r="S44" s="172" t="s">
        <v>922</v>
      </c>
      <c r="T44" s="188"/>
      <c r="U44" s="185"/>
      <c r="V44" s="168"/>
      <c r="W44" s="172"/>
      <c r="X44" s="172"/>
      <c r="Y44" s="227"/>
      <c r="Z44" s="232"/>
      <c r="AA44" s="208"/>
      <c r="AB44" s="168"/>
      <c r="AC44" s="168"/>
      <c r="AD44" s="231"/>
      <c r="AE44" s="232"/>
      <c r="AF44" s="208"/>
      <c r="AG44" s="172"/>
      <c r="AH44" s="172"/>
      <c r="AI44" s="236"/>
      <c r="AJ44" s="205"/>
      <c r="AK44" s="172"/>
      <c r="AL44" s="172"/>
      <c r="AM44" s="172"/>
      <c r="AN44" s="180"/>
      <c r="AO44" s="172"/>
      <c r="AP44" s="172"/>
      <c r="AQ44" s="172"/>
      <c r="AR44" s="172"/>
      <c r="AS44" s="180"/>
      <c r="AT44" s="172"/>
      <c r="AU44" s="172"/>
      <c r="AV44" s="172"/>
      <c r="AW44" s="172"/>
      <c r="AX44" s="180"/>
      <c r="AY44" s="172"/>
      <c r="AZ44" s="172"/>
      <c r="BA44" s="172"/>
      <c r="BB44" s="172"/>
      <c r="BC44" s="180"/>
      <c r="BD44" s="172"/>
      <c r="BE44" s="172"/>
      <c r="BF44" s="172"/>
      <c r="BG44" s="172"/>
      <c r="BH44" s="180"/>
      <c r="BI44" s="172"/>
      <c r="BJ44" s="172"/>
      <c r="BK44" s="172"/>
      <c r="BL44" s="191"/>
      <c r="BM44" s="7" t="str">
        <f t="shared" si="1"/>
        <v>E</v>
      </c>
    </row>
    <row r="45" spans="1:65" s="7" customFormat="1" ht="39" hidden="1" thickTop="1">
      <c r="A45" s="158">
        <v>45</v>
      </c>
      <c r="B45" s="159" t="str">
        <f t="shared" si="0"/>
        <v>PSS08B_Adani Renewable Energy 35 Limited (ARE35L)</v>
      </c>
      <c r="C45" s="175" t="s">
        <v>290</v>
      </c>
      <c r="D45" s="176" t="s">
        <v>23</v>
      </c>
      <c r="E45" s="160" t="s">
        <v>920</v>
      </c>
      <c r="F45" s="291" t="s">
        <v>958</v>
      </c>
      <c r="G45" s="78" t="s">
        <v>330</v>
      </c>
      <c r="H45" s="309" t="s">
        <v>331</v>
      </c>
      <c r="I45" s="302" t="s">
        <v>141</v>
      </c>
      <c r="J45" s="160"/>
      <c r="K45" s="164">
        <v>46081</v>
      </c>
      <c r="L45" s="165"/>
      <c r="M45" s="166"/>
      <c r="N45" s="168" t="str" cm="1">
        <f t="array" ref="N45">_xlfn.IFNA(LOOKUP(2, 1/(MOD(COLUMN(O45:XFD45)-COLUMN(O45), 5)=2)/(O45:XFD45&lt;&gt;""), O45:XFD45),"Not Submitted")</f>
        <v>Cat. -I</v>
      </c>
      <c r="O45" s="228"/>
      <c r="P45" s="228"/>
      <c r="Q45" s="177" t="s">
        <v>33</v>
      </c>
      <c r="R45" s="178"/>
      <c r="S45" s="172" t="s">
        <v>925</v>
      </c>
      <c r="T45" s="188"/>
      <c r="U45" s="185"/>
      <c r="V45" s="168"/>
      <c r="W45" s="172"/>
      <c r="X45" s="172"/>
      <c r="Y45" s="227"/>
      <c r="Z45" s="232"/>
      <c r="AA45" s="208"/>
      <c r="AB45" s="168"/>
      <c r="AC45" s="168"/>
      <c r="AD45" s="231"/>
      <c r="AE45" s="232"/>
      <c r="AF45" s="208"/>
      <c r="AG45" s="172"/>
      <c r="AH45" s="172"/>
      <c r="AI45" s="236"/>
      <c r="AJ45" s="205"/>
      <c r="AK45" s="172"/>
      <c r="AL45" s="172"/>
      <c r="AM45" s="172"/>
      <c r="AN45" s="180"/>
      <c r="AO45" s="172"/>
      <c r="AP45" s="172"/>
      <c r="AQ45" s="172"/>
      <c r="AR45" s="172"/>
      <c r="AS45" s="180"/>
      <c r="AT45" s="172"/>
      <c r="AU45" s="172"/>
      <c r="AV45" s="172"/>
      <c r="AW45" s="172"/>
      <c r="AX45" s="180"/>
      <c r="AY45" s="172"/>
      <c r="AZ45" s="172"/>
      <c r="BA45" s="172"/>
      <c r="BB45" s="172"/>
      <c r="BC45" s="180"/>
      <c r="BD45" s="172"/>
      <c r="BE45" s="172"/>
      <c r="BF45" s="172"/>
      <c r="BG45" s="172"/>
      <c r="BH45" s="180"/>
      <c r="BI45" s="172"/>
      <c r="BJ45" s="172"/>
      <c r="BK45" s="172"/>
      <c r="BL45" s="191"/>
      <c r="BM45" s="7" t="str">
        <f t="shared" si="1"/>
        <v>E</v>
      </c>
    </row>
    <row r="46" spans="1:65" s="7" customFormat="1" ht="39" hidden="1" thickTop="1">
      <c r="A46" s="158">
        <v>46</v>
      </c>
      <c r="B46" s="159" t="str">
        <f t="shared" si="0"/>
        <v>PSS08B_Adani Renewable Energy 35 Limited (ARE35L)</v>
      </c>
      <c r="C46" s="175" t="s">
        <v>290</v>
      </c>
      <c r="D46" s="176" t="s">
        <v>23</v>
      </c>
      <c r="E46" s="160" t="s">
        <v>920</v>
      </c>
      <c r="F46" s="291" t="s">
        <v>959</v>
      </c>
      <c r="G46" s="78" t="s">
        <v>362</v>
      </c>
      <c r="H46" s="308" t="s">
        <v>363</v>
      </c>
      <c r="I46" s="302" t="s">
        <v>190</v>
      </c>
      <c r="J46" s="160"/>
      <c r="K46" s="164">
        <v>46081</v>
      </c>
      <c r="L46" s="165"/>
      <c r="M46" s="166"/>
      <c r="N46" s="168" t="str" cm="1">
        <f t="array" ref="N46">_xlfn.IFNA(LOOKUP(2, 1/(MOD(COLUMN(O46:XFD46)-COLUMN(O46), 5)=2)/(O46:XFD46&lt;&gt;""), O46:XFD46),"Not Submitted")</f>
        <v>Cat. -IV</v>
      </c>
      <c r="O46" s="228"/>
      <c r="P46" s="228"/>
      <c r="Q46" s="177" t="s">
        <v>37</v>
      </c>
      <c r="R46" s="178"/>
      <c r="S46" s="172" t="s">
        <v>925</v>
      </c>
      <c r="T46" s="188"/>
      <c r="U46" s="185"/>
      <c r="V46" s="168"/>
      <c r="W46" s="172"/>
      <c r="X46" s="172"/>
      <c r="Y46" s="227"/>
      <c r="Z46" s="232"/>
      <c r="AA46" s="208"/>
      <c r="AB46" s="168"/>
      <c r="AC46" s="168"/>
      <c r="AD46" s="231"/>
      <c r="AE46" s="232"/>
      <c r="AF46" s="208"/>
      <c r="AG46" s="172"/>
      <c r="AH46" s="172"/>
      <c r="AI46" s="236"/>
      <c r="AJ46" s="205"/>
      <c r="AK46" s="172"/>
      <c r="AL46" s="172"/>
      <c r="AM46" s="172"/>
      <c r="AN46" s="180"/>
      <c r="AO46" s="172"/>
      <c r="AP46" s="172"/>
      <c r="AQ46" s="172"/>
      <c r="AR46" s="172"/>
      <c r="AS46" s="180"/>
      <c r="AT46" s="172"/>
      <c r="AU46" s="172"/>
      <c r="AV46" s="172"/>
      <c r="AW46" s="172"/>
      <c r="AX46" s="180"/>
      <c r="AY46" s="172"/>
      <c r="AZ46" s="172"/>
      <c r="BA46" s="172"/>
      <c r="BB46" s="172"/>
      <c r="BC46" s="180"/>
      <c r="BD46" s="172"/>
      <c r="BE46" s="172"/>
      <c r="BF46" s="172"/>
      <c r="BG46" s="172"/>
      <c r="BH46" s="180"/>
      <c r="BI46" s="172"/>
      <c r="BJ46" s="172"/>
      <c r="BK46" s="172"/>
      <c r="BL46" s="191"/>
      <c r="BM46" s="7" t="str">
        <f t="shared" si="1"/>
        <v>E</v>
      </c>
    </row>
    <row r="47" spans="1:65" s="7" customFormat="1" ht="39" hidden="1" thickTop="1">
      <c r="A47" s="158">
        <v>47</v>
      </c>
      <c r="B47" s="159" t="str">
        <f t="shared" si="0"/>
        <v>PSS08B_Adani Renewable Energy 35 Limited (ARE35L)</v>
      </c>
      <c r="C47" s="175" t="s">
        <v>290</v>
      </c>
      <c r="D47" s="176" t="s">
        <v>23</v>
      </c>
      <c r="E47" s="160" t="s">
        <v>920</v>
      </c>
      <c r="F47" s="291" t="s">
        <v>960</v>
      </c>
      <c r="G47" s="78" t="s">
        <v>346</v>
      </c>
      <c r="H47" s="308" t="s">
        <v>347</v>
      </c>
      <c r="I47" s="304" t="s">
        <v>190</v>
      </c>
      <c r="J47" s="160"/>
      <c r="K47" s="164">
        <v>46081</v>
      </c>
      <c r="L47" s="165"/>
      <c r="M47" s="166"/>
      <c r="N47" s="168" t="str" cm="1">
        <f t="array" ref="N47">_xlfn.IFNA(LOOKUP(2, 1/(MOD(COLUMN(O47:XFD47)-COLUMN(O47), 5)=2)/(O47:XFD47&lt;&gt;""), O47:XFD47),"Not Submitted")</f>
        <v>Cat. -IV</v>
      </c>
      <c r="O47" s="228"/>
      <c r="P47" s="228"/>
      <c r="Q47" s="177" t="s">
        <v>37</v>
      </c>
      <c r="R47" s="178"/>
      <c r="S47" s="172" t="s">
        <v>925</v>
      </c>
      <c r="T47" s="188"/>
      <c r="U47" s="185"/>
      <c r="V47" s="168"/>
      <c r="W47" s="172"/>
      <c r="X47" s="172"/>
      <c r="Y47" s="227"/>
      <c r="Z47" s="232"/>
      <c r="AA47" s="208"/>
      <c r="AB47" s="168"/>
      <c r="AC47" s="168"/>
      <c r="AD47" s="231"/>
      <c r="AE47" s="232"/>
      <c r="AF47" s="208"/>
      <c r="AG47" s="172"/>
      <c r="AH47" s="172"/>
      <c r="AI47" s="236"/>
      <c r="AJ47" s="205"/>
      <c r="AK47" s="172"/>
      <c r="AL47" s="172"/>
      <c r="AM47" s="172"/>
      <c r="AN47" s="180"/>
      <c r="AO47" s="172"/>
      <c r="AP47" s="172"/>
      <c r="AQ47" s="172"/>
      <c r="AR47" s="172"/>
      <c r="AS47" s="180"/>
      <c r="AT47" s="172"/>
      <c r="AU47" s="172"/>
      <c r="AV47" s="172"/>
      <c r="AW47" s="172"/>
      <c r="AX47" s="180"/>
      <c r="AY47" s="172"/>
      <c r="AZ47" s="172"/>
      <c r="BA47" s="172"/>
      <c r="BB47" s="172"/>
      <c r="BC47" s="180"/>
      <c r="BD47" s="172"/>
      <c r="BE47" s="172"/>
      <c r="BF47" s="172"/>
      <c r="BG47" s="172"/>
      <c r="BH47" s="180"/>
      <c r="BI47" s="172"/>
      <c r="BJ47" s="172"/>
      <c r="BK47" s="172"/>
      <c r="BL47" s="191"/>
      <c r="BM47" s="7" t="str">
        <f t="shared" si="1"/>
        <v>E</v>
      </c>
    </row>
    <row r="48" spans="1:65" s="7" customFormat="1" ht="39" hidden="1" thickTop="1">
      <c r="A48" s="158">
        <v>48</v>
      </c>
      <c r="B48" s="159" t="str">
        <f t="shared" si="0"/>
        <v>PSS08B_Adani Renewable Energy 35 Limited (ARE35L)</v>
      </c>
      <c r="C48" s="175" t="s">
        <v>290</v>
      </c>
      <c r="D48" s="176" t="s">
        <v>23</v>
      </c>
      <c r="E48" s="160" t="s">
        <v>920</v>
      </c>
      <c r="F48" s="291" t="s">
        <v>961</v>
      </c>
      <c r="G48" s="78" t="s">
        <v>365</v>
      </c>
      <c r="H48" s="309" t="s">
        <v>366</v>
      </c>
      <c r="I48" s="305" t="s">
        <v>141</v>
      </c>
      <c r="J48" s="160"/>
      <c r="K48" s="164">
        <v>46081</v>
      </c>
      <c r="L48" s="165"/>
      <c r="M48" s="166"/>
      <c r="N48" s="168" t="str" cm="1">
        <f t="array" ref="N48">_xlfn.IFNA(LOOKUP(2, 1/(MOD(COLUMN(O48:XFD48)-COLUMN(O48), 5)=2)/(O48:XFD48&lt;&gt;""), O48:XFD48),"Not Submitted")</f>
        <v>Cat. -I</v>
      </c>
      <c r="O48" s="228"/>
      <c r="P48" s="228"/>
      <c r="Q48" s="177" t="s">
        <v>33</v>
      </c>
      <c r="R48" s="178"/>
      <c r="S48" s="172" t="s">
        <v>198</v>
      </c>
      <c r="T48" s="188"/>
      <c r="U48" s="185"/>
      <c r="V48" s="168"/>
      <c r="W48" s="172"/>
      <c r="X48" s="172"/>
      <c r="Y48" s="227"/>
      <c r="Z48" s="232"/>
      <c r="AA48" s="208"/>
      <c r="AB48" s="168"/>
      <c r="AC48" s="168"/>
      <c r="AD48" s="231"/>
      <c r="AE48" s="232"/>
      <c r="AF48" s="208"/>
      <c r="AG48" s="172"/>
      <c r="AH48" s="172"/>
      <c r="AI48" s="236"/>
      <c r="AJ48" s="205"/>
      <c r="AK48" s="172"/>
      <c r="AL48" s="172"/>
      <c r="AM48" s="172"/>
      <c r="AN48" s="180"/>
      <c r="AO48" s="172"/>
      <c r="AP48" s="172"/>
      <c r="AQ48" s="172"/>
      <c r="AR48" s="172"/>
      <c r="AS48" s="180"/>
      <c r="AT48" s="172"/>
      <c r="AU48" s="172"/>
      <c r="AV48" s="172"/>
      <c r="AW48" s="172"/>
      <c r="AX48" s="180"/>
      <c r="AY48" s="172"/>
      <c r="AZ48" s="172"/>
      <c r="BA48" s="172"/>
      <c r="BB48" s="172"/>
      <c r="BC48" s="180"/>
      <c r="BD48" s="172"/>
      <c r="BE48" s="172"/>
      <c r="BF48" s="172"/>
      <c r="BG48" s="172"/>
      <c r="BH48" s="180"/>
      <c r="BI48" s="172"/>
      <c r="BJ48" s="172"/>
      <c r="BK48" s="172"/>
      <c r="BL48" s="191"/>
      <c r="BM48" s="7" t="str">
        <f t="shared" si="1"/>
        <v>E</v>
      </c>
    </row>
    <row r="49" spans="1:65" s="7" customFormat="1" ht="39" hidden="1" thickTop="1">
      <c r="A49" s="158">
        <v>49</v>
      </c>
      <c r="B49" s="159" t="str">
        <f t="shared" si="0"/>
        <v>PSS08B_Adani Renewable Energy 35 Limited (ARE35L)</v>
      </c>
      <c r="C49" s="175" t="s">
        <v>290</v>
      </c>
      <c r="D49" s="176" t="s">
        <v>23</v>
      </c>
      <c r="E49" s="160" t="s">
        <v>920</v>
      </c>
      <c r="F49" s="291" t="s">
        <v>962</v>
      </c>
      <c r="G49" s="78" t="s">
        <v>324</v>
      </c>
      <c r="H49" s="309" t="s">
        <v>325</v>
      </c>
      <c r="I49" s="302" t="s">
        <v>190</v>
      </c>
      <c r="J49" s="160"/>
      <c r="K49" s="164">
        <v>46081</v>
      </c>
      <c r="L49" s="165"/>
      <c r="M49" s="166"/>
      <c r="N49" s="168" t="str" cm="1">
        <f t="array" ref="N49">_xlfn.IFNA(LOOKUP(2, 1/(MOD(COLUMN(O49:XFD49)-COLUMN(O49), 5)=2)/(O49:XFD49&lt;&gt;""), O49:XFD49),"Not Submitted")</f>
        <v>Cat. -IV</v>
      </c>
      <c r="O49" s="228"/>
      <c r="P49" s="228"/>
      <c r="Q49" s="177" t="s">
        <v>37</v>
      </c>
      <c r="R49" s="178"/>
      <c r="S49" s="172" t="s">
        <v>925</v>
      </c>
      <c r="T49" s="188"/>
      <c r="U49" s="185"/>
      <c r="V49" s="168"/>
      <c r="W49" s="172"/>
      <c r="X49" s="172"/>
      <c r="Y49" s="227"/>
      <c r="Z49" s="232"/>
      <c r="AA49" s="208"/>
      <c r="AB49" s="168"/>
      <c r="AC49" s="168"/>
      <c r="AD49" s="231"/>
      <c r="AE49" s="232"/>
      <c r="AF49" s="208"/>
      <c r="AG49" s="172"/>
      <c r="AH49" s="172"/>
      <c r="AI49" s="236"/>
      <c r="AJ49" s="205"/>
      <c r="AK49" s="172"/>
      <c r="AL49" s="172"/>
      <c r="AM49" s="172"/>
      <c r="AN49" s="180"/>
      <c r="AO49" s="172"/>
      <c r="AP49" s="172"/>
      <c r="AQ49" s="172"/>
      <c r="AR49" s="172"/>
      <c r="AS49" s="180"/>
      <c r="AT49" s="172"/>
      <c r="AU49" s="172"/>
      <c r="AV49" s="172"/>
      <c r="AW49" s="172"/>
      <c r="AX49" s="180"/>
      <c r="AY49" s="172"/>
      <c r="AZ49" s="172"/>
      <c r="BA49" s="172"/>
      <c r="BB49" s="172"/>
      <c r="BC49" s="180"/>
      <c r="BD49" s="172"/>
      <c r="BE49" s="172"/>
      <c r="BF49" s="172"/>
      <c r="BG49" s="172"/>
      <c r="BH49" s="180"/>
      <c r="BI49" s="172"/>
      <c r="BJ49" s="172"/>
      <c r="BK49" s="172"/>
      <c r="BL49" s="191"/>
      <c r="BM49" s="7" t="str">
        <f t="shared" si="1"/>
        <v>E</v>
      </c>
    </row>
    <row r="50" spans="1:65" s="7" customFormat="1" ht="39" hidden="1" thickTop="1">
      <c r="A50" s="158">
        <v>50</v>
      </c>
      <c r="B50" s="159" t="str">
        <f t="shared" si="0"/>
        <v>PSS08B_Adani Renewable Energy 35 Limited (ARE35L)</v>
      </c>
      <c r="C50" s="175" t="s">
        <v>290</v>
      </c>
      <c r="D50" s="176" t="s">
        <v>23</v>
      </c>
      <c r="E50" s="160" t="s">
        <v>920</v>
      </c>
      <c r="F50" s="291" t="s">
        <v>963</v>
      </c>
      <c r="G50" s="281" t="s">
        <v>358</v>
      </c>
      <c r="H50" s="300" t="s">
        <v>359</v>
      </c>
      <c r="I50" s="302" t="s">
        <v>190</v>
      </c>
      <c r="J50" s="160" t="s">
        <v>159</v>
      </c>
      <c r="K50" s="164">
        <v>46081</v>
      </c>
      <c r="L50" s="165"/>
      <c r="M50" s="166"/>
      <c r="N50" s="168" t="str" cm="1">
        <f t="array" ref="N50">_xlfn.IFNA(LOOKUP(2, 1/(MOD(COLUMN(O50:XFD50)-COLUMN(O50), 5)=2)/(O50:XFD50&lt;&gt;""), O50:XFD50),"Not Submitted")</f>
        <v>Cat. -IV</v>
      </c>
      <c r="O50" s="228"/>
      <c r="P50" s="228"/>
      <c r="Q50" s="177" t="s">
        <v>37</v>
      </c>
      <c r="R50" s="178"/>
      <c r="S50" s="172" t="s">
        <v>925</v>
      </c>
      <c r="T50" s="188"/>
      <c r="U50" s="185"/>
      <c r="V50" s="168"/>
      <c r="W50" s="172"/>
      <c r="X50" s="172"/>
      <c r="Y50" s="227"/>
      <c r="Z50" s="232"/>
      <c r="AA50" s="208"/>
      <c r="AB50" s="168"/>
      <c r="AC50" s="168"/>
      <c r="AD50" s="231"/>
      <c r="AE50" s="232"/>
      <c r="AF50" s="208"/>
      <c r="AG50" s="172"/>
      <c r="AH50" s="172"/>
      <c r="AI50" s="236"/>
      <c r="AJ50" s="205"/>
      <c r="AK50" s="172"/>
      <c r="AL50" s="172"/>
      <c r="AM50" s="172"/>
      <c r="AN50" s="180"/>
      <c r="AO50" s="172"/>
      <c r="AP50" s="172"/>
      <c r="AQ50" s="172"/>
      <c r="AR50" s="172"/>
      <c r="AS50" s="180"/>
      <c r="AT50" s="172"/>
      <c r="AU50" s="172"/>
      <c r="AV50" s="172"/>
      <c r="AW50" s="172"/>
      <c r="AX50" s="180"/>
      <c r="AY50" s="172"/>
      <c r="AZ50" s="172"/>
      <c r="BA50" s="172"/>
      <c r="BB50" s="172"/>
      <c r="BC50" s="180"/>
      <c r="BD50" s="172"/>
      <c r="BE50" s="172"/>
      <c r="BF50" s="172"/>
      <c r="BG50" s="172"/>
      <c r="BH50" s="180"/>
      <c r="BI50" s="172"/>
      <c r="BJ50" s="172"/>
      <c r="BK50" s="172"/>
      <c r="BL50" s="191"/>
      <c r="BM50" s="7" t="str">
        <f t="shared" si="1"/>
        <v>E</v>
      </c>
    </row>
    <row r="51" spans="1:65" s="7" customFormat="1" ht="39" hidden="1" thickTop="1">
      <c r="A51" s="158">
        <v>51</v>
      </c>
      <c r="B51" s="159" t="str">
        <f t="shared" si="0"/>
        <v>PSS08B_Adani Renewable Energy 35 Limited (ARE35L)</v>
      </c>
      <c r="C51" s="175" t="s">
        <v>290</v>
      </c>
      <c r="D51" s="176" t="s">
        <v>23</v>
      </c>
      <c r="E51" s="160" t="s">
        <v>920</v>
      </c>
      <c r="F51" s="291" t="s">
        <v>964</v>
      </c>
      <c r="G51" s="78" t="s">
        <v>327</v>
      </c>
      <c r="H51" s="309" t="s">
        <v>328</v>
      </c>
      <c r="I51" s="302" t="s">
        <v>190</v>
      </c>
      <c r="J51" s="160" t="s">
        <v>159</v>
      </c>
      <c r="K51" s="164">
        <v>46081</v>
      </c>
      <c r="L51" s="165"/>
      <c r="M51" s="166"/>
      <c r="N51" s="168" t="str" cm="1">
        <f t="array" ref="N51">_xlfn.IFNA(LOOKUP(2, 1/(MOD(COLUMN(O51:XFD51)-COLUMN(O51), 5)=2)/(O51:XFD51&lt;&gt;""), O51:XFD51),"Not Submitted")</f>
        <v>Cat. -IV</v>
      </c>
      <c r="O51" s="228"/>
      <c r="P51" s="228"/>
      <c r="Q51" s="177" t="s">
        <v>37</v>
      </c>
      <c r="R51" s="178"/>
      <c r="S51" s="172" t="s">
        <v>925</v>
      </c>
      <c r="T51" s="188"/>
      <c r="U51" s="185"/>
      <c r="V51" s="168"/>
      <c r="W51" s="172"/>
      <c r="X51" s="172"/>
      <c r="Y51" s="227"/>
      <c r="Z51" s="232"/>
      <c r="AA51" s="208"/>
      <c r="AB51" s="168"/>
      <c r="AC51" s="168"/>
      <c r="AD51" s="231"/>
      <c r="AE51" s="232"/>
      <c r="AF51" s="208"/>
      <c r="AG51" s="172"/>
      <c r="AH51" s="172"/>
      <c r="AI51" s="236"/>
      <c r="AJ51" s="205"/>
      <c r="AK51" s="172"/>
      <c r="AL51" s="172"/>
      <c r="AM51" s="172"/>
      <c r="AN51" s="180"/>
      <c r="AO51" s="172"/>
      <c r="AP51" s="172"/>
      <c r="AQ51" s="172"/>
      <c r="AR51" s="172"/>
      <c r="AS51" s="180"/>
      <c r="AT51" s="172"/>
      <c r="AU51" s="172"/>
      <c r="AV51" s="172"/>
      <c r="AW51" s="172"/>
      <c r="AX51" s="180"/>
      <c r="AY51" s="172"/>
      <c r="AZ51" s="172"/>
      <c r="BA51" s="172"/>
      <c r="BB51" s="172"/>
      <c r="BC51" s="180"/>
      <c r="BD51" s="172"/>
      <c r="BE51" s="172"/>
      <c r="BF51" s="172"/>
      <c r="BG51" s="172"/>
      <c r="BH51" s="180"/>
      <c r="BI51" s="172"/>
      <c r="BJ51" s="172"/>
      <c r="BK51" s="172"/>
      <c r="BL51" s="191"/>
      <c r="BM51" s="7" t="str">
        <f t="shared" si="1"/>
        <v>E</v>
      </c>
    </row>
    <row r="52" spans="1:65" s="7" customFormat="1" ht="41.25" hidden="1" thickTop="1">
      <c r="A52" s="158">
        <v>52</v>
      </c>
      <c r="B52" s="159" t="str">
        <f t="shared" si="0"/>
        <v>PSS08B_Adani Renewable Energy 35 Limited (ARE35L)</v>
      </c>
      <c r="C52" s="175" t="s">
        <v>290</v>
      </c>
      <c r="D52" s="176" t="s">
        <v>23</v>
      </c>
      <c r="E52" s="160" t="s">
        <v>920</v>
      </c>
      <c r="F52" s="291" t="s">
        <v>965</v>
      </c>
      <c r="G52" s="78" t="s">
        <v>343</v>
      </c>
      <c r="H52" s="309" t="s">
        <v>344</v>
      </c>
      <c r="I52" s="302" t="s">
        <v>190</v>
      </c>
      <c r="J52" s="160" t="s">
        <v>142</v>
      </c>
      <c r="K52" s="164">
        <v>46081</v>
      </c>
      <c r="L52" s="165"/>
      <c r="M52" s="166"/>
      <c r="N52" s="168" t="str" cm="1">
        <f t="array" ref="N52">_xlfn.IFNA(LOOKUP(2, 1/(MOD(COLUMN(O52:XFD52)-COLUMN(O52), 5)=2)/(O52:XFD52&lt;&gt;""), O52:XFD52),"Not Submitted")</f>
        <v>Cat. -IV</v>
      </c>
      <c r="O52" s="228"/>
      <c r="P52" s="228"/>
      <c r="Q52" s="177" t="s">
        <v>37</v>
      </c>
      <c r="R52" s="178"/>
      <c r="S52" s="172" t="s">
        <v>198</v>
      </c>
      <c r="T52" s="188"/>
      <c r="U52" s="185"/>
      <c r="V52" s="168"/>
      <c r="W52" s="172"/>
      <c r="X52" s="172"/>
      <c r="Y52" s="227"/>
      <c r="Z52" s="232"/>
      <c r="AA52" s="208"/>
      <c r="AB52" s="168"/>
      <c r="AC52" s="168"/>
      <c r="AD52" s="231"/>
      <c r="AE52" s="232"/>
      <c r="AF52" s="208"/>
      <c r="AG52" s="172"/>
      <c r="AH52" s="172"/>
      <c r="AI52" s="236"/>
      <c r="AJ52" s="205"/>
      <c r="AK52" s="172"/>
      <c r="AL52" s="172"/>
      <c r="AM52" s="172"/>
      <c r="AN52" s="180"/>
      <c r="AO52" s="172"/>
      <c r="AP52" s="172"/>
      <c r="AQ52" s="172"/>
      <c r="AR52" s="172"/>
      <c r="AS52" s="180"/>
      <c r="AT52" s="172"/>
      <c r="AU52" s="172"/>
      <c r="AV52" s="172"/>
      <c r="AW52" s="172"/>
      <c r="AX52" s="180"/>
      <c r="AY52" s="172"/>
      <c r="AZ52" s="172"/>
      <c r="BA52" s="172"/>
      <c r="BB52" s="172"/>
      <c r="BC52" s="180"/>
      <c r="BD52" s="172"/>
      <c r="BE52" s="172"/>
      <c r="BF52" s="172"/>
      <c r="BG52" s="172"/>
      <c r="BH52" s="180"/>
      <c r="BI52" s="172"/>
      <c r="BJ52" s="172"/>
      <c r="BK52" s="172"/>
      <c r="BL52" s="191"/>
      <c r="BM52" s="7" t="str">
        <f t="shared" si="1"/>
        <v>E</v>
      </c>
    </row>
    <row r="53" spans="1:65" s="7" customFormat="1" ht="39" hidden="1" thickTop="1">
      <c r="A53" s="158">
        <v>53</v>
      </c>
      <c r="B53" s="159" t="str">
        <f t="shared" si="0"/>
        <v>PSS08B_Adani Renewable Energy 35 Limited (ARE35L)</v>
      </c>
      <c r="C53" s="175" t="s">
        <v>290</v>
      </c>
      <c r="D53" s="176" t="s">
        <v>23</v>
      </c>
      <c r="E53" s="160" t="s">
        <v>920</v>
      </c>
      <c r="F53" s="291" t="s">
        <v>966</v>
      </c>
      <c r="G53" s="281" t="s">
        <v>355</v>
      </c>
      <c r="H53" s="309" t="s">
        <v>356</v>
      </c>
      <c r="I53" s="302" t="s">
        <v>190</v>
      </c>
      <c r="J53" s="160" t="s">
        <v>159</v>
      </c>
      <c r="K53" s="164">
        <v>46081</v>
      </c>
      <c r="L53" s="165"/>
      <c r="M53" s="166"/>
      <c r="N53" s="168" t="str" cm="1">
        <f t="array" ref="N53">_xlfn.IFNA(LOOKUP(2, 1/(MOD(COLUMN(O53:XFD53)-COLUMN(O53), 5)=2)/(O53:XFD53&lt;&gt;""), O53:XFD53),"Not Submitted")</f>
        <v>Cat. -IV</v>
      </c>
      <c r="O53" s="228"/>
      <c r="P53" s="228"/>
      <c r="Q53" s="177" t="s">
        <v>37</v>
      </c>
      <c r="R53" s="178"/>
      <c r="S53" s="172" t="s">
        <v>198</v>
      </c>
      <c r="T53" s="188"/>
      <c r="U53" s="185"/>
      <c r="V53" s="168"/>
      <c r="W53" s="172"/>
      <c r="X53" s="172"/>
      <c r="Y53" s="227"/>
      <c r="Z53" s="232"/>
      <c r="AA53" s="208"/>
      <c r="AB53" s="168"/>
      <c r="AC53" s="168"/>
      <c r="AD53" s="231"/>
      <c r="AE53" s="232"/>
      <c r="AF53" s="208"/>
      <c r="AG53" s="172"/>
      <c r="AH53" s="172"/>
      <c r="AI53" s="236"/>
      <c r="AJ53" s="205"/>
      <c r="AK53" s="172"/>
      <c r="AL53" s="172"/>
      <c r="AM53" s="172"/>
      <c r="AN53" s="180"/>
      <c r="AO53" s="172"/>
      <c r="AP53" s="172"/>
      <c r="AQ53" s="172"/>
      <c r="AR53" s="172"/>
      <c r="AS53" s="180"/>
      <c r="AT53" s="172"/>
      <c r="AU53" s="172"/>
      <c r="AV53" s="172"/>
      <c r="AW53" s="172"/>
      <c r="AX53" s="180"/>
      <c r="AY53" s="172"/>
      <c r="AZ53" s="172"/>
      <c r="BA53" s="172"/>
      <c r="BB53" s="172"/>
      <c r="BC53" s="180"/>
      <c r="BD53" s="172"/>
      <c r="BE53" s="172"/>
      <c r="BF53" s="172"/>
      <c r="BG53" s="172"/>
      <c r="BH53" s="180"/>
      <c r="BI53" s="172"/>
      <c r="BJ53" s="172"/>
      <c r="BK53" s="172"/>
      <c r="BL53" s="191"/>
      <c r="BM53" s="7" t="str">
        <f t="shared" si="1"/>
        <v>E</v>
      </c>
    </row>
    <row r="54" spans="1:65" s="7" customFormat="1" ht="39" hidden="1" thickTop="1">
      <c r="A54" s="158">
        <v>54</v>
      </c>
      <c r="B54" s="159" t="str">
        <f t="shared" ref="B54:B97" si="2">$A$1</f>
        <v>PSS08B_Adani Renewable Energy 35 Limited (ARE35L)</v>
      </c>
      <c r="C54" s="175" t="s">
        <v>175</v>
      </c>
      <c r="D54" s="176" t="s">
        <v>23</v>
      </c>
      <c r="E54" s="160" t="s">
        <v>967</v>
      </c>
      <c r="F54" s="292" t="s">
        <v>968</v>
      </c>
      <c r="G54" s="260" t="s">
        <v>241</v>
      </c>
      <c r="H54" s="270" t="s">
        <v>242</v>
      </c>
      <c r="I54" s="273" t="s">
        <v>190</v>
      </c>
      <c r="J54" s="160" t="s">
        <v>142</v>
      </c>
      <c r="K54" s="164"/>
      <c r="L54" s="165"/>
      <c r="M54" s="166"/>
      <c r="N54" s="168" t="str" cm="1">
        <f t="array" ref="N54">_xlfn.IFNA(LOOKUP(2, 1/(MOD(COLUMN(O54:XFD54)-COLUMN(O54), 5)=2)/(O54:XFD54&lt;&gt;""), O54:XFD54),"Not Submitted")</f>
        <v>Cat. -IV</v>
      </c>
      <c r="O54" s="228"/>
      <c r="P54" s="228"/>
      <c r="Q54" s="168" t="s">
        <v>37</v>
      </c>
      <c r="R54" s="178"/>
      <c r="S54" s="172" t="s">
        <v>969</v>
      </c>
      <c r="T54" s="188"/>
      <c r="U54" s="185"/>
      <c r="V54" s="168"/>
      <c r="W54" s="172"/>
      <c r="X54" s="172"/>
      <c r="Y54" s="227"/>
      <c r="Z54" s="232"/>
      <c r="AA54" s="208"/>
      <c r="AB54" s="168"/>
      <c r="AC54" s="168"/>
      <c r="AD54" s="231"/>
      <c r="AE54" s="232"/>
      <c r="AF54" s="208"/>
      <c r="AG54" s="172"/>
      <c r="AH54" s="172"/>
      <c r="AI54" s="236"/>
      <c r="AJ54" s="205"/>
      <c r="AK54" s="172"/>
      <c r="AL54" s="172"/>
      <c r="AM54" s="172"/>
      <c r="AN54" s="180"/>
      <c r="AO54" s="172"/>
      <c r="AP54" s="172"/>
      <c r="AQ54" s="172"/>
      <c r="AR54" s="172"/>
      <c r="AS54" s="180"/>
      <c r="AT54" s="172"/>
      <c r="AU54" s="172"/>
      <c r="AV54" s="172"/>
      <c r="AW54" s="172"/>
      <c r="AX54" s="180"/>
      <c r="AY54" s="172"/>
      <c r="AZ54" s="172"/>
      <c r="BA54" s="172"/>
      <c r="BB54" s="172"/>
      <c r="BC54" s="180"/>
      <c r="BD54" s="172"/>
      <c r="BE54" s="172"/>
      <c r="BF54" s="172"/>
      <c r="BG54" s="172"/>
      <c r="BH54" s="180"/>
      <c r="BI54" s="172"/>
      <c r="BJ54" s="172"/>
      <c r="BK54" s="172"/>
      <c r="BL54" s="191"/>
      <c r="BM54" s="7" t="str">
        <f t="shared" si="1"/>
        <v>E</v>
      </c>
    </row>
    <row r="55" spans="1:65" s="7" customFormat="1" ht="39" hidden="1" thickTop="1">
      <c r="A55" s="158">
        <v>55</v>
      </c>
      <c r="B55" s="159" t="str">
        <f t="shared" si="2"/>
        <v>PSS08B_Adani Renewable Energy 35 Limited (ARE35L)</v>
      </c>
      <c r="C55" s="175" t="s">
        <v>175</v>
      </c>
      <c r="D55" s="176" t="s">
        <v>23</v>
      </c>
      <c r="E55" s="160" t="s">
        <v>967</v>
      </c>
      <c r="F55" s="292" t="s">
        <v>970</v>
      </c>
      <c r="G55" s="260" t="s">
        <v>282</v>
      </c>
      <c r="H55" s="270" t="s">
        <v>283</v>
      </c>
      <c r="I55" s="273" t="s">
        <v>180</v>
      </c>
      <c r="J55" s="160" t="s">
        <v>142</v>
      </c>
      <c r="K55" s="164"/>
      <c r="L55" s="165"/>
      <c r="M55" s="166"/>
      <c r="N55" s="168" t="str" cm="1">
        <f t="array" ref="N55">_xlfn.IFNA(LOOKUP(2, 1/(MOD(COLUMN(O55:XFD55)-COLUMN(O55), 5)=2)/(O55:XFD55&lt;&gt;""), O55:XFD55),"Not Submitted")</f>
        <v>Cat. -I_Star</v>
      </c>
      <c r="O55" s="228"/>
      <c r="P55" s="228"/>
      <c r="Q55" s="168" t="s">
        <v>34</v>
      </c>
      <c r="R55" s="178"/>
      <c r="S55" s="172" t="s">
        <v>969</v>
      </c>
      <c r="T55" s="188"/>
      <c r="U55" s="185"/>
      <c r="V55" s="168"/>
      <c r="W55" s="172"/>
      <c r="X55" s="172"/>
      <c r="Y55" s="227"/>
      <c r="Z55" s="232"/>
      <c r="AA55" s="208"/>
      <c r="AB55" s="168"/>
      <c r="AC55" s="168"/>
      <c r="AD55" s="231"/>
      <c r="AE55" s="232"/>
      <c r="AF55" s="208"/>
      <c r="AG55" s="172"/>
      <c r="AH55" s="172"/>
      <c r="AI55" s="236"/>
      <c r="AJ55" s="205"/>
      <c r="AK55" s="172"/>
      <c r="AL55" s="172"/>
      <c r="AM55" s="172"/>
      <c r="AN55" s="180"/>
      <c r="AO55" s="172"/>
      <c r="AP55" s="172"/>
      <c r="AQ55" s="172"/>
      <c r="AR55" s="172"/>
      <c r="AS55" s="180"/>
      <c r="AT55" s="172"/>
      <c r="AU55" s="172"/>
      <c r="AV55" s="172"/>
      <c r="AW55" s="172"/>
      <c r="AX55" s="180"/>
      <c r="AY55" s="172"/>
      <c r="AZ55" s="172"/>
      <c r="BA55" s="172"/>
      <c r="BB55" s="172"/>
      <c r="BC55" s="180"/>
      <c r="BD55" s="172"/>
      <c r="BE55" s="172"/>
      <c r="BF55" s="172"/>
      <c r="BG55" s="172"/>
      <c r="BH55" s="180"/>
      <c r="BI55" s="172"/>
      <c r="BJ55" s="172"/>
      <c r="BK55" s="172"/>
      <c r="BL55" s="191"/>
      <c r="BM55" s="7" t="str">
        <f t="shared" si="1"/>
        <v>E</v>
      </c>
    </row>
    <row r="56" spans="1:65" s="7" customFormat="1" ht="39" hidden="1" thickTop="1">
      <c r="A56" s="158">
        <v>56</v>
      </c>
      <c r="B56" s="159" t="str">
        <f t="shared" si="2"/>
        <v>PSS08B_Adani Renewable Energy 35 Limited (ARE35L)</v>
      </c>
      <c r="C56" s="175" t="s">
        <v>175</v>
      </c>
      <c r="D56" s="176" t="s">
        <v>23</v>
      </c>
      <c r="E56" s="160" t="s">
        <v>967</v>
      </c>
      <c r="F56" s="292" t="s">
        <v>971</v>
      </c>
      <c r="G56" s="260" t="s">
        <v>273</v>
      </c>
      <c r="H56" s="270" t="s">
        <v>274</v>
      </c>
      <c r="I56" s="273" t="s">
        <v>180</v>
      </c>
      <c r="J56" s="160" t="s">
        <v>142</v>
      </c>
      <c r="K56" s="164"/>
      <c r="L56" s="165"/>
      <c r="M56" s="166"/>
      <c r="N56" s="168" t="str" cm="1">
        <f t="array" ref="N56">_xlfn.IFNA(LOOKUP(2, 1/(MOD(COLUMN(O56:XFD56)-COLUMN(O56), 5)=2)/(O56:XFD56&lt;&gt;""), O56:XFD56),"Not Submitted")</f>
        <v>Cat. -II</v>
      </c>
      <c r="O56" s="228"/>
      <c r="P56" s="228"/>
      <c r="Q56" s="168" t="s">
        <v>35</v>
      </c>
      <c r="R56" s="178"/>
      <c r="S56" s="172" t="s">
        <v>972</v>
      </c>
      <c r="T56" s="188"/>
      <c r="U56" s="185"/>
      <c r="V56" s="168"/>
      <c r="W56" s="172"/>
      <c r="X56" s="172"/>
      <c r="Y56" s="227"/>
      <c r="Z56" s="232"/>
      <c r="AA56" s="208"/>
      <c r="AB56" s="168"/>
      <c r="AC56" s="168"/>
      <c r="AD56" s="231"/>
      <c r="AE56" s="232"/>
      <c r="AF56" s="208"/>
      <c r="AG56" s="172"/>
      <c r="AH56" s="172"/>
      <c r="AI56" s="236"/>
      <c r="AJ56" s="205"/>
      <c r="AK56" s="172"/>
      <c r="AL56" s="172"/>
      <c r="AM56" s="172"/>
      <c r="AN56" s="180"/>
      <c r="AO56" s="172"/>
      <c r="AP56" s="172"/>
      <c r="AQ56" s="172"/>
      <c r="AR56" s="172"/>
      <c r="AS56" s="180"/>
      <c r="AT56" s="172"/>
      <c r="AU56" s="172"/>
      <c r="AV56" s="172"/>
      <c r="AW56" s="172"/>
      <c r="AX56" s="180"/>
      <c r="AY56" s="172"/>
      <c r="AZ56" s="172"/>
      <c r="BA56" s="172"/>
      <c r="BB56" s="172"/>
      <c r="BC56" s="180"/>
      <c r="BD56" s="172"/>
      <c r="BE56" s="172"/>
      <c r="BF56" s="172"/>
      <c r="BG56" s="172"/>
      <c r="BH56" s="180"/>
      <c r="BI56" s="172"/>
      <c r="BJ56" s="172"/>
      <c r="BK56" s="172"/>
      <c r="BL56" s="191"/>
      <c r="BM56" s="7" t="str">
        <f t="shared" si="1"/>
        <v>E</v>
      </c>
    </row>
    <row r="57" spans="1:65" s="7" customFormat="1" ht="39" hidden="1" thickTop="1">
      <c r="A57" s="158">
        <v>57</v>
      </c>
      <c r="B57" s="159" t="str">
        <f t="shared" si="2"/>
        <v>PSS08B_Adani Renewable Energy 35 Limited (ARE35L)</v>
      </c>
      <c r="C57" s="175" t="s">
        <v>175</v>
      </c>
      <c r="D57" s="176" t="s">
        <v>23</v>
      </c>
      <c r="E57" s="160" t="s">
        <v>967</v>
      </c>
      <c r="F57" s="292" t="s">
        <v>973</v>
      </c>
      <c r="G57" s="260" t="s">
        <v>236</v>
      </c>
      <c r="H57" s="271" t="s">
        <v>237</v>
      </c>
      <c r="I57" s="273" t="s">
        <v>190</v>
      </c>
      <c r="J57" s="160" t="s">
        <v>142</v>
      </c>
      <c r="K57" s="164"/>
      <c r="L57" s="165"/>
      <c r="M57" s="166"/>
      <c r="N57" s="168" t="str" cm="1">
        <f t="array" ref="N57">_xlfn.IFNA(LOOKUP(2, 1/(MOD(COLUMN(O57:XFD57)-COLUMN(O57), 5)=2)/(O57:XFD57&lt;&gt;""), O57:XFD57),"Not Submitted")</f>
        <v>Cat. -IV</v>
      </c>
      <c r="O57" s="228"/>
      <c r="P57" s="228"/>
      <c r="Q57" s="168" t="s">
        <v>37</v>
      </c>
      <c r="R57" s="178"/>
      <c r="S57" s="172" t="s">
        <v>972</v>
      </c>
      <c r="T57" s="188"/>
      <c r="U57" s="185"/>
      <c r="V57" s="168"/>
      <c r="W57" s="172"/>
      <c r="X57" s="172"/>
      <c r="Y57" s="227"/>
      <c r="Z57" s="232"/>
      <c r="AA57" s="208"/>
      <c r="AB57" s="168"/>
      <c r="AC57" s="168"/>
      <c r="AD57" s="231"/>
      <c r="AE57" s="232"/>
      <c r="AF57" s="208"/>
      <c r="AG57" s="172"/>
      <c r="AH57" s="172"/>
      <c r="AI57" s="236"/>
      <c r="AJ57" s="205"/>
      <c r="AK57" s="172"/>
      <c r="AL57" s="172"/>
      <c r="AM57" s="172"/>
      <c r="AN57" s="180"/>
      <c r="AO57" s="172"/>
      <c r="AP57" s="172"/>
      <c r="AQ57" s="172"/>
      <c r="AR57" s="172"/>
      <c r="AS57" s="180"/>
      <c r="AT57" s="172"/>
      <c r="AU57" s="172"/>
      <c r="AV57" s="172"/>
      <c r="AW57" s="172"/>
      <c r="AX57" s="180"/>
      <c r="AY57" s="172"/>
      <c r="AZ57" s="172"/>
      <c r="BA57" s="172"/>
      <c r="BB57" s="172"/>
      <c r="BC57" s="180"/>
      <c r="BD57" s="172"/>
      <c r="BE57" s="172"/>
      <c r="BF57" s="172"/>
      <c r="BG57" s="172"/>
      <c r="BH57" s="180"/>
      <c r="BI57" s="172"/>
      <c r="BJ57" s="172"/>
      <c r="BK57" s="172"/>
      <c r="BL57" s="191"/>
      <c r="BM57" s="7" t="str">
        <f t="shared" si="1"/>
        <v>E</v>
      </c>
    </row>
    <row r="58" spans="1:65" s="7" customFormat="1" ht="39" hidden="1" thickTop="1">
      <c r="A58" s="158">
        <v>58</v>
      </c>
      <c r="B58" s="159" t="str">
        <f t="shared" si="2"/>
        <v>PSS08B_Adani Renewable Energy 35 Limited (ARE35L)</v>
      </c>
      <c r="C58" s="175" t="s">
        <v>175</v>
      </c>
      <c r="D58" s="176" t="s">
        <v>23</v>
      </c>
      <c r="E58" s="160" t="s">
        <v>967</v>
      </c>
      <c r="F58" s="292" t="s">
        <v>974</v>
      </c>
      <c r="G58" s="260" t="s">
        <v>213</v>
      </c>
      <c r="H58" s="270" t="s">
        <v>214</v>
      </c>
      <c r="I58" s="273" t="s">
        <v>180</v>
      </c>
      <c r="J58" s="160" t="s">
        <v>142</v>
      </c>
      <c r="K58" s="164"/>
      <c r="L58" s="165"/>
      <c r="M58" s="166"/>
      <c r="N58" s="168" t="str" cm="1">
        <f t="array" ref="N58">_xlfn.IFNA(LOOKUP(2, 1/(MOD(COLUMN(O58:XFD58)-COLUMN(O58), 5)=2)/(O58:XFD58&lt;&gt;""), O58:XFD58),"Not Submitted")</f>
        <v>delete</v>
      </c>
      <c r="O58" s="228"/>
      <c r="P58" s="228"/>
      <c r="Q58" s="177" t="s">
        <v>61</v>
      </c>
      <c r="R58" s="178"/>
      <c r="S58" s="172" t="s">
        <v>215</v>
      </c>
      <c r="T58" s="188"/>
      <c r="U58" s="185"/>
      <c r="V58" s="168"/>
      <c r="W58" s="172"/>
      <c r="X58" s="172"/>
      <c r="Y58" s="227"/>
      <c r="Z58" s="232"/>
      <c r="AA58" s="208"/>
      <c r="AB58" s="168"/>
      <c r="AC58" s="168"/>
      <c r="AD58" s="231"/>
      <c r="AE58" s="232"/>
      <c r="AF58" s="208"/>
      <c r="AG58" s="172"/>
      <c r="AH58" s="172"/>
      <c r="AI58" s="236"/>
      <c r="AJ58" s="205"/>
      <c r="AK58" s="172"/>
      <c r="AL58" s="172"/>
      <c r="AM58" s="172"/>
      <c r="AN58" s="180"/>
      <c r="AO58" s="172"/>
      <c r="AP58" s="172"/>
      <c r="AQ58" s="172"/>
      <c r="AR58" s="172"/>
      <c r="AS58" s="180"/>
      <c r="AT58" s="172"/>
      <c r="AU58" s="172"/>
      <c r="AV58" s="172"/>
      <c r="AW58" s="172"/>
      <c r="AX58" s="180"/>
      <c r="AY58" s="172"/>
      <c r="AZ58" s="172"/>
      <c r="BA58" s="172"/>
      <c r="BB58" s="172"/>
      <c r="BC58" s="180"/>
      <c r="BD58" s="172"/>
      <c r="BE58" s="172"/>
      <c r="BF58" s="172"/>
      <c r="BG58" s="172"/>
      <c r="BH58" s="180"/>
      <c r="BI58" s="172"/>
      <c r="BJ58" s="172"/>
      <c r="BK58" s="172"/>
      <c r="BL58" s="191"/>
      <c r="BM58" s="7" t="str">
        <f t="shared" si="1"/>
        <v>E</v>
      </c>
    </row>
    <row r="59" spans="1:65" s="7" customFormat="1" ht="39" hidden="1" thickTop="1">
      <c r="A59" s="158">
        <v>59</v>
      </c>
      <c r="B59" s="159" t="str">
        <f t="shared" si="2"/>
        <v>PSS08B_Adani Renewable Energy 35 Limited (ARE35L)</v>
      </c>
      <c r="C59" s="175" t="s">
        <v>175</v>
      </c>
      <c r="D59" s="176" t="s">
        <v>23</v>
      </c>
      <c r="E59" s="160" t="s">
        <v>967</v>
      </c>
      <c r="F59" s="292" t="s">
        <v>975</v>
      </c>
      <c r="G59" s="268" t="s">
        <v>233</v>
      </c>
      <c r="H59" s="270" t="s">
        <v>234</v>
      </c>
      <c r="I59" s="273" t="s">
        <v>190</v>
      </c>
      <c r="J59" s="160" t="s">
        <v>142</v>
      </c>
      <c r="K59" s="164"/>
      <c r="L59" s="165"/>
      <c r="M59" s="166"/>
      <c r="N59" s="168" t="str" cm="1">
        <f t="array" ref="N59">_xlfn.IFNA(LOOKUP(2, 1/(MOD(COLUMN(O59:XFD59)-COLUMN(O59), 5)=2)/(O59:XFD59&lt;&gt;""), O59:XFD59),"Not Submitted")</f>
        <v>Cat. -IV</v>
      </c>
      <c r="O59" s="228"/>
      <c r="P59" s="228"/>
      <c r="Q59" s="168" t="s">
        <v>37</v>
      </c>
      <c r="R59" s="178"/>
      <c r="S59" s="172" t="s">
        <v>972</v>
      </c>
      <c r="T59" s="188"/>
      <c r="U59" s="185"/>
      <c r="V59" s="168"/>
      <c r="W59" s="172"/>
      <c r="X59" s="172"/>
      <c r="Y59" s="227"/>
      <c r="Z59" s="232"/>
      <c r="AA59" s="208"/>
      <c r="AB59" s="168"/>
      <c r="AC59" s="168"/>
      <c r="AD59" s="231"/>
      <c r="AE59" s="232"/>
      <c r="AF59" s="208"/>
      <c r="AG59" s="172"/>
      <c r="AH59" s="172"/>
      <c r="AI59" s="236"/>
      <c r="AJ59" s="205"/>
      <c r="AK59" s="172"/>
      <c r="AL59" s="172"/>
      <c r="AM59" s="172"/>
      <c r="AN59" s="180"/>
      <c r="AO59" s="172"/>
      <c r="AP59" s="172"/>
      <c r="AQ59" s="172"/>
      <c r="AR59" s="172"/>
      <c r="AS59" s="180"/>
      <c r="AT59" s="172"/>
      <c r="AU59" s="172"/>
      <c r="AV59" s="172"/>
      <c r="AW59" s="172"/>
      <c r="AX59" s="180"/>
      <c r="AY59" s="172"/>
      <c r="AZ59" s="172"/>
      <c r="BA59" s="172"/>
      <c r="BB59" s="172"/>
      <c r="BC59" s="180"/>
      <c r="BD59" s="172"/>
      <c r="BE59" s="172"/>
      <c r="BF59" s="172"/>
      <c r="BG59" s="172"/>
      <c r="BH59" s="180"/>
      <c r="BI59" s="172"/>
      <c r="BJ59" s="172"/>
      <c r="BK59" s="172"/>
      <c r="BL59" s="191"/>
      <c r="BM59" s="7" t="str">
        <f t="shared" si="1"/>
        <v>E</v>
      </c>
    </row>
    <row r="60" spans="1:65" s="7" customFormat="1" ht="39" hidden="1" thickTop="1">
      <c r="A60" s="158">
        <v>60</v>
      </c>
      <c r="B60" s="159" t="str">
        <f t="shared" si="2"/>
        <v>PSS08B_Adani Renewable Energy 35 Limited (ARE35L)</v>
      </c>
      <c r="C60" s="175" t="s">
        <v>175</v>
      </c>
      <c r="D60" s="176" t="s">
        <v>23</v>
      </c>
      <c r="E60" s="160" t="s">
        <v>967</v>
      </c>
      <c r="F60" s="292" t="s">
        <v>976</v>
      </c>
      <c r="G60" s="182" t="s">
        <v>276</v>
      </c>
      <c r="H60" s="270" t="s">
        <v>277</v>
      </c>
      <c r="I60" s="273" t="s">
        <v>180</v>
      </c>
      <c r="J60" s="160" t="s">
        <v>159</v>
      </c>
      <c r="K60" s="164"/>
      <c r="L60" s="165"/>
      <c r="M60" s="166"/>
      <c r="N60" s="168" t="str" cm="1">
        <f t="array" ref="N60">_xlfn.IFNA(LOOKUP(2, 1/(MOD(COLUMN(O60:XFD60)-COLUMN(O60), 5)=2)/(O60:XFD60&lt;&gt;""), O60:XFD60),"Not Submitted")</f>
        <v>Cat. -II</v>
      </c>
      <c r="O60" s="228"/>
      <c r="P60" s="228"/>
      <c r="Q60" s="168" t="s">
        <v>35</v>
      </c>
      <c r="R60" s="178"/>
      <c r="S60" s="172" t="s">
        <v>972</v>
      </c>
      <c r="T60" s="188"/>
      <c r="U60" s="185"/>
      <c r="V60" s="168"/>
      <c r="W60" s="172"/>
      <c r="X60" s="172"/>
      <c r="Y60" s="227"/>
      <c r="Z60" s="232"/>
      <c r="AA60" s="208"/>
      <c r="AB60" s="168"/>
      <c r="AC60" s="168"/>
      <c r="AD60" s="231"/>
      <c r="AE60" s="232"/>
      <c r="AF60" s="208"/>
      <c r="AG60" s="172"/>
      <c r="AH60" s="172"/>
      <c r="AI60" s="236"/>
      <c r="AJ60" s="205"/>
      <c r="AK60" s="172"/>
      <c r="AL60" s="172"/>
      <c r="AM60" s="172"/>
      <c r="AN60" s="180"/>
      <c r="AO60" s="172"/>
      <c r="AP60" s="172"/>
      <c r="AQ60" s="172"/>
      <c r="AR60" s="172"/>
      <c r="AS60" s="180"/>
      <c r="AT60" s="172"/>
      <c r="AU60" s="172"/>
      <c r="AV60" s="172"/>
      <c r="AW60" s="172"/>
      <c r="AX60" s="180"/>
      <c r="AY60" s="172"/>
      <c r="AZ60" s="172"/>
      <c r="BA60" s="172"/>
      <c r="BB60" s="172"/>
      <c r="BC60" s="180"/>
      <c r="BD60" s="172"/>
      <c r="BE60" s="172"/>
      <c r="BF60" s="172"/>
      <c r="BG60" s="172"/>
      <c r="BH60" s="180"/>
      <c r="BI60" s="172"/>
      <c r="BJ60" s="172"/>
      <c r="BK60" s="172"/>
      <c r="BL60" s="191"/>
      <c r="BM60" s="7" t="str">
        <f t="shared" si="1"/>
        <v>E</v>
      </c>
    </row>
    <row r="61" spans="1:65" s="7" customFormat="1" ht="39" hidden="1" thickTop="1">
      <c r="A61" s="158">
        <v>61</v>
      </c>
      <c r="B61" s="159" t="str">
        <f t="shared" si="2"/>
        <v>PSS08B_Adani Renewable Energy 35 Limited (ARE35L)</v>
      </c>
      <c r="C61" s="175" t="s">
        <v>175</v>
      </c>
      <c r="D61" s="176" t="s">
        <v>23</v>
      </c>
      <c r="E61" s="160" t="s">
        <v>967</v>
      </c>
      <c r="F61" s="292" t="s">
        <v>977</v>
      </c>
      <c r="G61" s="260" t="s">
        <v>288</v>
      </c>
      <c r="H61" s="270" t="s">
        <v>289</v>
      </c>
      <c r="I61" s="273" t="s">
        <v>180</v>
      </c>
      <c r="J61" s="160" t="s">
        <v>159</v>
      </c>
      <c r="K61" s="164"/>
      <c r="L61" s="165"/>
      <c r="M61" s="166"/>
      <c r="N61" s="168" t="str" cm="1">
        <f t="array" ref="N61">_xlfn.IFNA(LOOKUP(2, 1/(MOD(COLUMN(O61:XFD61)-COLUMN(O61), 5)=2)/(O61:XFD61&lt;&gt;""), O61:XFD61),"Not Submitted")</f>
        <v>Cat. -I_Star</v>
      </c>
      <c r="O61" s="228"/>
      <c r="P61" s="228"/>
      <c r="Q61" s="168" t="s">
        <v>34</v>
      </c>
      <c r="R61" s="178"/>
      <c r="S61" s="172" t="s">
        <v>969</v>
      </c>
      <c r="T61" s="188"/>
      <c r="U61" s="185"/>
      <c r="V61" s="168"/>
      <c r="W61" s="172"/>
      <c r="X61" s="172"/>
      <c r="Y61" s="227"/>
      <c r="Z61" s="232"/>
      <c r="AA61" s="208"/>
      <c r="AB61" s="168"/>
      <c r="AC61" s="168"/>
      <c r="AD61" s="231"/>
      <c r="AE61" s="232"/>
      <c r="AF61" s="208"/>
      <c r="AG61" s="172"/>
      <c r="AH61" s="172"/>
      <c r="AI61" s="236"/>
      <c r="AJ61" s="205"/>
      <c r="AK61" s="172"/>
      <c r="AL61" s="172"/>
      <c r="AM61" s="172"/>
      <c r="AN61" s="180"/>
      <c r="AO61" s="172"/>
      <c r="AP61" s="172"/>
      <c r="AQ61" s="172"/>
      <c r="AR61" s="172"/>
      <c r="AS61" s="180"/>
      <c r="AT61" s="172"/>
      <c r="AU61" s="172"/>
      <c r="AV61" s="172"/>
      <c r="AW61" s="172"/>
      <c r="AX61" s="180"/>
      <c r="AY61" s="172"/>
      <c r="AZ61" s="172"/>
      <c r="BA61" s="172"/>
      <c r="BB61" s="172"/>
      <c r="BC61" s="180"/>
      <c r="BD61" s="172"/>
      <c r="BE61" s="172"/>
      <c r="BF61" s="172"/>
      <c r="BG61" s="172"/>
      <c r="BH61" s="180"/>
      <c r="BI61" s="172"/>
      <c r="BJ61" s="172"/>
      <c r="BK61" s="172"/>
      <c r="BL61" s="191"/>
      <c r="BM61" s="7" t="str">
        <f t="shared" si="1"/>
        <v>E</v>
      </c>
    </row>
    <row r="62" spans="1:65" s="7" customFormat="1" ht="39" hidden="1" thickTop="1">
      <c r="A62" s="158">
        <v>62</v>
      </c>
      <c r="B62" s="159" t="str">
        <f t="shared" si="2"/>
        <v>PSS08B_Adani Renewable Energy 35 Limited (ARE35L)</v>
      </c>
      <c r="C62" s="175" t="s">
        <v>175</v>
      </c>
      <c r="D62" s="176" t="s">
        <v>23</v>
      </c>
      <c r="E62" s="160" t="s">
        <v>967</v>
      </c>
      <c r="F62" s="292" t="s">
        <v>978</v>
      </c>
      <c r="G62" s="260" t="s">
        <v>267</v>
      </c>
      <c r="H62" s="270" t="s">
        <v>268</v>
      </c>
      <c r="I62" s="273" t="s">
        <v>180</v>
      </c>
      <c r="J62" s="160" t="s">
        <v>142</v>
      </c>
      <c r="K62" s="164"/>
      <c r="L62" s="165"/>
      <c r="M62" s="166"/>
      <c r="N62" s="168" t="str" cm="1">
        <f t="array" ref="N62">_xlfn.IFNA(LOOKUP(2, 1/(MOD(COLUMN(O62:XFD62)-COLUMN(O62), 5)=2)/(O62:XFD62&lt;&gt;""), O62:XFD62),"Not Submitted")</f>
        <v>Cat. -II</v>
      </c>
      <c r="O62" s="228"/>
      <c r="P62" s="228"/>
      <c r="Q62" s="168" t="s">
        <v>35</v>
      </c>
      <c r="R62" s="178"/>
      <c r="S62" s="172" t="s">
        <v>979</v>
      </c>
      <c r="T62" s="188"/>
      <c r="U62" s="185"/>
      <c r="V62" s="168"/>
      <c r="W62" s="172"/>
      <c r="X62" s="172"/>
      <c r="Y62" s="227"/>
      <c r="Z62" s="232"/>
      <c r="AA62" s="208"/>
      <c r="AB62" s="168"/>
      <c r="AC62" s="168"/>
      <c r="AD62" s="231"/>
      <c r="AE62" s="232"/>
      <c r="AF62" s="208"/>
      <c r="AG62" s="172"/>
      <c r="AH62" s="172"/>
      <c r="AI62" s="236"/>
      <c r="AJ62" s="205"/>
      <c r="AK62" s="172"/>
      <c r="AL62" s="172"/>
      <c r="AM62" s="172"/>
      <c r="AN62" s="180"/>
      <c r="AO62" s="172"/>
      <c r="AP62" s="172"/>
      <c r="AQ62" s="172"/>
      <c r="AR62" s="172"/>
      <c r="AS62" s="180"/>
      <c r="AT62" s="172"/>
      <c r="AU62" s="172"/>
      <c r="AV62" s="172"/>
      <c r="AW62" s="172"/>
      <c r="AX62" s="180"/>
      <c r="AY62" s="172"/>
      <c r="AZ62" s="172"/>
      <c r="BA62" s="172"/>
      <c r="BB62" s="172"/>
      <c r="BC62" s="180"/>
      <c r="BD62" s="172"/>
      <c r="BE62" s="172"/>
      <c r="BF62" s="172"/>
      <c r="BG62" s="172"/>
      <c r="BH62" s="180"/>
      <c r="BI62" s="172"/>
      <c r="BJ62" s="172"/>
      <c r="BK62" s="172"/>
      <c r="BL62" s="191"/>
      <c r="BM62" s="7" t="str">
        <f t="shared" si="1"/>
        <v>E</v>
      </c>
    </row>
    <row r="63" spans="1:65" s="7" customFormat="1" ht="39" hidden="1" thickTop="1">
      <c r="A63" s="158">
        <v>63</v>
      </c>
      <c r="B63" s="159" t="str">
        <f t="shared" si="2"/>
        <v>PSS08B_Adani Renewable Energy 35 Limited (ARE35L)</v>
      </c>
      <c r="C63" s="175" t="s">
        <v>175</v>
      </c>
      <c r="D63" s="176" t="s">
        <v>23</v>
      </c>
      <c r="E63" s="160" t="s">
        <v>967</v>
      </c>
      <c r="F63" s="292" t="s">
        <v>980</v>
      </c>
      <c r="G63" s="260" t="s">
        <v>270</v>
      </c>
      <c r="H63" s="272" t="s">
        <v>271</v>
      </c>
      <c r="I63" s="273" t="s">
        <v>180</v>
      </c>
      <c r="J63" s="160" t="s">
        <v>142</v>
      </c>
      <c r="K63" s="164"/>
      <c r="L63" s="165"/>
      <c r="M63" s="166"/>
      <c r="N63" s="168" t="str" cm="1">
        <f t="array" ref="N63">_xlfn.IFNA(LOOKUP(2, 1/(MOD(COLUMN(O63:XFD63)-COLUMN(O63), 5)=2)/(O63:XFD63&lt;&gt;""), O63:XFD63),"Not Submitted")</f>
        <v>Cat. -II</v>
      </c>
      <c r="O63" s="228"/>
      <c r="P63" s="228"/>
      <c r="Q63" s="168" t="s">
        <v>35</v>
      </c>
      <c r="R63" s="178"/>
      <c r="S63" s="172" t="s">
        <v>979</v>
      </c>
      <c r="T63" s="188"/>
      <c r="U63" s="185"/>
      <c r="V63" s="168"/>
      <c r="W63" s="172"/>
      <c r="X63" s="172"/>
      <c r="Y63" s="227"/>
      <c r="Z63" s="232"/>
      <c r="AA63" s="208"/>
      <c r="AB63" s="168"/>
      <c r="AC63" s="168"/>
      <c r="AD63" s="231"/>
      <c r="AE63" s="232"/>
      <c r="AF63" s="208"/>
      <c r="AG63" s="172"/>
      <c r="AH63" s="172"/>
      <c r="AI63" s="236"/>
      <c r="AJ63" s="205"/>
      <c r="AK63" s="172"/>
      <c r="AL63" s="172"/>
      <c r="AM63" s="172"/>
      <c r="AN63" s="180"/>
      <c r="AO63" s="172"/>
      <c r="AP63" s="172"/>
      <c r="AQ63" s="172"/>
      <c r="AR63" s="172"/>
      <c r="AS63" s="180"/>
      <c r="AT63" s="172"/>
      <c r="AU63" s="172"/>
      <c r="AV63" s="172"/>
      <c r="AW63" s="172"/>
      <c r="AX63" s="180"/>
      <c r="AY63" s="172"/>
      <c r="AZ63" s="172"/>
      <c r="BA63" s="172"/>
      <c r="BB63" s="172"/>
      <c r="BC63" s="180"/>
      <c r="BD63" s="172"/>
      <c r="BE63" s="172"/>
      <c r="BF63" s="172"/>
      <c r="BG63" s="172"/>
      <c r="BH63" s="180"/>
      <c r="BI63" s="172"/>
      <c r="BJ63" s="172"/>
      <c r="BK63" s="172"/>
      <c r="BL63" s="191"/>
      <c r="BM63" s="7" t="str">
        <f t="shared" si="1"/>
        <v>E</v>
      </c>
    </row>
    <row r="64" spans="1:65" s="7" customFormat="1" ht="39" hidden="1" thickTop="1">
      <c r="A64" s="158">
        <v>64</v>
      </c>
      <c r="B64" s="159" t="str">
        <f t="shared" si="2"/>
        <v>PSS08B_Adani Renewable Energy 35 Limited (ARE35L)</v>
      </c>
      <c r="C64" s="175" t="s">
        <v>175</v>
      </c>
      <c r="D64" s="176" t="s">
        <v>23</v>
      </c>
      <c r="E64" s="160" t="s">
        <v>967</v>
      </c>
      <c r="F64" s="292" t="s">
        <v>981</v>
      </c>
      <c r="G64" s="266" t="s">
        <v>254</v>
      </c>
      <c r="H64" s="270" t="s">
        <v>255</v>
      </c>
      <c r="I64" s="273" t="s">
        <v>190</v>
      </c>
      <c r="J64" s="160" t="s">
        <v>142</v>
      </c>
      <c r="K64" s="164"/>
      <c r="L64" s="165"/>
      <c r="M64" s="166"/>
      <c r="N64" s="168" t="str" cm="1">
        <f t="array" ref="N64">_xlfn.IFNA(LOOKUP(2, 1/(MOD(COLUMN(O64:XFD64)-COLUMN(O64), 5)=2)/(O64:XFD64&lt;&gt;""), O64:XFD64),"Not Submitted")</f>
        <v>Cat. -IV</v>
      </c>
      <c r="O64" s="228"/>
      <c r="P64" s="228"/>
      <c r="Q64" s="168" t="s">
        <v>37</v>
      </c>
      <c r="R64" s="178"/>
      <c r="S64" s="172" t="s">
        <v>969</v>
      </c>
      <c r="T64" s="188"/>
      <c r="U64" s="185"/>
      <c r="V64" s="168"/>
      <c r="W64" s="172"/>
      <c r="X64" s="172"/>
      <c r="Y64" s="227"/>
      <c r="Z64" s="232"/>
      <c r="AA64" s="208"/>
      <c r="AB64" s="168"/>
      <c r="AC64" s="168"/>
      <c r="AD64" s="231"/>
      <c r="AE64" s="232"/>
      <c r="AF64" s="208"/>
      <c r="AG64" s="172"/>
      <c r="AH64" s="172"/>
      <c r="AI64" s="236"/>
      <c r="AJ64" s="205"/>
      <c r="AK64" s="172"/>
      <c r="AL64" s="172"/>
      <c r="AM64" s="172"/>
      <c r="AN64" s="180"/>
      <c r="AO64" s="172"/>
      <c r="AP64" s="172"/>
      <c r="AQ64" s="172"/>
      <c r="AR64" s="172"/>
      <c r="AS64" s="180"/>
      <c r="AT64" s="172"/>
      <c r="AU64" s="172"/>
      <c r="AV64" s="172"/>
      <c r="AW64" s="172"/>
      <c r="AX64" s="180"/>
      <c r="AY64" s="172"/>
      <c r="AZ64" s="172"/>
      <c r="BA64" s="172"/>
      <c r="BB64" s="172"/>
      <c r="BC64" s="180"/>
      <c r="BD64" s="172"/>
      <c r="BE64" s="172"/>
      <c r="BF64" s="172"/>
      <c r="BG64" s="172"/>
      <c r="BH64" s="180"/>
      <c r="BI64" s="172"/>
      <c r="BJ64" s="172"/>
      <c r="BK64" s="172"/>
      <c r="BL64" s="191"/>
      <c r="BM64" s="7" t="str">
        <f t="shared" si="1"/>
        <v>E</v>
      </c>
    </row>
    <row r="65" spans="1:65" s="7" customFormat="1" ht="39" hidden="1" thickTop="1">
      <c r="A65" s="158">
        <v>65</v>
      </c>
      <c r="B65" s="159" t="str">
        <f t="shared" si="2"/>
        <v>PSS08B_Adani Renewable Energy 35 Limited (ARE35L)</v>
      </c>
      <c r="C65" s="175" t="s">
        <v>175</v>
      </c>
      <c r="D65" s="176" t="s">
        <v>23</v>
      </c>
      <c r="E65" s="160" t="s">
        <v>967</v>
      </c>
      <c r="F65" s="292" t="s">
        <v>982</v>
      </c>
      <c r="G65" s="260" t="s">
        <v>285</v>
      </c>
      <c r="H65" s="270" t="s">
        <v>286</v>
      </c>
      <c r="I65" s="273" t="s">
        <v>180</v>
      </c>
      <c r="J65" s="160" t="s">
        <v>142</v>
      </c>
      <c r="K65" s="164"/>
      <c r="L65" s="165"/>
      <c r="M65" s="166"/>
      <c r="N65" s="168" t="str" cm="1">
        <f t="array" ref="N65">_xlfn.IFNA(LOOKUP(2, 1/(MOD(COLUMN(O65:XFD65)-COLUMN(O65), 5)=2)/(O65:XFD65&lt;&gt;""), O65:XFD65),"Not Submitted")</f>
        <v>Cat. -I_Star</v>
      </c>
      <c r="O65" s="228"/>
      <c r="P65" s="228"/>
      <c r="Q65" s="168" t="s">
        <v>34</v>
      </c>
      <c r="R65" s="178"/>
      <c r="S65" s="172" t="s">
        <v>979</v>
      </c>
      <c r="T65" s="188"/>
      <c r="U65" s="185"/>
      <c r="V65" s="168"/>
      <c r="W65" s="172"/>
      <c r="X65" s="172"/>
      <c r="Y65" s="227"/>
      <c r="Z65" s="232"/>
      <c r="AA65" s="208"/>
      <c r="AB65" s="168"/>
      <c r="AC65" s="168"/>
      <c r="AD65" s="231"/>
      <c r="AE65" s="232"/>
      <c r="AF65" s="208"/>
      <c r="AG65" s="172"/>
      <c r="AH65" s="172"/>
      <c r="AI65" s="236"/>
      <c r="AJ65" s="205"/>
      <c r="AK65" s="172"/>
      <c r="AL65" s="172"/>
      <c r="AM65" s="172"/>
      <c r="AN65" s="180"/>
      <c r="AO65" s="172"/>
      <c r="AP65" s="172"/>
      <c r="AQ65" s="172"/>
      <c r="AR65" s="172"/>
      <c r="AS65" s="180"/>
      <c r="AT65" s="172"/>
      <c r="AU65" s="172"/>
      <c r="AV65" s="172"/>
      <c r="AW65" s="172"/>
      <c r="AX65" s="180"/>
      <c r="AY65" s="172"/>
      <c r="AZ65" s="172"/>
      <c r="BA65" s="172"/>
      <c r="BB65" s="172"/>
      <c r="BC65" s="180"/>
      <c r="BD65" s="172"/>
      <c r="BE65" s="172"/>
      <c r="BF65" s="172"/>
      <c r="BG65" s="172"/>
      <c r="BH65" s="180"/>
      <c r="BI65" s="172"/>
      <c r="BJ65" s="172"/>
      <c r="BK65" s="172"/>
      <c r="BL65" s="191"/>
      <c r="BM65" s="7" t="str">
        <f t="shared" si="1"/>
        <v>E</v>
      </c>
    </row>
    <row r="66" spans="1:65" s="7" customFormat="1" ht="39" hidden="1" thickTop="1">
      <c r="A66" s="158">
        <v>66</v>
      </c>
      <c r="B66" s="159" t="str">
        <f t="shared" si="2"/>
        <v>PSS08B_Adani Renewable Energy 35 Limited (ARE35L)</v>
      </c>
      <c r="C66" s="175" t="s">
        <v>175</v>
      </c>
      <c r="D66" s="176" t="s">
        <v>23</v>
      </c>
      <c r="E66" s="160" t="s">
        <v>967</v>
      </c>
      <c r="F66" s="292" t="s">
        <v>983</v>
      </c>
      <c r="G66" s="266" t="s">
        <v>230</v>
      </c>
      <c r="H66" s="270" t="s">
        <v>231</v>
      </c>
      <c r="I66" s="273" t="s">
        <v>180</v>
      </c>
      <c r="J66" s="160" t="s">
        <v>142</v>
      </c>
      <c r="K66" s="164"/>
      <c r="L66" s="165"/>
      <c r="M66" s="166"/>
      <c r="N66" s="168" t="str" cm="1">
        <f t="array" ref="N66">_xlfn.IFNA(LOOKUP(2, 1/(MOD(COLUMN(O66:XFD66)-COLUMN(O66), 5)=2)/(O66:XFD66&lt;&gt;""), O66:XFD66),"Not Submitted")</f>
        <v>Cat. -I_Star</v>
      </c>
      <c r="O66" s="228"/>
      <c r="P66" s="228"/>
      <c r="Q66" s="168" t="s">
        <v>34</v>
      </c>
      <c r="R66" s="178"/>
      <c r="S66" s="172" t="s">
        <v>979</v>
      </c>
      <c r="T66" s="188"/>
      <c r="U66" s="185"/>
      <c r="V66" s="168"/>
      <c r="W66" s="172"/>
      <c r="X66" s="172"/>
      <c r="Y66" s="227"/>
      <c r="Z66" s="232"/>
      <c r="AA66" s="208"/>
      <c r="AB66" s="168"/>
      <c r="AC66" s="168"/>
      <c r="AD66" s="231"/>
      <c r="AE66" s="232"/>
      <c r="AF66" s="208"/>
      <c r="AG66" s="172"/>
      <c r="AH66" s="172"/>
      <c r="AI66" s="236"/>
      <c r="AJ66" s="205"/>
      <c r="AK66" s="172"/>
      <c r="AL66" s="172"/>
      <c r="AM66" s="172"/>
      <c r="AN66" s="180"/>
      <c r="AO66" s="172"/>
      <c r="AP66" s="172"/>
      <c r="AQ66" s="172"/>
      <c r="AR66" s="172"/>
      <c r="AS66" s="180"/>
      <c r="AT66" s="172"/>
      <c r="AU66" s="172"/>
      <c r="AV66" s="172"/>
      <c r="AW66" s="172"/>
      <c r="AX66" s="180"/>
      <c r="AY66" s="172"/>
      <c r="AZ66" s="172"/>
      <c r="BA66" s="172"/>
      <c r="BB66" s="172"/>
      <c r="BC66" s="180"/>
      <c r="BD66" s="172"/>
      <c r="BE66" s="172"/>
      <c r="BF66" s="172"/>
      <c r="BG66" s="172"/>
      <c r="BH66" s="180"/>
      <c r="BI66" s="172"/>
      <c r="BJ66" s="172"/>
      <c r="BK66" s="172"/>
      <c r="BL66" s="191"/>
      <c r="BM66" s="7" t="str">
        <f t="shared" si="1"/>
        <v>E</v>
      </c>
    </row>
    <row r="67" spans="1:65" s="7" customFormat="1" ht="39" hidden="1" thickTop="1">
      <c r="A67" s="158">
        <v>67</v>
      </c>
      <c r="B67" s="159" t="str">
        <f t="shared" si="2"/>
        <v>PSS08B_Adani Renewable Energy 35 Limited (ARE35L)</v>
      </c>
      <c r="C67" s="175" t="s">
        <v>175</v>
      </c>
      <c r="D67" s="176" t="s">
        <v>23</v>
      </c>
      <c r="E67" s="160" t="s">
        <v>967</v>
      </c>
      <c r="F67" s="292" t="s">
        <v>984</v>
      </c>
      <c r="G67" s="260" t="s">
        <v>227</v>
      </c>
      <c r="H67" s="270" t="s">
        <v>228</v>
      </c>
      <c r="I67" s="273" t="s">
        <v>190</v>
      </c>
      <c r="J67" s="160" t="s">
        <v>142</v>
      </c>
      <c r="K67" s="164"/>
      <c r="L67" s="165"/>
      <c r="M67" s="166"/>
      <c r="N67" s="168" t="str" cm="1">
        <f t="array" ref="N67">_xlfn.IFNA(LOOKUP(2, 1/(MOD(COLUMN(O67:XFD67)-COLUMN(O67), 5)=2)/(O67:XFD67&lt;&gt;""), O67:XFD67),"Not Submitted")</f>
        <v>Cat. -IV</v>
      </c>
      <c r="O67" s="228"/>
      <c r="P67" s="228"/>
      <c r="Q67" s="168" t="s">
        <v>37</v>
      </c>
      <c r="R67" s="178"/>
      <c r="S67" s="172" t="s">
        <v>969</v>
      </c>
      <c r="T67" s="188"/>
      <c r="U67" s="185"/>
      <c r="V67" s="168"/>
      <c r="W67" s="172"/>
      <c r="X67" s="172"/>
      <c r="Y67" s="227"/>
      <c r="Z67" s="232"/>
      <c r="AA67" s="208"/>
      <c r="AB67" s="168"/>
      <c r="AC67" s="168"/>
      <c r="AD67" s="231"/>
      <c r="AE67" s="232"/>
      <c r="AF67" s="208"/>
      <c r="AG67" s="172"/>
      <c r="AH67" s="172"/>
      <c r="AI67" s="236"/>
      <c r="AJ67" s="205"/>
      <c r="AK67" s="172"/>
      <c r="AL67" s="172"/>
      <c r="AM67" s="172"/>
      <c r="AN67" s="180"/>
      <c r="AO67" s="172"/>
      <c r="AP67" s="172"/>
      <c r="AQ67" s="172"/>
      <c r="AR67" s="172"/>
      <c r="AS67" s="180"/>
      <c r="AT67" s="172"/>
      <c r="AU67" s="172"/>
      <c r="AV67" s="172"/>
      <c r="AW67" s="172"/>
      <c r="AX67" s="180"/>
      <c r="AY67" s="172"/>
      <c r="AZ67" s="172"/>
      <c r="BA67" s="172"/>
      <c r="BB67" s="172"/>
      <c r="BC67" s="180"/>
      <c r="BD67" s="172"/>
      <c r="BE67" s="172"/>
      <c r="BF67" s="172"/>
      <c r="BG67" s="172"/>
      <c r="BH67" s="180"/>
      <c r="BI67" s="172"/>
      <c r="BJ67" s="172"/>
      <c r="BK67" s="172"/>
      <c r="BL67" s="191"/>
      <c r="BM67" s="7" t="str">
        <f t="shared" si="1"/>
        <v>E</v>
      </c>
    </row>
    <row r="68" spans="1:65" s="7" customFormat="1" ht="39" hidden="1" thickTop="1">
      <c r="A68" s="158">
        <v>68</v>
      </c>
      <c r="B68" s="159" t="str">
        <f t="shared" si="2"/>
        <v>PSS08B_Adani Renewable Energy 35 Limited (ARE35L)</v>
      </c>
      <c r="C68" s="175" t="s">
        <v>175</v>
      </c>
      <c r="D68" s="176" t="s">
        <v>23</v>
      </c>
      <c r="E68" s="160" t="s">
        <v>967</v>
      </c>
      <c r="F68" s="292" t="s">
        <v>985</v>
      </c>
      <c r="G68" s="260" t="s">
        <v>264</v>
      </c>
      <c r="H68" s="270" t="s">
        <v>265</v>
      </c>
      <c r="I68" s="273" t="s">
        <v>180</v>
      </c>
      <c r="J68" s="160" t="s">
        <v>159</v>
      </c>
      <c r="K68" s="164"/>
      <c r="L68" s="165"/>
      <c r="M68" s="166"/>
      <c r="N68" s="168" t="str" cm="1">
        <f t="array" ref="N68">_xlfn.IFNA(LOOKUP(2, 1/(MOD(COLUMN(O68:XFD68)-COLUMN(O68), 5)=2)/(O68:XFD68&lt;&gt;""), O68:XFD68),"Not Submitted")</f>
        <v>Cat. -I</v>
      </c>
      <c r="O68" s="228"/>
      <c r="P68" s="228"/>
      <c r="Q68" s="168" t="s">
        <v>33</v>
      </c>
      <c r="R68" s="178"/>
      <c r="S68" s="172" t="s">
        <v>969</v>
      </c>
      <c r="T68" s="188"/>
      <c r="U68" s="185"/>
      <c r="V68" s="168"/>
      <c r="W68" s="172"/>
      <c r="X68" s="172"/>
      <c r="Y68" s="227"/>
      <c r="Z68" s="232"/>
      <c r="AA68" s="208"/>
      <c r="AB68" s="168"/>
      <c r="AC68" s="168"/>
      <c r="AD68" s="231"/>
      <c r="AE68" s="232"/>
      <c r="AF68" s="208"/>
      <c r="AG68" s="172"/>
      <c r="AH68" s="172"/>
      <c r="AI68" s="236"/>
      <c r="AJ68" s="205"/>
      <c r="AK68" s="172"/>
      <c r="AL68" s="172"/>
      <c r="AM68" s="172"/>
      <c r="AN68" s="180"/>
      <c r="AO68" s="172"/>
      <c r="AP68" s="172"/>
      <c r="AQ68" s="172"/>
      <c r="AR68" s="172"/>
      <c r="AS68" s="180"/>
      <c r="AT68" s="172"/>
      <c r="AU68" s="172"/>
      <c r="AV68" s="172"/>
      <c r="AW68" s="172"/>
      <c r="AX68" s="180"/>
      <c r="AY68" s="172"/>
      <c r="AZ68" s="172"/>
      <c r="BA68" s="172"/>
      <c r="BB68" s="172"/>
      <c r="BC68" s="180"/>
      <c r="BD68" s="172"/>
      <c r="BE68" s="172"/>
      <c r="BF68" s="172"/>
      <c r="BG68" s="172"/>
      <c r="BH68" s="180"/>
      <c r="BI68" s="172"/>
      <c r="BJ68" s="172"/>
      <c r="BK68" s="172"/>
      <c r="BL68" s="191"/>
      <c r="BM68" s="7" t="str">
        <f t="shared" si="1"/>
        <v>E</v>
      </c>
    </row>
    <row r="69" spans="1:65" s="7" customFormat="1" ht="39" hidden="1" thickTop="1">
      <c r="A69" s="158">
        <v>69</v>
      </c>
      <c r="B69" s="159" t="str">
        <f t="shared" si="2"/>
        <v>PSS08B_Adani Renewable Energy 35 Limited (ARE35L)</v>
      </c>
      <c r="C69" s="175" t="s">
        <v>175</v>
      </c>
      <c r="D69" s="176" t="s">
        <v>23</v>
      </c>
      <c r="E69" s="160" t="s">
        <v>967</v>
      </c>
      <c r="F69" s="292" t="s">
        <v>986</v>
      </c>
      <c r="G69" s="260" t="s">
        <v>239</v>
      </c>
      <c r="H69" s="270" t="s">
        <v>184</v>
      </c>
      <c r="I69" s="273" t="s">
        <v>180</v>
      </c>
      <c r="J69" s="160" t="s">
        <v>142</v>
      </c>
      <c r="K69" s="164"/>
      <c r="L69" s="165"/>
      <c r="M69" s="166"/>
      <c r="N69" s="168" t="str" cm="1">
        <f t="array" ref="N69">_xlfn.IFNA(LOOKUP(2, 1/(MOD(COLUMN(O69:XFD69)-COLUMN(O69), 5)=2)/(O69:XFD69&lt;&gt;""), O69:XFD69),"Not Submitted")</f>
        <v>Cat. -I_Star</v>
      </c>
      <c r="O69" s="228"/>
      <c r="P69" s="228"/>
      <c r="Q69" s="168" t="s">
        <v>34</v>
      </c>
      <c r="R69" s="178"/>
      <c r="S69" s="172" t="s">
        <v>972</v>
      </c>
      <c r="T69" s="188"/>
      <c r="U69" s="185"/>
      <c r="V69" s="168"/>
      <c r="W69" s="172"/>
      <c r="X69" s="172"/>
      <c r="Y69" s="227"/>
      <c r="Z69" s="232"/>
      <c r="AA69" s="208"/>
      <c r="AB69" s="168"/>
      <c r="AC69" s="168"/>
      <c r="AD69" s="231"/>
      <c r="AE69" s="232"/>
      <c r="AF69" s="208"/>
      <c r="AG69" s="172"/>
      <c r="AH69" s="172"/>
      <c r="AI69" s="236"/>
      <c r="AJ69" s="205"/>
      <c r="AK69" s="172"/>
      <c r="AL69" s="172"/>
      <c r="AM69" s="172"/>
      <c r="AN69" s="180"/>
      <c r="AO69" s="172"/>
      <c r="AP69" s="172"/>
      <c r="AQ69" s="172"/>
      <c r="AR69" s="172"/>
      <c r="AS69" s="180"/>
      <c r="AT69" s="172"/>
      <c r="AU69" s="172"/>
      <c r="AV69" s="172"/>
      <c r="AW69" s="172"/>
      <c r="AX69" s="180"/>
      <c r="AY69" s="172"/>
      <c r="AZ69" s="172"/>
      <c r="BA69" s="172"/>
      <c r="BB69" s="172"/>
      <c r="BC69" s="180"/>
      <c r="BD69" s="172"/>
      <c r="BE69" s="172"/>
      <c r="BF69" s="172"/>
      <c r="BG69" s="172"/>
      <c r="BH69" s="180"/>
      <c r="BI69" s="172"/>
      <c r="BJ69" s="172"/>
      <c r="BK69" s="172"/>
      <c r="BL69" s="191"/>
      <c r="BM69" s="7" t="str">
        <f t="shared" si="1"/>
        <v>E</v>
      </c>
    </row>
    <row r="70" spans="1:65" s="7" customFormat="1" ht="39" hidden="1" thickTop="1">
      <c r="A70" s="158">
        <v>70</v>
      </c>
      <c r="B70" s="159" t="str">
        <f t="shared" si="2"/>
        <v>PSS08B_Adani Renewable Energy 35 Limited (ARE35L)</v>
      </c>
      <c r="C70" s="175" t="s">
        <v>175</v>
      </c>
      <c r="D70" s="176" t="s">
        <v>23</v>
      </c>
      <c r="E70" s="160" t="s">
        <v>967</v>
      </c>
      <c r="F70" s="292" t="s">
        <v>987</v>
      </c>
      <c r="G70" s="260" t="s">
        <v>183</v>
      </c>
      <c r="H70" s="270" t="s">
        <v>184</v>
      </c>
      <c r="I70" s="273" t="s">
        <v>180</v>
      </c>
      <c r="J70" s="160" t="s">
        <v>142</v>
      </c>
      <c r="K70" s="164"/>
      <c r="L70" s="165"/>
      <c r="M70" s="166"/>
      <c r="N70" s="168" t="str" cm="1">
        <f t="array" ref="N70">_xlfn.IFNA(LOOKUP(2, 1/(MOD(COLUMN(O70:XFD70)-COLUMN(O70), 5)=2)/(O70:XFD70&lt;&gt;""), O70:XFD70),"Not Submitted")</f>
        <v>Cat. -I_Star</v>
      </c>
      <c r="O70" s="228"/>
      <c r="P70" s="228"/>
      <c r="Q70" s="168" t="s">
        <v>34</v>
      </c>
      <c r="R70" s="178"/>
      <c r="S70" s="172" t="s">
        <v>972</v>
      </c>
      <c r="T70" s="188"/>
      <c r="U70" s="185"/>
      <c r="V70" s="168"/>
      <c r="W70" s="172"/>
      <c r="X70" s="172"/>
      <c r="Y70" s="227"/>
      <c r="Z70" s="232"/>
      <c r="AA70" s="208"/>
      <c r="AB70" s="168"/>
      <c r="AC70" s="168"/>
      <c r="AD70" s="231"/>
      <c r="AE70" s="232"/>
      <c r="AF70" s="208"/>
      <c r="AG70" s="172"/>
      <c r="AH70" s="172"/>
      <c r="AI70" s="236"/>
      <c r="AJ70" s="205"/>
      <c r="AK70" s="172"/>
      <c r="AL70" s="172"/>
      <c r="AM70" s="172"/>
      <c r="AN70" s="180"/>
      <c r="AO70" s="172"/>
      <c r="AP70" s="172"/>
      <c r="AQ70" s="172"/>
      <c r="AR70" s="172"/>
      <c r="AS70" s="180"/>
      <c r="AT70" s="172"/>
      <c r="AU70" s="172"/>
      <c r="AV70" s="172"/>
      <c r="AW70" s="172"/>
      <c r="AX70" s="180"/>
      <c r="AY70" s="172"/>
      <c r="AZ70" s="172"/>
      <c r="BA70" s="172"/>
      <c r="BB70" s="172"/>
      <c r="BC70" s="180"/>
      <c r="BD70" s="172"/>
      <c r="BE70" s="172"/>
      <c r="BF70" s="172"/>
      <c r="BG70" s="172"/>
      <c r="BH70" s="180"/>
      <c r="BI70" s="172"/>
      <c r="BJ70" s="172"/>
      <c r="BK70" s="172"/>
      <c r="BL70" s="191"/>
      <c r="BM70" s="7" t="str">
        <f t="shared" si="1"/>
        <v>I</v>
      </c>
    </row>
    <row r="71" spans="1:65" s="7" customFormat="1" ht="39" hidden="1" thickTop="1">
      <c r="A71" s="158">
        <v>71</v>
      </c>
      <c r="B71" s="159" t="str">
        <f t="shared" si="2"/>
        <v>PSS08B_Adani Renewable Energy 35 Limited (ARE35L)</v>
      </c>
      <c r="C71" s="175" t="s">
        <v>175</v>
      </c>
      <c r="D71" s="176" t="s">
        <v>23</v>
      </c>
      <c r="E71" s="160" t="s">
        <v>967</v>
      </c>
      <c r="F71" s="292" t="s">
        <v>988</v>
      </c>
      <c r="G71" s="260" t="s">
        <v>178</v>
      </c>
      <c r="H71" s="270" t="s">
        <v>179</v>
      </c>
      <c r="I71" s="273" t="s">
        <v>180</v>
      </c>
      <c r="J71" s="160" t="s">
        <v>159</v>
      </c>
      <c r="K71" s="164"/>
      <c r="L71" s="165"/>
      <c r="M71" s="166"/>
      <c r="N71" s="168" t="str" cm="1">
        <f t="array" ref="N71">_xlfn.IFNA(LOOKUP(2, 1/(MOD(COLUMN(O71:XFD71)-COLUMN(O71), 5)=2)/(O71:XFD71&lt;&gt;""), O71:XFD71),"Not Submitted")</f>
        <v>Cat. -I_Star</v>
      </c>
      <c r="O71" s="228"/>
      <c r="P71" s="228"/>
      <c r="Q71" s="168" t="s">
        <v>34</v>
      </c>
      <c r="R71" s="178"/>
      <c r="S71" s="172" t="s">
        <v>3008</v>
      </c>
      <c r="T71" s="188"/>
      <c r="U71" s="185"/>
      <c r="V71" s="168"/>
      <c r="W71" s="172"/>
      <c r="X71" s="172"/>
      <c r="Y71" s="227"/>
      <c r="Z71" s="232"/>
      <c r="AA71" s="208"/>
      <c r="AB71" s="168"/>
      <c r="AC71" s="168"/>
      <c r="AD71" s="231"/>
      <c r="AE71" s="232"/>
      <c r="AF71" s="208"/>
      <c r="AG71" s="172"/>
      <c r="AH71" s="172"/>
      <c r="AI71" s="236"/>
      <c r="AJ71" s="205"/>
      <c r="AK71" s="172"/>
      <c r="AL71" s="172"/>
      <c r="AM71" s="172"/>
      <c r="AN71" s="180"/>
      <c r="AO71" s="172"/>
      <c r="AP71" s="172"/>
      <c r="AQ71" s="172"/>
      <c r="AR71" s="172"/>
      <c r="AS71" s="180"/>
      <c r="AT71" s="172"/>
      <c r="AU71" s="172"/>
      <c r="AV71" s="172"/>
      <c r="AW71" s="172"/>
      <c r="AX71" s="180"/>
      <c r="AY71" s="172"/>
      <c r="AZ71" s="172"/>
      <c r="BA71" s="172"/>
      <c r="BB71" s="172"/>
      <c r="BC71" s="180"/>
      <c r="BD71" s="172"/>
      <c r="BE71" s="172"/>
      <c r="BF71" s="172"/>
      <c r="BG71" s="172"/>
      <c r="BH71" s="180"/>
      <c r="BI71" s="172"/>
      <c r="BJ71" s="172"/>
      <c r="BK71" s="172"/>
      <c r="BL71" s="191"/>
      <c r="BM71" s="7" t="str">
        <f t="shared" si="1"/>
        <v>I</v>
      </c>
    </row>
    <row r="72" spans="1:65" s="7" customFormat="1" ht="39" hidden="1" thickTop="1">
      <c r="A72" s="158">
        <v>72</v>
      </c>
      <c r="B72" s="159" t="str">
        <f t="shared" si="2"/>
        <v>PSS08B_Adani Renewable Energy 35 Limited (ARE35L)</v>
      </c>
      <c r="C72" s="175" t="s">
        <v>175</v>
      </c>
      <c r="D72" s="176" t="s">
        <v>23</v>
      </c>
      <c r="E72" s="160" t="s">
        <v>967</v>
      </c>
      <c r="F72" s="292" t="s">
        <v>989</v>
      </c>
      <c r="G72" s="260" t="s">
        <v>196</v>
      </c>
      <c r="H72" s="270" t="s">
        <v>197</v>
      </c>
      <c r="I72" s="273" t="s">
        <v>190</v>
      </c>
      <c r="J72" s="160" t="s">
        <v>159</v>
      </c>
      <c r="K72" s="164"/>
      <c r="L72" s="168"/>
      <c r="M72" s="166"/>
      <c r="N72" s="168" t="str" cm="1">
        <f t="array" ref="N72">_xlfn.IFNA(LOOKUP(2, 1/(MOD(COLUMN(O72:XFD72)-COLUMN(O72), 5)=2)/(O72:XFD72&lt;&gt;""), O72:XFD72),"Not Submitted")</f>
        <v>Cat. -IV</v>
      </c>
      <c r="O72" s="228"/>
      <c r="P72" s="228"/>
      <c r="Q72" s="168" t="s">
        <v>37</v>
      </c>
      <c r="R72" s="178"/>
      <c r="S72" s="172" t="s">
        <v>3018</v>
      </c>
      <c r="T72" s="188"/>
      <c r="U72" s="185"/>
      <c r="V72" s="168"/>
      <c r="W72" s="172"/>
      <c r="X72" s="172"/>
      <c r="Y72" s="227"/>
      <c r="Z72" s="232"/>
      <c r="AA72" s="208"/>
      <c r="AB72" s="168"/>
      <c r="AC72" s="168"/>
      <c r="AD72" s="231"/>
      <c r="AE72" s="232"/>
      <c r="AF72" s="208"/>
      <c r="AG72" s="172"/>
      <c r="AH72" s="172"/>
      <c r="AI72" s="236"/>
      <c r="AJ72" s="205"/>
      <c r="AK72" s="172"/>
      <c r="AL72" s="172"/>
      <c r="AM72" s="172"/>
      <c r="AN72" s="180"/>
      <c r="AO72" s="172"/>
      <c r="AP72" s="172"/>
      <c r="AQ72" s="172"/>
      <c r="AR72" s="172"/>
      <c r="AS72" s="180"/>
      <c r="AT72" s="172"/>
      <c r="AU72" s="172"/>
      <c r="AV72" s="172"/>
      <c r="AW72" s="172"/>
      <c r="AX72" s="180"/>
      <c r="AY72" s="172"/>
      <c r="AZ72" s="172"/>
      <c r="BA72" s="172"/>
      <c r="BB72" s="172"/>
      <c r="BC72" s="180"/>
      <c r="BD72" s="172"/>
      <c r="BE72" s="172"/>
      <c r="BF72" s="172"/>
      <c r="BG72" s="172"/>
      <c r="BH72" s="180"/>
      <c r="BI72" s="172"/>
      <c r="BJ72" s="172"/>
      <c r="BK72" s="172"/>
      <c r="BL72" s="191"/>
      <c r="BM72" s="7" t="str">
        <f t="shared" ref="BM72:BM148" si="3">MID(F72,20,1)</f>
        <v>I</v>
      </c>
    </row>
    <row r="73" spans="1:65" s="7" customFormat="1" ht="39" hidden="1" thickTop="1">
      <c r="A73" s="158">
        <v>73</v>
      </c>
      <c r="B73" s="159" t="str">
        <f t="shared" si="2"/>
        <v>PSS08B_Adani Renewable Energy 35 Limited (ARE35L)</v>
      </c>
      <c r="C73" s="175" t="s">
        <v>175</v>
      </c>
      <c r="D73" s="176" t="s">
        <v>23</v>
      </c>
      <c r="E73" s="160" t="s">
        <v>967</v>
      </c>
      <c r="F73" s="292" t="s">
        <v>990</v>
      </c>
      <c r="G73" s="260" t="s">
        <v>192</v>
      </c>
      <c r="H73" s="270" t="s">
        <v>193</v>
      </c>
      <c r="I73" s="273" t="s">
        <v>190</v>
      </c>
      <c r="J73" s="160" t="s">
        <v>159</v>
      </c>
      <c r="K73" s="164"/>
      <c r="L73" s="165"/>
      <c r="M73" s="166"/>
      <c r="N73" s="168" t="str" cm="1">
        <f t="array" ref="N73">_xlfn.IFNA(LOOKUP(2, 1/(MOD(COLUMN(O73:XFD73)-COLUMN(O73), 5)=2)/(O73:XFD73&lt;&gt;""), O73:XFD73),"Not Submitted")</f>
        <v>Cat. -IV</v>
      </c>
      <c r="O73" s="228"/>
      <c r="P73" s="228"/>
      <c r="Q73" s="168" t="s">
        <v>37</v>
      </c>
      <c r="R73" s="178"/>
      <c r="S73" s="172" t="s">
        <v>972</v>
      </c>
      <c r="T73" s="188"/>
      <c r="U73" s="185"/>
      <c r="V73" s="168"/>
      <c r="W73" s="172"/>
      <c r="X73" s="172"/>
      <c r="Y73" s="227"/>
      <c r="Z73" s="232"/>
      <c r="AA73" s="208"/>
      <c r="AB73" s="168"/>
      <c r="AC73" s="168"/>
      <c r="AD73" s="231"/>
      <c r="AE73" s="232"/>
      <c r="AF73" s="208"/>
      <c r="AG73" s="172"/>
      <c r="AH73" s="172"/>
      <c r="AI73" s="236"/>
      <c r="AJ73" s="205"/>
      <c r="AK73" s="172"/>
      <c r="AL73" s="172"/>
      <c r="AM73" s="172"/>
      <c r="AN73" s="180"/>
      <c r="AO73" s="172"/>
      <c r="AP73" s="172"/>
      <c r="AQ73" s="172"/>
      <c r="AR73" s="172"/>
      <c r="AS73" s="180"/>
      <c r="AT73" s="172"/>
      <c r="AU73" s="172"/>
      <c r="AV73" s="172"/>
      <c r="AW73" s="172"/>
      <c r="AX73" s="180"/>
      <c r="AY73" s="172"/>
      <c r="AZ73" s="172"/>
      <c r="BA73" s="172"/>
      <c r="BB73" s="172"/>
      <c r="BC73" s="180"/>
      <c r="BD73" s="172"/>
      <c r="BE73" s="172"/>
      <c r="BF73" s="172"/>
      <c r="BG73" s="172"/>
      <c r="BH73" s="180"/>
      <c r="BI73" s="172"/>
      <c r="BJ73" s="172"/>
      <c r="BK73" s="172"/>
      <c r="BL73" s="191"/>
      <c r="BM73" s="7" t="str">
        <f t="shared" si="3"/>
        <v>I</v>
      </c>
    </row>
    <row r="74" spans="1:65" s="7" customFormat="1" ht="39" hidden="1" thickTop="1">
      <c r="A74" s="158">
        <v>74</v>
      </c>
      <c r="B74" s="159" t="str">
        <f t="shared" si="2"/>
        <v>PSS08B_Adani Renewable Energy 35 Limited (ARE35L)</v>
      </c>
      <c r="C74" s="175" t="s">
        <v>175</v>
      </c>
      <c r="D74" s="176" t="s">
        <v>23</v>
      </c>
      <c r="E74" s="160" t="s">
        <v>967</v>
      </c>
      <c r="F74" s="292" t="s">
        <v>991</v>
      </c>
      <c r="G74" s="261" t="s">
        <v>188</v>
      </c>
      <c r="H74" s="270" t="s">
        <v>189</v>
      </c>
      <c r="I74" s="273" t="s">
        <v>190</v>
      </c>
      <c r="J74" s="160" t="s">
        <v>142</v>
      </c>
      <c r="K74" s="164"/>
      <c r="L74" s="165"/>
      <c r="M74" s="166"/>
      <c r="N74" s="168" t="str" cm="1">
        <f t="array" ref="N74">_xlfn.IFNA(LOOKUP(2, 1/(MOD(COLUMN(O74:XFD74)-COLUMN(O74), 5)=2)/(O74:XFD74&lt;&gt;""), O74:XFD74),"Not Submitted")</f>
        <v>Cat. -IV</v>
      </c>
      <c r="O74" s="228"/>
      <c r="P74" s="228"/>
      <c r="Q74" s="168" t="s">
        <v>37</v>
      </c>
      <c r="R74" s="178"/>
      <c r="S74" s="172" t="s">
        <v>3008</v>
      </c>
      <c r="T74" s="188"/>
      <c r="U74" s="185"/>
      <c r="V74" s="168"/>
      <c r="W74" s="172"/>
      <c r="X74" s="172"/>
      <c r="Y74" s="227"/>
      <c r="Z74" s="232"/>
      <c r="AA74" s="208"/>
      <c r="AB74" s="168"/>
      <c r="AC74" s="168"/>
      <c r="AD74" s="231"/>
      <c r="AE74" s="232"/>
      <c r="AF74" s="208"/>
      <c r="AG74" s="172"/>
      <c r="AH74" s="172"/>
      <c r="AI74" s="236"/>
      <c r="AJ74" s="205"/>
      <c r="AK74" s="172"/>
      <c r="AL74" s="172"/>
      <c r="AM74" s="172"/>
      <c r="AN74" s="180"/>
      <c r="AO74" s="172"/>
      <c r="AP74" s="172"/>
      <c r="AQ74" s="172"/>
      <c r="AR74" s="172"/>
      <c r="AS74" s="180"/>
      <c r="AT74" s="172"/>
      <c r="AU74" s="172"/>
      <c r="AV74" s="172"/>
      <c r="AW74" s="172"/>
      <c r="AX74" s="180"/>
      <c r="AY74" s="172"/>
      <c r="AZ74" s="172"/>
      <c r="BA74" s="172"/>
      <c r="BB74" s="172"/>
      <c r="BC74" s="180"/>
      <c r="BD74" s="172"/>
      <c r="BE74" s="172"/>
      <c r="BF74" s="172"/>
      <c r="BG74" s="172"/>
      <c r="BH74" s="180"/>
      <c r="BI74" s="172"/>
      <c r="BJ74" s="172"/>
      <c r="BK74" s="172"/>
      <c r="BL74" s="191"/>
      <c r="BM74" s="7" t="str">
        <f t="shared" si="3"/>
        <v>I</v>
      </c>
    </row>
    <row r="75" spans="1:65" s="7" customFormat="1" ht="39" hidden="1" thickTop="1">
      <c r="A75" s="158">
        <v>75</v>
      </c>
      <c r="B75" s="159" t="str">
        <f t="shared" si="2"/>
        <v>PSS08B_Adani Renewable Energy 35 Limited (ARE35L)</v>
      </c>
      <c r="C75" s="175" t="s">
        <v>175</v>
      </c>
      <c r="D75" s="176" t="s">
        <v>23</v>
      </c>
      <c r="E75" s="160" t="s">
        <v>967</v>
      </c>
      <c r="F75" s="292" t="s">
        <v>992</v>
      </c>
      <c r="G75" s="260" t="s">
        <v>250</v>
      </c>
      <c r="H75" s="270" t="s">
        <v>251</v>
      </c>
      <c r="I75" s="273" t="s">
        <v>190</v>
      </c>
      <c r="J75" s="160" t="s">
        <v>142</v>
      </c>
      <c r="K75" s="164"/>
      <c r="L75" s="165"/>
      <c r="M75" s="166"/>
      <c r="N75" s="168" t="str" cm="1">
        <f t="array" ref="N75">_xlfn.IFNA(LOOKUP(2, 1/(MOD(COLUMN(O75:XFD75)-COLUMN(O75), 5)=2)/(O75:XFD75&lt;&gt;""), O75:XFD75),"Not Submitted")</f>
        <v>Cat. -IV</v>
      </c>
      <c r="O75" s="228"/>
      <c r="P75" s="228"/>
      <c r="Q75" s="168" t="s">
        <v>37</v>
      </c>
      <c r="R75" s="178"/>
      <c r="S75" s="172" t="s">
        <v>969</v>
      </c>
      <c r="T75" s="188"/>
      <c r="U75" s="185"/>
      <c r="V75" s="168"/>
      <c r="W75" s="172"/>
      <c r="X75" s="172"/>
      <c r="Y75" s="227"/>
      <c r="Z75" s="232"/>
      <c r="AA75" s="208"/>
      <c r="AB75" s="168"/>
      <c r="AC75" s="168"/>
      <c r="AD75" s="231"/>
      <c r="AE75" s="232"/>
      <c r="AF75" s="208"/>
      <c r="AG75" s="172"/>
      <c r="AH75" s="172"/>
      <c r="AI75" s="236"/>
      <c r="AJ75" s="205"/>
      <c r="AK75" s="172"/>
      <c r="AL75" s="172"/>
      <c r="AM75" s="172"/>
      <c r="AN75" s="180"/>
      <c r="AO75" s="172"/>
      <c r="AP75" s="172"/>
      <c r="AQ75" s="172"/>
      <c r="AR75" s="172"/>
      <c r="AS75" s="180"/>
      <c r="AT75" s="172"/>
      <c r="AU75" s="172"/>
      <c r="AV75" s="172"/>
      <c r="AW75" s="172"/>
      <c r="AX75" s="180"/>
      <c r="AY75" s="172"/>
      <c r="AZ75" s="172"/>
      <c r="BA75" s="172"/>
      <c r="BB75" s="172"/>
      <c r="BC75" s="180"/>
      <c r="BD75" s="172"/>
      <c r="BE75" s="172"/>
      <c r="BF75" s="172"/>
      <c r="BG75" s="172"/>
      <c r="BH75" s="180"/>
      <c r="BI75" s="172"/>
      <c r="BJ75" s="172"/>
      <c r="BK75" s="172"/>
      <c r="BL75" s="191"/>
      <c r="BM75" s="7" t="str">
        <f t="shared" si="3"/>
        <v>E</v>
      </c>
    </row>
    <row r="76" spans="1:65" s="7" customFormat="1" ht="39" hidden="1" thickTop="1">
      <c r="A76" s="158">
        <v>76</v>
      </c>
      <c r="B76" s="159" t="str">
        <f t="shared" si="2"/>
        <v>PSS08B_Adani Renewable Energy 35 Limited (ARE35L)</v>
      </c>
      <c r="C76" s="175" t="s">
        <v>175</v>
      </c>
      <c r="D76" s="176" t="s">
        <v>23</v>
      </c>
      <c r="E76" s="160" t="s">
        <v>967</v>
      </c>
      <c r="F76" s="292" t="s">
        <v>993</v>
      </c>
      <c r="G76" s="260" t="s">
        <v>247</v>
      </c>
      <c r="H76" s="270" t="s">
        <v>248</v>
      </c>
      <c r="I76" s="273" t="s">
        <v>190</v>
      </c>
      <c r="J76" s="160" t="s">
        <v>142</v>
      </c>
      <c r="K76" s="164"/>
      <c r="L76" s="165"/>
      <c r="M76" s="166"/>
      <c r="N76" s="168" t="str" cm="1">
        <f t="array" ref="N76">_xlfn.IFNA(LOOKUP(2, 1/(MOD(COLUMN(O76:XFD76)-COLUMN(O76), 5)=2)/(O76:XFD76&lt;&gt;""), O76:XFD76),"Not Submitted")</f>
        <v>Cat. -IV</v>
      </c>
      <c r="O76" s="228"/>
      <c r="P76" s="228"/>
      <c r="Q76" s="168" t="s">
        <v>37</v>
      </c>
      <c r="R76" s="178"/>
      <c r="S76" s="172" t="s">
        <v>969</v>
      </c>
      <c r="T76" s="188"/>
      <c r="U76" s="185"/>
      <c r="V76" s="168"/>
      <c r="W76" s="172"/>
      <c r="X76" s="172"/>
      <c r="Y76" s="227"/>
      <c r="Z76" s="232"/>
      <c r="AA76" s="208"/>
      <c r="AB76" s="168"/>
      <c r="AC76" s="168"/>
      <c r="AD76" s="231"/>
      <c r="AE76" s="232"/>
      <c r="AF76" s="208"/>
      <c r="AG76" s="172"/>
      <c r="AH76" s="172"/>
      <c r="AI76" s="236"/>
      <c r="AJ76" s="205"/>
      <c r="AK76" s="172"/>
      <c r="AL76" s="172"/>
      <c r="AM76" s="172"/>
      <c r="AN76" s="180"/>
      <c r="AO76" s="172"/>
      <c r="AP76" s="172"/>
      <c r="AQ76" s="172"/>
      <c r="AR76" s="172"/>
      <c r="AS76" s="180"/>
      <c r="AT76" s="172"/>
      <c r="AU76" s="172"/>
      <c r="AV76" s="172"/>
      <c r="AW76" s="172"/>
      <c r="AX76" s="180"/>
      <c r="AY76" s="172"/>
      <c r="AZ76" s="172"/>
      <c r="BA76" s="172"/>
      <c r="BB76" s="172"/>
      <c r="BC76" s="180"/>
      <c r="BD76" s="172"/>
      <c r="BE76" s="172"/>
      <c r="BF76" s="172"/>
      <c r="BG76" s="172"/>
      <c r="BH76" s="180"/>
      <c r="BI76" s="172"/>
      <c r="BJ76" s="172"/>
      <c r="BK76" s="172"/>
      <c r="BL76" s="191"/>
      <c r="BM76" s="7" t="str">
        <f t="shared" si="3"/>
        <v>E</v>
      </c>
    </row>
    <row r="77" spans="1:65" s="7" customFormat="1" ht="39" hidden="1" thickTop="1">
      <c r="A77" s="158">
        <v>77</v>
      </c>
      <c r="B77" s="159" t="str">
        <f t="shared" si="2"/>
        <v>PSS08B_Adani Renewable Energy 35 Limited (ARE35L)</v>
      </c>
      <c r="C77" s="175" t="s">
        <v>175</v>
      </c>
      <c r="D77" s="176" t="s">
        <v>23</v>
      </c>
      <c r="E77" s="160" t="s">
        <v>967</v>
      </c>
      <c r="F77" s="292" t="s">
        <v>994</v>
      </c>
      <c r="G77" s="260" t="s">
        <v>210</v>
      </c>
      <c r="H77" s="270" t="s">
        <v>211</v>
      </c>
      <c r="I77" s="273" t="s">
        <v>190</v>
      </c>
      <c r="J77" s="160" t="s">
        <v>142</v>
      </c>
      <c r="K77" s="164"/>
      <c r="L77" s="165"/>
      <c r="M77" s="166"/>
      <c r="N77" s="168" t="str" cm="1">
        <f t="array" ref="N77">_xlfn.IFNA(LOOKUP(2, 1/(MOD(COLUMN(O77:XFD77)-COLUMN(O77), 5)=2)/(O77:XFD77&lt;&gt;""), O77:XFD77),"Not Submitted")</f>
        <v>Cat. -IV</v>
      </c>
      <c r="O77" s="228"/>
      <c r="P77" s="228"/>
      <c r="Q77" s="168" t="s">
        <v>37</v>
      </c>
      <c r="R77" s="178"/>
      <c r="S77" s="172" t="s">
        <v>969</v>
      </c>
      <c r="T77" s="188"/>
      <c r="U77" s="185"/>
      <c r="V77" s="168"/>
      <c r="W77" s="172"/>
      <c r="X77" s="172"/>
      <c r="Y77" s="227"/>
      <c r="Z77" s="232"/>
      <c r="AA77" s="208"/>
      <c r="AB77" s="168"/>
      <c r="AC77" s="168"/>
      <c r="AD77" s="231"/>
      <c r="AE77" s="232"/>
      <c r="AF77" s="208"/>
      <c r="AG77" s="172"/>
      <c r="AH77" s="172"/>
      <c r="AI77" s="236"/>
      <c r="AJ77" s="205"/>
      <c r="AK77" s="172"/>
      <c r="AL77" s="172"/>
      <c r="AM77" s="172"/>
      <c r="AN77" s="180"/>
      <c r="AO77" s="172"/>
      <c r="AP77" s="172"/>
      <c r="AQ77" s="172"/>
      <c r="AR77" s="172"/>
      <c r="AS77" s="180"/>
      <c r="AT77" s="172"/>
      <c r="AU77" s="172"/>
      <c r="AV77" s="172"/>
      <c r="AW77" s="172"/>
      <c r="AX77" s="180"/>
      <c r="AY77" s="172"/>
      <c r="AZ77" s="172"/>
      <c r="BA77" s="172"/>
      <c r="BB77" s="172"/>
      <c r="BC77" s="180"/>
      <c r="BD77" s="172"/>
      <c r="BE77" s="172"/>
      <c r="BF77" s="172"/>
      <c r="BG77" s="172"/>
      <c r="BH77" s="180"/>
      <c r="BI77" s="172"/>
      <c r="BJ77" s="172"/>
      <c r="BK77" s="172"/>
      <c r="BL77" s="191"/>
      <c r="BM77" s="7" t="str">
        <f t="shared" si="3"/>
        <v>E</v>
      </c>
    </row>
    <row r="78" spans="1:65" s="7" customFormat="1" ht="39" hidden="1" thickTop="1">
      <c r="A78" s="158">
        <v>78</v>
      </c>
      <c r="B78" s="159" t="str">
        <f t="shared" si="2"/>
        <v>PSS08B_Adani Renewable Energy 35 Limited (ARE35L)</v>
      </c>
      <c r="C78" s="175" t="s">
        <v>175</v>
      </c>
      <c r="D78" s="176" t="s">
        <v>23</v>
      </c>
      <c r="E78" s="160" t="s">
        <v>967</v>
      </c>
      <c r="F78" s="292" t="s">
        <v>995</v>
      </c>
      <c r="G78" s="260" t="s">
        <v>207</v>
      </c>
      <c r="H78" s="270" t="s">
        <v>208</v>
      </c>
      <c r="I78" s="273" t="s">
        <v>190</v>
      </c>
      <c r="J78" s="160" t="s">
        <v>142</v>
      </c>
      <c r="K78" s="164"/>
      <c r="L78" s="165"/>
      <c r="M78" s="166"/>
      <c r="N78" s="168" t="str" cm="1">
        <f t="array" ref="N78">_xlfn.IFNA(LOOKUP(2, 1/(MOD(COLUMN(O78:XFD78)-COLUMN(O78), 5)=2)/(O78:XFD78&lt;&gt;""), O78:XFD78),"Not Submitted")</f>
        <v>Cat. -IV</v>
      </c>
      <c r="O78" s="228"/>
      <c r="P78" s="228"/>
      <c r="Q78" s="168" t="s">
        <v>37</v>
      </c>
      <c r="R78" s="178"/>
      <c r="S78" s="172" t="s">
        <v>969</v>
      </c>
      <c r="T78" s="188"/>
      <c r="U78" s="185"/>
      <c r="V78" s="168"/>
      <c r="W78" s="172"/>
      <c r="X78" s="172"/>
      <c r="Y78" s="227"/>
      <c r="Z78" s="232"/>
      <c r="AA78" s="208"/>
      <c r="AB78" s="168"/>
      <c r="AC78" s="168"/>
      <c r="AD78" s="231"/>
      <c r="AE78" s="232"/>
      <c r="AF78" s="208"/>
      <c r="AG78" s="172"/>
      <c r="AH78" s="172"/>
      <c r="AI78" s="236"/>
      <c r="AJ78" s="205"/>
      <c r="AK78" s="172"/>
      <c r="AL78" s="172"/>
      <c r="AM78" s="172"/>
      <c r="AN78" s="180"/>
      <c r="AO78" s="172"/>
      <c r="AP78" s="172"/>
      <c r="AQ78" s="172"/>
      <c r="AR78" s="172"/>
      <c r="AS78" s="180"/>
      <c r="AT78" s="172"/>
      <c r="AU78" s="172"/>
      <c r="AV78" s="172"/>
      <c r="AW78" s="172"/>
      <c r="AX78" s="180"/>
      <c r="AY78" s="172"/>
      <c r="AZ78" s="172"/>
      <c r="BA78" s="172"/>
      <c r="BB78" s="172"/>
      <c r="BC78" s="180"/>
      <c r="BD78" s="172"/>
      <c r="BE78" s="172"/>
      <c r="BF78" s="172"/>
      <c r="BG78" s="172"/>
      <c r="BH78" s="180"/>
      <c r="BI78" s="172"/>
      <c r="BJ78" s="172"/>
      <c r="BK78" s="172"/>
      <c r="BL78" s="191"/>
      <c r="BM78" s="7" t="str">
        <f t="shared" si="3"/>
        <v>E</v>
      </c>
    </row>
    <row r="79" spans="1:65" s="7" customFormat="1" ht="39" hidden="1" thickTop="1">
      <c r="A79" s="158">
        <v>79</v>
      </c>
      <c r="B79" s="159" t="str">
        <f t="shared" si="2"/>
        <v>PSS08B_Adani Renewable Energy 35 Limited (ARE35L)</v>
      </c>
      <c r="C79" s="175" t="s">
        <v>175</v>
      </c>
      <c r="D79" s="176" t="s">
        <v>23</v>
      </c>
      <c r="E79" s="160" t="s">
        <v>967</v>
      </c>
      <c r="F79" s="292" t="s">
        <v>996</v>
      </c>
      <c r="G79" s="260" t="s">
        <v>203</v>
      </c>
      <c r="H79" s="270" t="s">
        <v>204</v>
      </c>
      <c r="I79" s="273" t="s">
        <v>190</v>
      </c>
      <c r="J79" s="160" t="s">
        <v>142</v>
      </c>
      <c r="K79" s="164"/>
      <c r="L79" s="165"/>
      <c r="M79" s="166"/>
      <c r="N79" s="168" t="str" cm="1">
        <f t="array" ref="N79">_xlfn.IFNA(LOOKUP(2, 1/(MOD(COLUMN(O79:XFD79)-COLUMN(O79), 5)=2)/(O79:XFD79&lt;&gt;""), O79:XFD79),"Not Submitted")</f>
        <v>Cat. -IV</v>
      </c>
      <c r="O79" s="228"/>
      <c r="P79" s="228"/>
      <c r="Q79" s="168" t="s">
        <v>37</v>
      </c>
      <c r="R79" s="178"/>
      <c r="S79" s="172" t="s">
        <v>972</v>
      </c>
      <c r="T79" s="188"/>
      <c r="U79" s="185"/>
      <c r="V79" s="168"/>
      <c r="W79" s="172"/>
      <c r="X79" s="172"/>
      <c r="Y79" s="227"/>
      <c r="Z79" s="232"/>
      <c r="AA79" s="208"/>
      <c r="AB79" s="168"/>
      <c r="AC79" s="168"/>
      <c r="AD79" s="231"/>
      <c r="AE79" s="232"/>
      <c r="AF79" s="208"/>
      <c r="AG79" s="172"/>
      <c r="AH79" s="172"/>
      <c r="AI79" s="236"/>
      <c r="AJ79" s="205"/>
      <c r="AK79" s="172"/>
      <c r="AL79" s="172"/>
      <c r="AM79" s="172"/>
      <c r="AN79" s="180"/>
      <c r="AO79" s="172"/>
      <c r="AP79" s="172"/>
      <c r="AQ79" s="172"/>
      <c r="AR79" s="172"/>
      <c r="AS79" s="180"/>
      <c r="AT79" s="172"/>
      <c r="AU79" s="172"/>
      <c r="AV79" s="172"/>
      <c r="AW79" s="172"/>
      <c r="AX79" s="180"/>
      <c r="AY79" s="172"/>
      <c r="AZ79" s="172"/>
      <c r="BA79" s="172"/>
      <c r="BB79" s="172"/>
      <c r="BC79" s="180"/>
      <c r="BD79" s="172"/>
      <c r="BE79" s="172"/>
      <c r="BF79" s="172"/>
      <c r="BG79" s="172"/>
      <c r="BH79" s="180"/>
      <c r="BI79" s="172"/>
      <c r="BJ79" s="172"/>
      <c r="BK79" s="172"/>
      <c r="BL79" s="191"/>
      <c r="BM79" s="7" t="str">
        <f t="shared" si="3"/>
        <v>E</v>
      </c>
    </row>
    <row r="80" spans="1:65" s="7" customFormat="1" ht="39" hidden="1" thickTop="1">
      <c r="A80" s="158">
        <v>80</v>
      </c>
      <c r="B80" s="159" t="str">
        <f t="shared" si="2"/>
        <v>PSS08B_Adani Renewable Energy 35 Limited (ARE35L)</v>
      </c>
      <c r="C80" s="175" t="s">
        <v>175</v>
      </c>
      <c r="D80" s="176" t="s">
        <v>23</v>
      </c>
      <c r="E80" s="160" t="s">
        <v>967</v>
      </c>
      <c r="F80" s="292" t="s">
        <v>997</v>
      </c>
      <c r="G80" s="260" t="s">
        <v>200</v>
      </c>
      <c r="H80" s="270" t="s">
        <v>201</v>
      </c>
      <c r="I80" s="273" t="s">
        <v>190</v>
      </c>
      <c r="J80" s="160" t="s">
        <v>159</v>
      </c>
      <c r="K80" s="164"/>
      <c r="L80" s="165"/>
      <c r="M80" s="166"/>
      <c r="N80" s="168" t="str" cm="1">
        <f t="array" ref="N80">_xlfn.IFNA(LOOKUP(2, 1/(MOD(COLUMN(O80:XFD80)-COLUMN(O80), 5)=2)/(O80:XFD80&lt;&gt;""), O80:XFD80),"Not Submitted")</f>
        <v>Cat. -IV</v>
      </c>
      <c r="O80" s="228"/>
      <c r="P80" s="228"/>
      <c r="Q80" s="168" t="s">
        <v>37</v>
      </c>
      <c r="R80" s="178"/>
      <c r="S80" s="172" t="s">
        <v>969</v>
      </c>
      <c r="T80" s="188"/>
      <c r="U80" s="185"/>
      <c r="V80" s="168"/>
      <c r="W80" s="172"/>
      <c r="X80" s="172"/>
      <c r="Y80" s="227"/>
      <c r="Z80" s="232"/>
      <c r="AA80" s="208"/>
      <c r="AB80" s="168"/>
      <c r="AC80" s="168"/>
      <c r="AD80" s="231"/>
      <c r="AE80" s="232"/>
      <c r="AF80" s="208"/>
      <c r="AG80" s="172"/>
      <c r="AH80" s="172"/>
      <c r="AI80" s="236"/>
      <c r="AJ80" s="205"/>
      <c r="AK80" s="172"/>
      <c r="AL80" s="172"/>
      <c r="AM80" s="172"/>
      <c r="AN80" s="180"/>
      <c r="AO80" s="172"/>
      <c r="AP80" s="172"/>
      <c r="AQ80" s="172"/>
      <c r="AR80" s="172"/>
      <c r="AS80" s="180"/>
      <c r="AT80" s="172"/>
      <c r="AU80" s="172"/>
      <c r="AV80" s="172"/>
      <c r="AW80" s="172"/>
      <c r="AX80" s="180"/>
      <c r="AY80" s="172"/>
      <c r="AZ80" s="172"/>
      <c r="BA80" s="172"/>
      <c r="BB80" s="172"/>
      <c r="BC80" s="180"/>
      <c r="BD80" s="172"/>
      <c r="BE80" s="172"/>
      <c r="BF80" s="172"/>
      <c r="BG80" s="172"/>
      <c r="BH80" s="180"/>
      <c r="BI80" s="172"/>
      <c r="BJ80" s="172"/>
      <c r="BK80" s="172"/>
      <c r="BL80" s="191"/>
      <c r="BM80" s="7" t="str">
        <f t="shared" si="3"/>
        <v>E</v>
      </c>
    </row>
    <row r="81" spans="1:65" s="7" customFormat="1" ht="39" hidden="1" thickTop="1">
      <c r="A81" s="158">
        <v>81</v>
      </c>
      <c r="B81" s="159" t="str">
        <f t="shared" si="2"/>
        <v>PSS08B_Adani Renewable Energy 35 Limited (ARE35L)</v>
      </c>
      <c r="C81" s="175" t="s">
        <v>175</v>
      </c>
      <c r="D81" s="176" t="s">
        <v>23</v>
      </c>
      <c r="E81" s="160" t="s">
        <v>967</v>
      </c>
      <c r="F81" s="292" t="s">
        <v>998</v>
      </c>
      <c r="G81" s="260" t="s">
        <v>244</v>
      </c>
      <c r="H81" s="270" t="s">
        <v>245</v>
      </c>
      <c r="I81" s="273" t="s">
        <v>225</v>
      </c>
      <c r="J81" s="160" t="s">
        <v>142</v>
      </c>
      <c r="K81" s="164"/>
      <c r="L81" s="165"/>
      <c r="M81" s="166"/>
      <c r="N81" s="168" t="str" cm="1">
        <f t="array" ref="N81">_xlfn.IFNA(LOOKUP(2, 1/(MOD(COLUMN(O81:XFD81)-COLUMN(O81), 5)=2)/(O81:XFD81&lt;&gt;""), O81:XFD81),"Not Submitted")</f>
        <v>Cat. -III</v>
      </c>
      <c r="O81" s="228"/>
      <c r="P81" s="228"/>
      <c r="Q81" s="168" t="s">
        <v>36</v>
      </c>
      <c r="R81" s="178"/>
      <c r="S81" s="172" t="s">
        <v>972</v>
      </c>
      <c r="T81" s="188"/>
      <c r="U81" s="185"/>
      <c r="V81" s="168"/>
      <c r="W81" s="172"/>
      <c r="X81" s="172"/>
      <c r="Y81" s="227"/>
      <c r="Z81" s="232"/>
      <c r="AA81" s="208"/>
      <c r="AB81" s="168"/>
      <c r="AC81" s="168"/>
      <c r="AD81" s="231"/>
      <c r="AE81" s="232"/>
      <c r="AF81" s="208"/>
      <c r="AG81" s="172"/>
      <c r="AH81" s="172"/>
      <c r="AI81" s="236"/>
      <c r="AJ81" s="205"/>
      <c r="AK81" s="172"/>
      <c r="AL81" s="172"/>
      <c r="AM81" s="172"/>
      <c r="AN81" s="180"/>
      <c r="AO81" s="172"/>
      <c r="AP81" s="172"/>
      <c r="AQ81" s="172"/>
      <c r="AR81" s="172"/>
      <c r="AS81" s="180"/>
      <c r="AT81" s="172"/>
      <c r="AU81" s="172"/>
      <c r="AV81" s="172"/>
      <c r="AW81" s="172"/>
      <c r="AX81" s="180"/>
      <c r="AY81" s="172"/>
      <c r="AZ81" s="172"/>
      <c r="BA81" s="172"/>
      <c r="BB81" s="172"/>
      <c r="BC81" s="180"/>
      <c r="BD81" s="172"/>
      <c r="BE81" s="172"/>
      <c r="BF81" s="172"/>
      <c r="BG81" s="172"/>
      <c r="BH81" s="180"/>
      <c r="BI81" s="172"/>
      <c r="BJ81" s="172"/>
      <c r="BK81" s="172"/>
      <c r="BL81" s="191"/>
      <c r="BM81" s="7" t="str">
        <f t="shared" si="3"/>
        <v>E</v>
      </c>
    </row>
    <row r="82" spans="1:65" s="7" customFormat="1" ht="39" hidden="1" thickTop="1">
      <c r="A82" s="158">
        <v>82</v>
      </c>
      <c r="B82" s="159" t="str">
        <f t="shared" si="2"/>
        <v>PSS08B_Adani Renewable Energy 35 Limited (ARE35L)</v>
      </c>
      <c r="C82" s="175" t="s">
        <v>175</v>
      </c>
      <c r="D82" s="176" t="s">
        <v>23</v>
      </c>
      <c r="E82" s="160" t="s">
        <v>967</v>
      </c>
      <c r="F82" s="292" t="s">
        <v>999</v>
      </c>
      <c r="G82" s="267" t="s">
        <v>279</v>
      </c>
      <c r="H82" s="270" t="s">
        <v>280</v>
      </c>
      <c r="I82" s="273" t="s">
        <v>225</v>
      </c>
      <c r="J82" s="160" t="s">
        <v>142</v>
      </c>
      <c r="K82" s="164"/>
      <c r="L82" s="165"/>
      <c r="M82" s="166"/>
      <c r="N82" s="168" t="str" cm="1">
        <f t="array" ref="N82">_xlfn.IFNA(LOOKUP(2, 1/(MOD(COLUMN(O82:XFD82)-COLUMN(O82), 5)=2)/(O82:XFD82&lt;&gt;""), O82:XFD82),"Not Submitted")</f>
        <v>Cat. -III</v>
      </c>
      <c r="O82" s="228"/>
      <c r="P82" s="228"/>
      <c r="Q82" s="168" t="s">
        <v>36</v>
      </c>
      <c r="R82" s="178"/>
      <c r="S82" s="172" t="s">
        <v>972</v>
      </c>
      <c r="T82" s="188"/>
      <c r="U82" s="185"/>
      <c r="V82" s="168"/>
      <c r="W82" s="172"/>
      <c r="X82" s="172"/>
      <c r="Y82" s="227"/>
      <c r="Z82" s="232"/>
      <c r="AA82" s="208"/>
      <c r="AB82" s="168"/>
      <c r="AC82" s="168"/>
      <c r="AD82" s="231"/>
      <c r="AE82" s="232"/>
      <c r="AF82" s="208"/>
      <c r="AG82" s="172"/>
      <c r="AH82" s="172"/>
      <c r="AI82" s="236"/>
      <c r="AJ82" s="205"/>
      <c r="AK82" s="172"/>
      <c r="AL82" s="172"/>
      <c r="AM82" s="172"/>
      <c r="AN82" s="180"/>
      <c r="AO82" s="172"/>
      <c r="AP82" s="172"/>
      <c r="AQ82" s="172"/>
      <c r="AR82" s="172"/>
      <c r="AS82" s="180"/>
      <c r="AT82" s="172"/>
      <c r="AU82" s="172"/>
      <c r="AV82" s="172"/>
      <c r="AW82" s="172"/>
      <c r="AX82" s="180"/>
      <c r="AY82" s="172"/>
      <c r="AZ82" s="172"/>
      <c r="BA82" s="172"/>
      <c r="BB82" s="172"/>
      <c r="BC82" s="180"/>
      <c r="BD82" s="172"/>
      <c r="BE82" s="172"/>
      <c r="BF82" s="172"/>
      <c r="BG82" s="172"/>
      <c r="BH82" s="180"/>
      <c r="BI82" s="172"/>
      <c r="BJ82" s="172"/>
      <c r="BK82" s="172"/>
      <c r="BL82" s="191"/>
      <c r="BM82" s="7" t="str">
        <f t="shared" si="3"/>
        <v>E</v>
      </c>
    </row>
    <row r="83" spans="1:65" s="7" customFormat="1" ht="39" hidden="1" thickTop="1">
      <c r="A83" s="158">
        <v>83</v>
      </c>
      <c r="B83" s="159" t="str">
        <f t="shared" si="2"/>
        <v>PSS08B_Adani Renewable Energy 35 Limited (ARE35L)</v>
      </c>
      <c r="C83" s="175" t="s">
        <v>175</v>
      </c>
      <c r="D83" s="176" t="s">
        <v>23</v>
      </c>
      <c r="E83" s="160" t="s">
        <v>967</v>
      </c>
      <c r="F83" s="292" t="s">
        <v>1000</v>
      </c>
      <c r="G83" s="266" t="s">
        <v>223</v>
      </c>
      <c r="H83" s="270" t="s">
        <v>224</v>
      </c>
      <c r="I83" s="273" t="s">
        <v>225</v>
      </c>
      <c r="J83" s="160" t="s">
        <v>159</v>
      </c>
      <c r="K83" s="164"/>
      <c r="L83" s="165"/>
      <c r="M83" s="166"/>
      <c r="N83" s="168" t="str" cm="1">
        <f t="array" ref="N83">_xlfn.IFNA(LOOKUP(2, 1/(MOD(COLUMN(O83:XFD83)-COLUMN(O83), 5)=2)/(O83:XFD83&lt;&gt;""), O83:XFD83),"Not Submitted")</f>
        <v>Cat. -IV</v>
      </c>
      <c r="O83" s="228"/>
      <c r="P83" s="228"/>
      <c r="Q83" s="168" t="s">
        <v>37</v>
      </c>
      <c r="R83" s="178"/>
      <c r="S83" s="172" t="s">
        <v>3018</v>
      </c>
      <c r="T83" s="188"/>
      <c r="U83" s="185"/>
      <c r="V83" s="168"/>
      <c r="W83" s="172"/>
      <c r="X83" s="172"/>
      <c r="Y83" s="227"/>
      <c r="Z83" s="232"/>
      <c r="AA83" s="208"/>
      <c r="AB83" s="168"/>
      <c r="AC83" s="168"/>
      <c r="AD83" s="231"/>
      <c r="AE83" s="232"/>
      <c r="AF83" s="208"/>
      <c r="AG83" s="172"/>
      <c r="AH83" s="172"/>
      <c r="AI83" s="236"/>
      <c r="AJ83" s="205"/>
      <c r="AK83" s="172"/>
      <c r="AL83" s="172"/>
      <c r="AM83" s="172"/>
      <c r="AN83" s="180"/>
      <c r="AO83" s="172"/>
      <c r="AP83" s="172"/>
      <c r="AQ83" s="172"/>
      <c r="AR83" s="172"/>
      <c r="AS83" s="180"/>
      <c r="AT83" s="172"/>
      <c r="AU83" s="172"/>
      <c r="AV83" s="172"/>
      <c r="AW83" s="172"/>
      <c r="AX83" s="180"/>
      <c r="AY83" s="172"/>
      <c r="AZ83" s="172"/>
      <c r="BA83" s="172"/>
      <c r="BB83" s="172"/>
      <c r="BC83" s="180"/>
      <c r="BD83" s="172"/>
      <c r="BE83" s="172"/>
      <c r="BF83" s="172"/>
      <c r="BG83" s="172"/>
      <c r="BH83" s="180"/>
      <c r="BI83" s="172"/>
      <c r="BJ83" s="172"/>
      <c r="BK83" s="172"/>
      <c r="BL83" s="191"/>
      <c r="BM83" s="7" t="str">
        <f t="shared" si="3"/>
        <v>E</v>
      </c>
    </row>
    <row r="84" spans="1:65" s="7" customFormat="1" ht="39" hidden="1" thickTop="1">
      <c r="A84" s="158">
        <v>84</v>
      </c>
      <c r="B84" s="159" t="str">
        <f t="shared" si="2"/>
        <v>PSS08B_Adani Renewable Energy 35 Limited (ARE35L)</v>
      </c>
      <c r="C84" s="175" t="s">
        <v>175</v>
      </c>
      <c r="D84" s="176" t="s">
        <v>23</v>
      </c>
      <c r="E84" s="160" t="s">
        <v>967</v>
      </c>
      <c r="F84" s="292" t="s">
        <v>1001</v>
      </c>
      <c r="G84" s="266" t="s">
        <v>261</v>
      </c>
      <c r="H84" s="270" t="s">
        <v>262</v>
      </c>
      <c r="I84" s="160"/>
      <c r="J84" s="160" t="s">
        <v>142</v>
      </c>
      <c r="K84" s="164"/>
      <c r="L84" s="165"/>
      <c r="M84" s="166"/>
      <c r="N84" s="168" t="str" cm="1">
        <f t="array" ref="N84">_xlfn.IFNA(LOOKUP(2, 1/(MOD(COLUMN(O84:XFD84)-COLUMN(O84), 5)=2)/(O84:XFD84&lt;&gt;""), O84:XFD84),"Not Submitted")</f>
        <v>Cat. -IV</v>
      </c>
      <c r="O84" s="228"/>
      <c r="P84" s="228"/>
      <c r="Q84" s="596" t="s">
        <v>37</v>
      </c>
      <c r="R84" s="178"/>
      <c r="S84" s="172" t="s">
        <v>3045</v>
      </c>
      <c r="T84" s="188"/>
      <c r="U84" s="185"/>
      <c r="V84" s="168"/>
      <c r="W84" s="172"/>
      <c r="X84" s="172"/>
      <c r="Y84" s="227"/>
      <c r="Z84" s="232"/>
      <c r="AA84" s="208"/>
      <c r="AB84" s="168"/>
      <c r="AC84" s="168"/>
      <c r="AD84" s="231"/>
      <c r="AE84" s="232"/>
      <c r="AF84" s="208"/>
      <c r="AG84" s="172"/>
      <c r="AH84" s="172"/>
      <c r="AI84" s="236"/>
      <c r="AJ84" s="205"/>
      <c r="AK84" s="172"/>
      <c r="AL84" s="172"/>
      <c r="AM84" s="172"/>
      <c r="AN84" s="180"/>
      <c r="AO84" s="172"/>
      <c r="AP84" s="172"/>
      <c r="AQ84" s="172"/>
      <c r="AR84" s="172"/>
      <c r="AS84" s="180"/>
      <c r="AT84" s="172"/>
      <c r="AU84" s="172"/>
      <c r="AV84" s="172"/>
      <c r="AW84" s="172"/>
      <c r="AX84" s="180"/>
      <c r="AY84" s="172"/>
      <c r="AZ84" s="172"/>
      <c r="BA84" s="172"/>
      <c r="BB84" s="172"/>
      <c r="BC84" s="180"/>
      <c r="BD84" s="172"/>
      <c r="BE84" s="172"/>
      <c r="BF84" s="172"/>
      <c r="BG84" s="172"/>
      <c r="BH84" s="180"/>
      <c r="BI84" s="172"/>
      <c r="BJ84" s="172"/>
      <c r="BK84" s="172"/>
      <c r="BL84" s="191"/>
      <c r="BM84" s="7" t="str">
        <f t="shared" si="3"/>
        <v>E</v>
      </c>
    </row>
    <row r="85" spans="1:65" s="7" customFormat="1" ht="39" hidden="1" thickTop="1">
      <c r="A85" s="158">
        <v>85</v>
      </c>
      <c r="B85" s="159" t="str">
        <f t="shared" si="2"/>
        <v>PSS08B_Adani Renewable Energy 35 Limited (ARE35L)</v>
      </c>
      <c r="C85" s="175" t="s">
        <v>175</v>
      </c>
      <c r="D85" s="176" t="s">
        <v>23</v>
      </c>
      <c r="E85" s="160" t="s">
        <v>967</v>
      </c>
      <c r="F85" s="292" t="s">
        <v>1002</v>
      </c>
      <c r="G85" s="266" t="s">
        <v>257</v>
      </c>
      <c r="H85" s="270" t="s">
        <v>258</v>
      </c>
      <c r="I85" s="160"/>
      <c r="J85" s="160" t="s">
        <v>142</v>
      </c>
      <c r="K85" s="164"/>
      <c r="L85" s="165"/>
      <c r="M85" s="166"/>
      <c r="N85" s="168" t="str" cm="1">
        <f t="array" ref="N85">_xlfn.IFNA(LOOKUP(2, 1/(MOD(COLUMN(O85:XFD85)-COLUMN(O85), 5)=2)/(O85:XFD85&lt;&gt;""), O85:XFD85),"Not Submitted")</f>
        <v>Cat. -IV</v>
      </c>
      <c r="O85" s="228"/>
      <c r="P85" s="228"/>
      <c r="Q85" s="596" t="s">
        <v>37</v>
      </c>
      <c r="R85" s="178"/>
      <c r="S85" s="172" t="s">
        <v>3045</v>
      </c>
      <c r="T85" s="188"/>
      <c r="U85" s="185"/>
      <c r="V85" s="168"/>
      <c r="W85" s="172"/>
      <c r="X85" s="172"/>
      <c r="Y85" s="227"/>
      <c r="Z85" s="232"/>
      <c r="AA85" s="208"/>
      <c r="AB85" s="168"/>
      <c r="AC85" s="168"/>
      <c r="AD85" s="231"/>
      <c r="AE85" s="232"/>
      <c r="AF85" s="208"/>
      <c r="AG85" s="172"/>
      <c r="AH85" s="172"/>
      <c r="AI85" s="236"/>
      <c r="AJ85" s="205"/>
      <c r="AK85" s="172"/>
      <c r="AL85" s="172"/>
      <c r="AM85" s="172"/>
      <c r="AN85" s="180"/>
      <c r="AO85" s="172"/>
      <c r="AP85" s="172"/>
      <c r="AQ85" s="172"/>
      <c r="AR85" s="172"/>
      <c r="AS85" s="180"/>
      <c r="AT85" s="172"/>
      <c r="AU85" s="172"/>
      <c r="AV85" s="172"/>
      <c r="AW85" s="172"/>
      <c r="AX85" s="180"/>
      <c r="AY85" s="172"/>
      <c r="AZ85" s="172"/>
      <c r="BA85" s="172"/>
      <c r="BB85" s="172"/>
      <c r="BC85" s="180"/>
      <c r="BD85" s="172"/>
      <c r="BE85" s="172"/>
      <c r="BF85" s="172"/>
      <c r="BG85" s="172"/>
      <c r="BH85" s="180"/>
      <c r="BI85" s="172"/>
      <c r="BJ85" s="172"/>
      <c r="BK85" s="172"/>
      <c r="BL85" s="191"/>
      <c r="BM85" s="7" t="str">
        <f t="shared" si="3"/>
        <v>E</v>
      </c>
    </row>
    <row r="86" spans="1:65" s="7" customFormat="1" ht="39" hidden="1" thickTop="1">
      <c r="A86" s="158">
        <v>86</v>
      </c>
      <c r="B86" s="159" t="str">
        <f t="shared" si="2"/>
        <v>PSS08B_Adani Renewable Energy 35 Limited (ARE35L)</v>
      </c>
      <c r="C86" s="175" t="s">
        <v>175</v>
      </c>
      <c r="D86" s="176" t="s">
        <v>23</v>
      </c>
      <c r="E86" s="160" t="s">
        <v>967</v>
      </c>
      <c r="F86" s="292" t="s">
        <v>1003</v>
      </c>
      <c r="G86" s="260" t="s">
        <v>220</v>
      </c>
      <c r="H86" s="270" t="s">
        <v>221</v>
      </c>
      <c r="I86" s="160"/>
      <c r="J86" s="160" t="s">
        <v>159</v>
      </c>
      <c r="K86" s="164"/>
      <c r="L86" s="165"/>
      <c r="M86" s="166"/>
      <c r="N86" s="168" t="str" cm="1">
        <f t="array" ref="N86">_xlfn.IFNA(LOOKUP(2, 1/(MOD(COLUMN(O86:XFD86)-COLUMN(O86), 5)=2)/(O86:XFD86&lt;&gt;""), O86:XFD86),"Not Submitted")</f>
        <v>Cat. -IV</v>
      </c>
      <c r="O86" s="228"/>
      <c r="P86" s="228"/>
      <c r="Q86" s="596" t="s">
        <v>37</v>
      </c>
      <c r="R86" s="178"/>
      <c r="S86" s="172" t="s">
        <v>3045</v>
      </c>
      <c r="T86" s="188"/>
      <c r="U86" s="185"/>
      <c r="V86" s="168"/>
      <c r="W86" s="172"/>
      <c r="X86" s="172"/>
      <c r="Y86" s="227"/>
      <c r="Z86" s="232"/>
      <c r="AA86" s="208"/>
      <c r="AB86" s="168"/>
      <c r="AC86" s="168"/>
      <c r="AD86" s="231"/>
      <c r="AE86" s="232"/>
      <c r="AF86" s="208"/>
      <c r="AG86" s="172"/>
      <c r="AH86" s="172"/>
      <c r="AI86" s="236"/>
      <c r="AJ86" s="205"/>
      <c r="AK86" s="172"/>
      <c r="AL86" s="172"/>
      <c r="AM86" s="172"/>
      <c r="AN86" s="180"/>
      <c r="AO86" s="172"/>
      <c r="AP86" s="172"/>
      <c r="AQ86" s="172"/>
      <c r="AR86" s="172"/>
      <c r="AS86" s="180"/>
      <c r="AT86" s="172"/>
      <c r="AU86" s="172"/>
      <c r="AV86" s="172"/>
      <c r="AW86" s="172"/>
      <c r="AX86" s="180"/>
      <c r="AY86" s="172"/>
      <c r="AZ86" s="172"/>
      <c r="BA86" s="172"/>
      <c r="BB86" s="172"/>
      <c r="BC86" s="180"/>
      <c r="BD86" s="172"/>
      <c r="BE86" s="172"/>
      <c r="BF86" s="172"/>
      <c r="BG86" s="172"/>
      <c r="BH86" s="180"/>
      <c r="BI86" s="172"/>
      <c r="BJ86" s="172"/>
      <c r="BK86" s="172"/>
      <c r="BL86" s="191"/>
      <c r="BM86" s="7" t="str">
        <f t="shared" si="3"/>
        <v>E</v>
      </c>
    </row>
    <row r="87" spans="1:65" s="7" customFormat="1" ht="39" hidden="1" thickTop="1">
      <c r="A87" s="158">
        <v>87</v>
      </c>
      <c r="B87" s="159" t="str">
        <f t="shared" si="2"/>
        <v>PSS08B_Adani Renewable Energy 35 Limited (ARE35L)</v>
      </c>
      <c r="C87" s="175" t="s">
        <v>175</v>
      </c>
      <c r="D87" s="176" t="s">
        <v>23</v>
      </c>
      <c r="E87" s="160" t="s">
        <v>967</v>
      </c>
      <c r="F87" s="292" t="s">
        <v>1004</v>
      </c>
      <c r="G87" s="260" t="s">
        <v>217</v>
      </c>
      <c r="H87" s="270" t="s">
        <v>218</v>
      </c>
      <c r="I87" s="160"/>
      <c r="J87" s="160" t="s">
        <v>142</v>
      </c>
      <c r="K87" s="164"/>
      <c r="L87" s="165"/>
      <c r="M87" s="166"/>
      <c r="N87" s="168" t="str" cm="1">
        <f t="array" ref="N87">_xlfn.IFNA(LOOKUP(2, 1/(MOD(COLUMN(O87:XFD87)-COLUMN(O87), 5)=2)/(O87:XFD87&lt;&gt;""), O87:XFD87),"Not Submitted")</f>
        <v>Cat. -IV</v>
      </c>
      <c r="O87" s="228"/>
      <c r="P87" s="228"/>
      <c r="Q87" s="596" t="s">
        <v>37</v>
      </c>
      <c r="R87" s="178"/>
      <c r="S87" s="172" t="s">
        <v>3045</v>
      </c>
      <c r="T87" s="188"/>
      <c r="U87" s="185"/>
      <c r="V87" s="168"/>
      <c r="W87" s="172"/>
      <c r="X87" s="172"/>
      <c r="Y87" s="227"/>
      <c r="Z87" s="232"/>
      <c r="AA87" s="208"/>
      <c r="AB87" s="168"/>
      <c r="AC87" s="168"/>
      <c r="AD87" s="231"/>
      <c r="AE87" s="232"/>
      <c r="AF87" s="208"/>
      <c r="AG87" s="172"/>
      <c r="AH87" s="172"/>
      <c r="AI87" s="236"/>
      <c r="AJ87" s="205"/>
      <c r="AK87" s="172"/>
      <c r="AL87" s="172"/>
      <c r="AM87" s="172"/>
      <c r="AN87" s="180"/>
      <c r="AO87" s="172"/>
      <c r="AP87" s="172"/>
      <c r="AQ87" s="172"/>
      <c r="AR87" s="172"/>
      <c r="AS87" s="180"/>
      <c r="AT87" s="172"/>
      <c r="AU87" s="172"/>
      <c r="AV87" s="172"/>
      <c r="AW87" s="172"/>
      <c r="AX87" s="180"/>
      <c r="AY87" s="172"/>
      <c r="AZ87" s="172"/>
      <c r="BA87" s="172"/>
      <c r="BB87" s="172"/>
      <c r="BC87" s="180"/>
      <c r="BD87" s="172"/>
      <c r="BE87" s="172"/>
      <c r="BF87" s="172"/>
      <c r="BG87" s="172"/>
      <c r="BH87" s="180"/>
      <c r="BI87" s="172"/>
      <c r="BJ87" s="172"/>
      <c r="BK87" s="172"/>
      <c r="BL87" s="191"/>
      <c r="BM87" s="7" t="str">
        <f t="shared" si="3"/>
        <v>E</v>
      </c>
    </row>
    <row r="88" spans="1:65" s="7" customFormat="1" ht="27" hidden="1">
      <c r="A88" s="158">
        <v>88</v>
      </c>
      <c r="B88" s="277" t="str">
        <f t="shared" si="2"/>
        <v>PSS08B_Adani Renewable Energy 35 Limited (ARE35L)</v>
      </c>
      <c r="C88" s="279" t="s">
        <v>589</v>
      </c>
      <c r="D88" s="293" t="s">
        <v>23</v>
      </c>
      <c r="E88" s="28" t="s">
        <v>590</v>
      </c>
      <c r="F88" s="211" t="s">
        <v>1005</v>
      </c>
      <c r="G88" s="443" t="s">
        <v>592</v>
      </c>
      <c r="H88" s="211" t="s">
        <v>593</v>
      </c>
      <c r="I88" s="296" t="s">
        <v>141</v>
      </c>
      <c r="J88" s="160" t="s">
        <v>142</v>
      </c>
      <c r="K88" s="164">
        <v>46053</v>
      </c>
      <c r="L88" s="165"/>
      <c r="M88" s="166"/>
      <c r="N88" s="168" t="str" cm="1">
        <f t="array" ref="N88">_xlfn.IFNA(LOOKUP(2, 1/(MOD(COLUMN(O88:XFD88)-COLUMN(O88), 5)=2)/(O88:XFD88&lt;&gt;""), O88:XFD88),"Not Submitted")</f>
        <v>Cat. -II</v>
      </c>
      <c r="O88" s="228" t="s">
        <v>171</v>
      </c>
      <c r="P88" s="228"/>
      <c r="Q88" s="177"/>
      <c r="R88" s="178"/>
      <c r="S88" s="172"/>
      <c r="T88" s="188" t="s">
        <v>171</v>
      </c>
      <c r="U88" s="185">
        <v>46058</v>
      </c>
      <c r="V88" s="168" t="s">
        <v>35</v>
      </c>
      <c r="W88" s="172"/>
      <c r="X88" s="172"/>
      <c r="Y88" s="246"/>
      <c r="Z88" s="247"/>
      <c r="AA88" s="242"/>
      <c r="AB88" s="218"/>
      <c r="AC88" s="168"/>
      <c r="AD88" s="231"/>
      <c r="AE88" s="232"/>
      <c r="AF88" s="208"/>
      <c r="AG88" s="172"/>
      <c r="AH88" s="172"/>
      <c r="AI88" s="236"/>
      <c r="AJ88" s="205"/>
      <c r="AK88" s="172"/>
      <c r="AL88" s="172"/>
      <c r="AM88" s="172"/>
      <c r="AN88" s="180"/>
      <c r="AO88" s="172"/>
      <c r="AP88" s="172"/>
      <c r="AQ88" s="172"/>
      <c r="AR88" s="172"/>
      <c r="AS88" s="180"/>
      <c r="AT88" s="172"/>
      <c r="AU88" s="172"/>
      <c r="AV88" s="172"/>
      <c r="AW88" s="172"/>
      <c r="AX88" s="180"/>
      <c r="AY88" s="172"/>
      <c r="AZ88" s="172"/>
      <c r="BA88" s="172"/>
      <c r="BB88" s="172"/>
      <c r="BC88" s="180"/>
      <c r="BD88" s="172"/>
      <c r="BE88" s="172"/>
      <c r="BF88" s="172"/>
      <c r="BG88" s="172"/>
      <c r="BH88" s="180"/>
      <c r="BI88" s="172"/>
      <c r="BJ88" s="172"/>
      <c r="BK88" s="172"/>
      <c r="BL88" s="191"/>
      <c r="BM88" s="7" t="str">
        <f t="shared" si="3"/>
        <v>E</v>
      </c>
    </row>
    <row r="89" spans="1:65" s="7" customFormat="1" ht="27" hidden="1">
      <c r="A89" s="158">
        <v>89</v>
      </c>
      <c r="B89" s="277" t="str">
        <f t="shared" si="2"/>
        <v>PSS08B_Adani Renewable Energy 35 Limited (ARE35L)</v>
      </c>
      <c r="C89" s="279" t="s">
        <v>527</v>
      </c>
      <c r="D89" s="293" t="s">
        <v>23</v>
      </c>
      <c r="E89" s="28" t="s">
        <v>528</v>
      </c>
      <c r="F89" s="448" t="s">
        <v>1006</v>
      </c>
      <c r="G89" s="443" t="s">
        <v>530</v>
      </c>
      <c r="H89" s="211" t="s">
        <v>531</v>
      </c>
      <c r="I89" s="296"/>
      <c r="J89" s="160"/>
      <c r="K89" s="164">
        <v>46142</v>
      </c>
      <c r="L89" s="165"/>
      <c r="M89" s="166"/>
      <c r="N89" s="168" t="str" cm="1">
        <f t="array" ref="N89">_xlfn.IFNA(LOOKUP(2, 1/(MOD(COLUMN(O89:XFD89)-COLUMN(O89), 5)=2)/(O89:XFD89&lt;&gt;""), O89:XFD89),"Not Submitted")</f>
        <v>Cat. -I</v>
      </c>
      <c r="O89" s="238">
        <v>46163</v>
      </c>
      <c r="P89" s="238">
        <v>46163</v>
      </c>
      <c r="Q89" s="596" t="s">
        <v>33</v>
      </c>
      <c r="R89" s="102" t="s">
        <v>143</v>
      </c>
      <c r="S89" s="172"/>
      <c r="T89" s="219">
        <v>46245</v>
      </c>
      <c r="U89" s="219">
        <v>46245</v>
      </c>
      <c r="V89" s="64" t="s">
        <v>33</v>
      </c>
      <c r="W89" s="178"/>
      <c r="X89" s="172" t="s">
        <v>3204</v>
      </c>
      <c r="Y89" s="232"/>
      <c r="Z89" s="232"/>
      <c r="AA89" s="208"/>
      <c r="AB89" s="168"/>
      <c r="AC89" s="168"/>
      <c r="AD89" s="231"/>
      <c r="AE89" s="232"/>
      <c r="AF89" s="208"/>
      <c r="AG89" s="172"/>
      <c r="AH89" s="172"/>
      <c r="AI89" s="236"/>
      <c r="AJ89" s="205"/>
      <c r="AK89" s="172"/>
      <c r="AL89" s="172"/>
      <c r="AM89" s="172"/>
      <c r="AN89" s="192"/>
      <c r="AO89" s="192"/>
      <c r="AP89" s="172"/>
      <c r="AQ89" s="172"/>
      <c r="AR89" s="172"/>
      <c r="AS89" s="192"/>
      <c r="AT89" s="192"/>
      <c r="AU89" s="172"/>
      <c r="AV89" s="172"/>
      <c r="AW89" s="172"/>
      <c r="AX89" s="192"/>
      <c r="AY89" s="192"/>
      <c r="AZ89" s="172"/>
      <c r="BA89" s="172"/>
      <c r="BB89" s="172"/>
      <c r="BC89" s="192"/>
      <c r="BD89" s="192"/>
      <c r="BE89" s="172"/>
      <c r="BF89" s="172"/>
      <c r="BG89" s="172"/>
      <c r="BH89" s="192"/>
      <c r="BI89" s="192"/>
      <c r="BJ89" s="172"/>
      <c r="BK89" s="172"/>
      <c r="BL89" s="191"/>
      <c r="BM89" s="7" t="str">
        <f t="shared" si="3"/>
        <v>E</v>
      </c>
    </row>
    <row r="90" spans="1:65" s="7" customFormat="1" ht="26.25" hidden="1">
      <c r="A90" s="158">
        <v>90</v>
      </c>
      <c r="B90" s="277" t="str">
        <f t="shared" si="2"/>
        <v>PSS08B_Adani Renewable Energy 35 Limited (ARE35L)</v>
      </c>
      <c r="C90" s="279" t="s">
        <v>594</v>
      </c>
      <c r="D90" s="293" t="s">
        <v>23</v>
      </c>
      <c r="E90" s="28" t="s">
        <v>1007</v>
      </c>
      <c r="F90" s="448" t="s">
        <v>1008</v>
      </c>
      <c r="G90" s="443" t="s">
        <v>597</v>
      </c>
      <c r="H90" s="211" t="s">
        <v>598</v>
      </c>
      <c r="I90" s="296"/>
      <c r="J90" s="160"/>
      <c r="K90" s="164">
        <v>46050</v>
      </c>
      <c r="L90" s="165"/>
      <c r="M90" s="166"/>
      <c r="N90" s="168" t="str" cm="1">
        <f t="array" ref="N90">_xlfn.IFNA(LOOKUP(2, 1/(MOD(COLUMN(O90:XFD90)-COLUMN(O90), 5)=2)/(O90:XFD90&lt;&gt;""), O90:XFD90),"Not Submitted")</f>
        <v>Cat. -I</v>
      </c>
      <c r="O90" s="228" t="s">
        <v>171</v>
      </c>
      <c r="P90" s="228">
        <v>46197</v>
      </c>
      <c r="Q90" s="596" t="s">
        <v>33</v>
      </c>
      <c r="R90" s="178"/>
      <c r="S90" s="172"/>
      <c r="T90" s="228" t="s">
        <v>171</v>
      </c>
      <c r="U90" s="228">
        <v>46206</v>
      </c>
      <c r="V90" s="596" t="s">
        <v>33</v>
      </c>
      <c r="W90" s="172"/>
      <c r="X90" s="172" t="s">
        <v>3118</v>
      </c>
      <c r="Y90" s="248"/>
      <c r="Z90" s="232"/>
      <c r="AA90" s="208"/>
      <c r="AB90" s="168"/>
      <c r="AC90" s="168"/>
      <c r="AD90" s="231"/>
      <c r="AE90" s="232"/>
      <c r="AF90" s="208"/>
      <c r="AG90" s="172"/>
      <c r="AH90" s="172"/>
      <c r="AI90" s="252"/>
      <c r="AJ90" s="253"/>
      <c r="AK90" s="226"/>
      <c r="AL90" s="172"/>
      <c r="AM90" s="172"/>
      <c r="AN90" s="192"/>
      <c r="AO90" s="192"/>
      <c r="AP90" s="172"/>
      <c r="AQ90" s="172"/>
      <c r="AR90" s="172"/>
      <c r="AS90" s="192"/>
      <c r="AT90" s="192"/>
      <c r="AU90" s="172"/>
      <c r="AV90" s="172"/>
      <c r="AW90" s="172"/>
      <c r="AX90" s="192"/>
      <c r="AY90" s="192"/>
      <c r="AZ90" s="172"/>
      <c r="BA90" s="172"/>
      <c r="BB90" s="172"/>
      <c r="BC90" s="192"/>
      <c r="BD90" s="192"/>
      <c r="BE90" s="172"/>
      <c r="BF90" s="172"/>
      <c r="BG90" s="172"/>
      <c r="BH90" s="192"/>
      <c r="BI90" s="192"/>
      <c r="BJ90" s="172"/>
      <c r="BK90" s="172"/>
      <c r="BL90" s="191"/>
      <c r="BM90" s="7" t="str">
        <f t="shared" si="3"/>
        <v>E</v>
      </c>
    </row>
    <row r="91" spans="1:65" s="7" customFormat="1" ht="26.25" hidden="1">
      <c r="A91" s="158">
        <v>91</v>
      </c>
      <c r="B91" s="297" t="str">
        <f t="shared" si="2"/>
        <v>PSS08B_Adani Renewable Energy 35 Limited (ARE35L)</v>
      </c>
      <c r="C91" s="298" t="s">
        <v>444</v>
      </c>
      <c r="D91" s="176" t="s">
        <v>23</v>
      </c>
      <c r="E91" s="445" t="s">
        <v>23</v>
      </c>
      <c r="F91" s="446" t="s">
        <v>1009</v>
      </c>
      <c r="G91" s="183" t="s">
        <v>446</v>
      </c>
      <c r="H91" s="447" t="s">
        <v>447</v>
      </c>
      <c r="I91" s="160"/>
      <c r="J91" s="160" t="s">
        <v>159</v>
      </c>
      <c r="K91" s="164"/>
      <c r="L91" s="165"/>
      <c r="M91" s="166"/>
      <c r="N91" s="168" t="str" cm="1">
        <f t="array" ref="N91">_xlfn.IFNA(LOOKUP(2, 1/(MOD(COLUMN(O91:XFD91)-COLUMN(O91), 5)=2)/(O91:XFD91&lt;&gt;""), O91:XFD91),"Not Submitted")</f>
        <v>Not Submitted</v>
      </c>
      <c r="O91" s="228"/>
      <c r="P91" s="228"/>
      <c r="Q91" s="177"/>
      <c r="R91" s="178"/>
      <c r="S91" s="172"/>
      <c r="T91" s="188"/>
      <c r="U91" s="185"/>
      <c r="V91" s="168"/>
      <c r="W91" s="172"/>
      <c r="X91" s="172"/>
      <c r="Y91" s="233"/>
      <c r="Z91" s="232"/>
      <c r="AA91" s="208"/>
      <c r="AB91" s="168"/>
      <c r="AC91" s="168"/>
      <c r="AD91" s="231"/>
      <c r="AE91" s="232"/>
      <c r="AF91" s="208"/>
      <c r="AG91" s="172"/>
      <c r="AH91" s="172"/>
      <c r="AI91" s="236"/>
      <c r="AJ91" s="205"/>
      <c r="AK91" s="172"/>
      <c r="AL91" s="172"/>
      <c r="AM91" s="172"/>
      <c r="AN91" s="209"/>
      <c r="AO91" s="209"/>
      <c r="AP91" s="172"/>
      <c r="AQ91" s="172"/>
      <c r="AR91" s="172"/>
      <c r="AS91" s="209"/>
      <c r="AT91" s="209"/>
      <c r="AU91" s="172"/>
      <c r="AV91" s="172"/>
      <c r="AW91" s="172"/>
      <c r="AX91" s="209"/>
      <c r="AY91" s="209"/>
      <c r="AZ91" s="172"/>
      <c r="BA91" s="172"/>
      <c r="BB91" s="172"/>
      <c r="BC91" s="209"/>
      <c r="BD91" s="209"/>
      <c r="BE91" s="172"/>
      <c r="BF91" s="172"/>
      <c r="BG91" s="172"/>
      <c r="BH91" s="209"/>
      <c r="BI91" s="209"/>
      <c r="BJ91" s="172"/>
      <c r="BK91" s="172"/>
      <c r="BL91" s="181"/>
      <c r="BM91" s="7" t="str">
        <f t="shared" si="3"/>
        <v>I</v>
      </c>
    </row>
    <row r="92" spans="1:65" s="7" customFormat="1" ht="27" hidden="1" thickTop="1">
      <c r="A92" s="158">
        <v>92</v>
      </c>
      <c r="B92" s="159" t="str">
        <f t="shared" si="2"/>
        <v>PSS08B_Adani Renewable Energy 35 Limited (ARE35L)</v>
      </c>
      <c r="C92" s="175" t="s">
        <v>439</v>
      </c>
      <c r="D92" s="176" t="s">
        <v>23</v>
      </c>
      <c r="E92" s="160" t="s">
        <v>23</v>
      </c>
      <c r="F92" s="291" t="s">
        <v>1010</v>
      </c>
      <c r="G92" s="183" t="s">
        <v>441</v>
      </c>
      <c r="H92" s="211" t="s">
        <v>442</v>
      </c>
      <c r="I92" s="160"/>
      <c r="J92" s="160"/>
      <c r="K92" s="164"/>
      <c r="L92" s="165"/>
      <c r="M92" s="166"/>
      <c r="N92" s="168" t="str" cm="1">
        <f t="array" ref="N92">_xlfn.IFNA(LOOKUP(2, 1/(MOD(COLUMN(O92:XFD92)-COLUMN(O92), 5)=2)/(O92:XFD92&lt;&gt;""), O92:XFD92),"Not Submitted")</f>
        <v>Not Submitted</v>
      </c>
      <c r="O92" s="228"/>
      <c r="P92" s="228"/>
      <c r="Q92" s="177"/>
      <c r="R92" s="178"/>
      <c r="S92" s="172"/>
      <c r="T92" s="188"/>
      <c r="U92" s="185"/>
      <c r="V92" s="168"/>
      <c r="W92" s="172"/>
      <c r="X92" s="172"/>
      <c r="Y92" s="233"/>
      <c r="Z92" s="232"/>
      <c r="AA92" s="208"/>
      <c r="AB92" s="168"/>
      <c r="AC92" s="168"/>
      <c r="AD92" s="231"/>
      <c r="AE92" s="232"/>
      <c r="AF92" s="208"/>
      <c r="AG92" s="172"/>
      <c r="AH92" s="172"/>
      <c r="AI92" s="236"/>
      <c r="AJ92" s="205"/>
      <c r="AK92" s="172"/>
      <c r="AL92" s="172"/>
      <c r="AM92" s="172"/>
      <c r="AN92" s="209"/>
      <c r="AO92" s="209"/>
      <c r="AP92" s="172"/>
      <c r="AQ92" s="172"/>
      <c r="AR92" s="172"/>
      <c r="AS92" s="209"/>
      <c r="AT92" s="209"/>
      <c r="AU92" s="172"/>
      <c r="AV92" s="172"/>
      <c r="AW92" s="172"/>
      <c r="AX92" s="209"/>
      <c r="AY92" s="209"/>
      <c r="AZ92" s="172"/>
      <c r="BA92" s="172"/>
      <c r="BB92" s="172"/>
      <c r="BC92" s="209"/>
      <c r="BD92" s="209"/>
      <c r="BE92" s="172"/>
      <c r="BF92" s="172"/>
      <c r="BG92" s="172"/>
      <c r="BH92" s="209"/>
      <c r="BI92" s="209"/>
      <c r="BJ92" s="172"/>
      <c r="BK92" s="172"/>
      <c r="BL92" s="172"/>
      <c r="BM92" s="7" t="str">
        <f t="shared" si="3"/>
        <v>E</v>
      </c>
    </row>
    <row r="93" spans="1:65" s="7" customFormat="1" ht="27" hidden="1" thickTop="1">
      <c r="A93" s="158">
        <v>93</v>
      </c>
      <c r="B93" s="159" t="str">
        <f t="shared" si="2"/>
        <v>PSS08B_Adani Renewable Energy 35 Limited (ARE35L)</v>
      </c>
      <c r="C93" s="175" t="s">
        <v>439</v>
      </c>
      <c r="D93" s="176" t="s">
        <v>23</v>
      </c>
      <c r="E93" s="160" t="s">
        <v>23</v>
      </c>
      <c r="F93" s="291" t="s">
        <v>1010</v>
      </c>
      <c r="G93" s="183" t="s">
        <v>443</v>
      </c>
      <c r="H93" s="211" t="s">
        <v>442</v>
      </c>
      <c r="I93" s="160"/>
      <c r="J93" s="160"/>
      <c r="K93" s="164"/>
      <c r="L93" s="165"/>
      <c r="M93" s="166"/>
      <c r="N93" s="168" t="str" cm="1">
        <f t="array" ref="N93">_xlfn.IFNA(LOOKUP(2, 1/(MOD(COLUMN(O93:XFD93)-COLUMN(O93), 5)=2)/(O93:XFD93&lt;&gt;""), O93:XFD93),"Not Submitted")</f>
        <v>Not Submitted</v>
      </c>
      <c r="O93" s="228"/>
      <c r="P93" s="228"/>
      <c r="Q93" s="177"/>
      <c r="R93" s="178"/>
      <c r="S93" s="172"/>
      <c r="T93" s="188"/>
      <c r="U93" s="185"/>
      <c r="V93" s="168"/>
      <c r="W93" s="172"/>
      <c r="X93" s="172"/>
      <c r="Y93" s="233"/>
      <c r="Z93" s="232"/>
      <c r="AA93" s="208"/>
      <c r="AB93" s="168"/>
      <c r="AC93" s="168"/>
      <c r="AD93" s="231"/>
      <c r="AE93" s="232"/>
      <c r="AF93" s="208"/>
      <c r="AG93" s="172"/>
      <c r="AH93" s="172"/>
      <c r="AI93" s="236"/>
      <c r="AJ93" s="205"/>
      <c r="AK93" s="172"/>
      <c r="AL93" s="172"/>
      <c r="AM93" s="172"/>
      <c r="AN93" s="209"/>
      <c r="AO93" s="209"/>
      <c r="AP93" s="172"/>
      <c r="AQ93" s="172"/>
      <c r="AR93" s="172"/>
      <c r="AS93" s="209"/>
      <c r="AT93" s="209"/>
      <c r="AU93" s="172"/>
      <c r="AV93" s="172"/>
      <c r="AW93" s="172"/>
      <c r="AX93" s="209"/>
      <c r="AY93" s="209"/>
      <c r="AZ93" s="172"/>
      <c r="BA93" s="172"/>
      <c r="BB93" s="172"/>
      <c r="BC93" s="209"/>
      <c r="BD93" s="209"/>
      <c r="BE93" s="172"/>
      <c r="BF93" s="172"/>
      <c r="BG93" s="172"/>
      <c r="BH93" s="209"/>
      <c r="BI93" s="209"/>
      <c r="BJ93" s="172"/>
      <c r="BK93" s="172"/>
      <c r="BL93" s="172"/>
      <c r="BM93" s="7" t="str">
        <f t="shared" si="3"/>
        <v>E</v>
      </c>
    </row>
    <row r="94" spans="1:65" s="7" customFormat="1" ht="27" hidden="1" thickTop="1">
      <c r="A94" s="158">
        <v>94</v>
      </c>
      <c r="B94" s="159" t="str">
        <f t="shared" si="2"/>
        <v>PSS08B_Adani Renewable Energy 35 Limited (ARE35L)</v>
      </c>
      <c r="C94" s="175" t="s">
        <v>433</v>
      </c>
      <c r="D94" s="176" t="s">
        <v>23</v>
      </c>
      <c r="E94" s="160" t="s">
        <v>23</v>
      </c>
      <c r="F94" s="291" t="s">
        <v>1011</v>
      </c>
      <c r="G94" s="183" t="s">
        <v>435</v>
      </c>
      <c r="H94" s="212" t="s">
        <v>436</v>
      </c>
      <c r="I94" s="160"/>
      <c r="J94" s="160"/>
      <c r="K94" s="164"/>
      <c r="L94" s="165"/>
      <c r="M94" s="166"/>
      <c r="N94" s="168" t="str" cm="1">
        <f t="array" ref="N94">_xlfn.IFNA(LOOKUP(2, 1/(MOD(COLUMN(O94:XFD94)-COLUMN(O94), 5)=2)/(O94:XFD94&lt;&gt;""), O94:XFD94),"Not Submitted")</f>
        <v>Not Submitted</v>
      </c>
      <c r="O94" s="228"/>
      <c r="P94" s="228"/>
      <c r="Q94" s="177"/>
      <c r="R94" s="178"/>
      <c r="S94" s="172"/>
      <c r="T94" s="188"/>
      <c r="U94" s="185"/>
      <c r="V94" s="168"/>
      <c r="W94" s="172"/>
      <c r="X94" s="172"/>
      <c r="Y94" s="233"/>
      <c r="Z94" s="232"/>
      <c r="AA94" s="208"/>
      <c r="AB94" s="168"/>
      <c r="AC94" s="168"/>
      <c r="AD94" s="231"/>
      <c r="AE94" s="232"/>
      <c r="AF94" s="208"/>
      <c r="AG94" s="172"/>
      <c r="AH94" s="172"/>
      <c r="AI94" s="236"/>
      <c r="AJ94" s="205"/>
      <c r="AK94" s="172"/>
      <c r="AL94" s="172"/>
      <c r="AM94" s="172"/>
      <c r="AN94" s="209"/>
      <c r="AO94" s="209"/>
      <c r="AP94" s="172"/>
      <c r="AQ94" s="172"/>
      <c r="AR94" s="172"/>
      <c r="AS94" s="209"/>
      <c r="AT94" s="209"/>
      <c r="AU94" s="172"/>
      <c r="AV94" s="172"/>
      <c r="AW94" s="172"/>
      <c r="AX94" s="209"/>
      <c r="AY94" s="209"/>
      <c r="AZ94" s="172"/>
      <c r="BA94" s="172"/>
      <c r="BB94" s="172"/>
      <c r="BC94" s="209"/>
      <c r="BD94" s="209"/>
      <c r="BE94" s="172"/>
      <c r="BF94" s="172"/>
      <c r="BG94" s="172"/>
      <c r="BH94" s="209"/>
      <c r="BI94" s="209"/>
      <c r="BJ94" s="172"/>
      <c r="BK94" s="172"/>
      <c r="BL94" s="172"/>
      <c r="BM94" s="7" t="str">
        <f t="shared" si="3"/>
        <v>E</v>
      </c>
    </row>
    <row r="95" spans="1:65" s="7" customFormat="1" ht="27" hidden="1" thickTop="1">
      <c r="A95" s="158">
        <v>95</v>
      </c>
      <c r="B95" s="159" t="str">
        <f t="shared" si="2"/>
        <v>PSS08B_Adani Renewable Energy 35 Limited (ARE35L)</v>
      </c>
      <c r="C95" s="175" t="s">
        <v>433</v>
      </c>
      <c r="D95" s="176" t="s">
        <v>23</v>
      </c>
      <c r="E95" s="160" t="s">
        <v>23</v>
      </c>
      <c r="F95" s="291" t="s">
        <v>1011</v>
      </c>
      <c r="G95" s="183" t="s">
        <v>437</v>
      </c>
      <c r="H95" s="162" t="s">
        <v>438</v>
      </c>
      <c r="I95" s="160"/>
      <c r="J95" s="160"/>
      <c r="K95" s="164"/>
      <c r="L95" s="165"/>
      <c r="M95" s="166"/>
      <c r="N95" s="168" t="str" cm="1">
        <f t="array" ref="N95">_xlfn.IFNA(LOOKUP(2, 1/(MOD(COLUMN(O95:XFD95)-COLUMN(O95), 5)=2)/(O95:XFD95&lt;&gt;""), O95:XFD95),"Not Submitted")</f>
        <v>Not Submitted</v>
      </c>
      <c r="O95" s="165"/>
      <c r="P95" s="165"/>
      <c r="Q95" s="177"/>
      <c r="R95" s="178"/>
      <c r="S95" s="172"/>
      <c r="T95" s="188"/>
      <c r="U95" s="185"/>
      <c r="V95" s="168"/>
      <c r="W95" s="172"/>
      <c r="X95" s="172"/>
      <c r="Y95" s="233"/>
      <c r="Z95" s="232"/>
      <c r="AA95" s="208"/>
      <c r="AB95" s="168"/>
      <c r="AC95" s="168"/>
      <c r="AD95" s="231"/>
      <c r="AE95" s="232"/>
      <c r="AF95" s="208"/>
      <c r="AG95" s="172"/>
      <c r="AH95" s="172"/>
      <c r="AI95" s="236"/>
      <c r="AJ95" s="205"/>
      <c r="AK95" s="172"/>
      <c r="AL95" s="172"/>
      <c r="AM95" s="172"/>
      <c r="AN95" s="209"/>
      <c r="AO95" s="209"/>
      <c r="AP95" s="172"/>
      <c r="AQ95" s="172"/>
      <c r="AR95" s="172"/>
      <c r="AS95" s="209"/>
      <c r="AT95" s="209"/>
      <c r="AU95" s="172"/>
      <c r="AV95" s="172"/>
      <c r="AW95" s="172"/>
      <c r="AX95" s="209"/>
      <c r="AY95" s="209"/>
      <c r="AZ95" s="172"/>
      <c r="BA95" s="172"/>
      <c r="BB95" s="172"/>
      <c r="BC95" s="209"/>
      <c r="BD95" s="209"/>
      <c r="BE95" s="172"/>
      <c r="BF95" s="172"/>
      <c r="BG95" s="172"/>
      <c r="BH95" s="209"/>
      <c r="BI95" s="209"/>
      <c r="BJ95" s="172"/>
      <c r="BK95" s="172"/>
      <c r="BL95" s="172"/>
      <c r="BM95" s="7" t="str">
        <f t="shared" si="3"/>
        <v>E</v>
      </c>
    </row>
    <row r="96" spans="1:65" s="7" customFormat="1" ht="54.75" hidden="1" thickTop="1">
      <c r="A96" s="158">
        <v>96</v>
      </c>
      <c r="B96" s="159" t="str">
        <f t="shared" si="2"/>
        <v>PSS08B_Adani Renewable Energy 35 Limited (ARE35L)</v>
      </c>
      <c r="C96" s="175" t="s">
        <v>523</v>
      </c>
      <c r="D96" s="176" t="s">
        <v>23</v>
      </c>
      <c r="E96" s="160" t="s">
        <v>23</v>
      </c>
      <c r="F96" s="291" t="s">
        <v>1012</v>
      </c>
      <c r="G96" s="223" t="s">
        <v>525</v>
      </c>
      <c r="H96" s="41" t="s">
        <v>526</v>
      </c>
      <c r="I96" s="160"/>
      <c r="J96" s="160"/>
      <c r="K96" s="164"/>
      <c r="L96" s="165"/>
      <c r="M96" s="166"/>
      <c r="N96" s="168" t="str" cm="1">
        <f t="array" ref="N96">_xlfn.IFNA(LOOKUP(2, 1/(MOD(COLUMN(O96:XFD96)-COLUMN(O96), 5)=2)/(O96:XFD96&lt;&gt;""), O96:XFD96),"Not Submitted")</f>
        <v>Not Submitted</v>
      </c>
      <c r="O96" s="228"/>
      <c r="P96" s="228"/>
      <c r="Q96" s="177"/>
      <c r="R96" s="178"/>
      <c r="S96" s="172"/>
      <c r="T96" s="188"/>
      <c r="U96" s="185"/>
      <c r="V96" s="168"/>
      <c r="W96" s="172"/>
      <c r="X96" s="172"/>
      <c r="Y96" s="233"/>
      <c r="Z96" s="232"/>
      <c r="AA96" s="208"/>
      <c r="AB96" s="168"/>
      <c r="AC96" s="168"/>
      <c r="AD96" s="231"/>
      <c r="AE96" s="232"/>
      <c r="AF96" s="208"/>
      <c r="AG96" s="172"/>
      <c r="AH96" s="172"/>
      <c r="AI96" s="236"/>
      <c r="AJ96" s="205"/>
      <c r="AK96" s="172"/>
      <c r="AL96" s="172"/>
      <c r="AM96" s="172"/>
      <c r="AN96" s="209"/>
      <c r="AO96" s="209"/>
      <c r="AP96" s="172"/>
      <c r="AQ96" s="172"/>
      <c r="AR96" s="172"/>
      <c r="AS96" s="209"/>
      <c r="AT96" s="209"/>
      <c r="AU96" s="172"/>
      <c r="AV96" s="172"/>
      <c r="AW96" s="172"/>
      <c r="AX96" s="209"/>
      <c r="AY96" s="209"/>
      <c r="AZ96" s="172"/>
      <c r="BA96" s="172"/>
      <c r="BB96" s="172"/>
      <c r="BC96" s="209"/>
      <c r="BD96" s="209"/>
      <c r="BE96" s="172"/>
      <c r="BF96" s="172"/>
      <c r="BG96" s="172"/>
      <c r="BH96" s="209"/>
      <c r="BI96" s="209"/>
      <c r="BJ96" s="172"/>
      <c r="BK96" s="172"/>
      <c r="BL96" s="181"/>
      <c r="BM96" s="7" t="str">
        <f t="shared" si="3"/>
        <v>E</v>
      </c>
    </row>
    <row r="97" spans="1:65" s="7" customFormat="1" ht="27" hidden="1" thickTop="1">
      <c r="A97" s="158">
        <v>97</v>
      </c>
      <c r="B97" s="159" t="str">
        <f t="shared" si="2"/>
        <v>PSS08B_Adani Renewable Energy 35 Limited (ARE35L)</v>
      </c>
      <c r="C97" s="175" t="s">
        <v>429</v>
      </c>
      <c r="D97" s="176" t="s">
        <v>23</v>
      </c>
      <c r="E97" s="160" t="s">
        <v>23</v>
      </c>
      <c r="F97" s="291" t="s">
        <v>1013</v>
      </c>
      <c r="G97" s="223" t="s">
        <v>431</v>
      </c>
      <c r="H97" s="41" t="s">
        <v>432</v>
      </c>
      <c r="I97" s="160"/>
      <c r="J97" s="160"/>
      <c r="K97" s="217"/>
      <c r="L97" s="165"/>
      <c r="M97" s="166"/>
      <c r="N97" s="168" t="str" cm="1">
        <f t="array" ref="N97">_xlfn.IFNA(LOOKUP(2, 1/(MOD(COLUMN(O97:XFD97)-COLUMN(O97), 5)=2)/(O97:XFD97&lt;&gt;""), O97:XFD97),"Not Submitted")</f>
        <v>Not Submitted</v>
      </c>
      <c r="O97" s="228"/>
      <c r="P97" s="228"/>
      <c r="Q97" s="224"/>
      <c r="R97" s="225"/>
      <c r="S97" s="226"/>
      <c r="T97" s="188"/>
      <c r="U97" s="185"/>
      <c r="V97" s="168"/>
      <c r="W97" s="172"/>
      <c r="X97" s="172"/>
      <c r="Y97" s="227"/>
      <c r="Z97" s="232"/>
      <c r="AA97" s="208"/>
      <c r="AB97" s="168"/>
      <c r="AC97" s="168"/>
      <c r="AD97" s="231"/>
      <c r="AE97" s="232"/>
      <c r="AF97" s="208"/>
      <c r="AG97" s="172"/>
      <c r="AH97" s="172"/>
      <c r="AI97" s="236"/>
      <c r="AJ97" s="205"/>
      <c r="AK97" s="172"/>
      <c r="AL97" s="172"/>
      <c r="AM97" s="172"/>
      <c r="AN97" s="209"/>
      <c r="AO97" s="209"/>
      <c r="AP97" s="172"/>
      <c r="AQ97" s="172"/>
      <c r="AR97" s="172"/>
      <c r="AS97" s="209"/>
      <c r="AT97" s="209"/>
      <c r="AU97" s="172"/>
      <c r="AV97" s="172"/>
      <c r="AW97" s="172"/>
      <c r="AX97" s="209"/>
      <c r="AY97" s="209"/>
      <c r="AZ97" s="172"/>
      <c r="BA97" s="172"/>
      <c r="BB97" s="172"/>
      <c r="BC97" s="209"/>
      <c r="BD97" s="209"/>
      <c r="BE97" s="172"/>
      <c r="BF97" s="172"/>
      <c r="BG97" s="172"/>
      <c r="BH97" s="209"/>
      <c r="BI97" s="209"/>
      <c r="BJ97" s="172"/>
      <c r="BK97" s="172"/>
      <c r="BL97" s="181"/>
      <c r="BM97" s="7" t="str">
        <f t="shared" si="3"/>
        <v>E</v>
      </c>
    </row>
    <row r="98" spans="1:65" s="2" customFormat="1" ht="27" hidden="1" thickTop="1">
      <c r="A98" s="478">
        <v>98</v>
      </c>
      <c r="B98" s="672" t="str">
        <f t="shared" ref="B98:B101" si="4">$A$1</f>
        <v>PSS08B_Adani Renewable Energy 35 Limited (ARE35L)</v>
      </c>
      <c r="C98" s="692" t="s">
        <v>415</v>
      </c>
      <c r="D98" s="681" t="s">
        <v>23</v>
      </c>
      <c r="E98" s="465" t="s">
        <v>23</v>
      </c>
      <c r="F98" s="532" t="s">
        <v>1014</v>
      </c>
      <c r="G98" s="710" t="s">
        <v>421</v>
      </c>
      <c r="H98" s="694" t="s">
        <v>422</v>
      </c>
      <c r="I98" s="465" t="s">
        <v>141</v>
      </c>
      <c r="J98" s="465" t="s">
        <v>142</v>
      </c>
      <c r="K98" s="695"/>
      <c r="L98" s="165"/>
      <c r="M98" s="194"/>
      <c r="N98" s="168" t="str" cm="1">
        <f t="array" ref="N98">_xlfn.IFNA(LOOKUP(2, 1/(MOD(COLUMN(O98:XFD98)-COLUMN(O98), 5)=2)/(O98:XFD98&lt;&gt;""), O98:XFD98),"Not Submitted")</f>
        <v>Delete</v>
      </c>
      <c r="O98" s="230"/>
      <c r="P98" s="237"/>
      <c r="Q98" s="160" t="s">
        <v>56</v>
      </c>
      <c r="R98" s="178"/>
      <c r="S98" s="207" t="s">
        <v>2973</v>
      </c>
      <c r="T98" s="188"/>
      <c r="U98" s="185"/>
      <c r="V98" s="168"/>
      <c r="W98" s="172"/>
      <c r="X98" s="172"/>
      <c r="Y98" s="227"/>
      <c r="Z98" s="232"/>
      <c r="AA98" s="208"/>
      <c r="AB98" s="168"/>
      <c r="AC98" s="168"/>
      <c r="AD98" s="231"/>
      <c r="AE98" s="232"/>
      <c r="AF98" s="208"/>
      <c r="AG98" s="172"/>
      <c r="AH98" s="172"/>
      <c r="AI98" s="236"/>
      <c r="AJ98" s="205"/>
      <c r="AK98" s="172"/>
      <c r="AL98" s="172"/>
      <c r="AM98" s="172"/>
      <c r="AN98" s="180"/>
      <c r="AO98" s="172"/>
      <c r="AP98" s="172"/>
      <c r="AQ98" s="172"/>
      <c r="AR98" s="172"/>
      <c r="AS98" s="180"/>
      <c r="AT98" s="172"/>
      <c r="AU98" s="172"/>
      <c r="AV98" s="172"/>
      <c r="AW98" s="172"/>
      <c r="AX98" s="180"/>
      <c r="AY98" s="172"/>
      <c r="AZ98" s="172"/>
      <c r="BA98" s="172"/>
      <c r="BB98" s="172"/>
      <c r="BC98" s="180"/>
      <c r="BD98" s="172"/>
      <c r="BE98" s="172"/>
      <c r="BF98" s="172"/>
      <c r="BG98" s="172"/>
      <c r="BH98" s="180"/>
      <c r="BI98" s="172"/>
      <c r="BJ98" s="172"/>
      <c r="BK98" s="172"/>
      <c r="BL98" s="191"/>
      <c r="BM98" s="7" t="str">
        <f t="shared" si="3"/>
        <v>C</v>
      </c>
    </row>
    <row r="99" spans="1:65" s="2" customFormat="1" ht="27" hidden="1" thickTop="1">
      <c r="A99" s="478">
        <v>99</v>
      </c>
      <c r="B99" s="672" t="str">
        <f t="shared" si="4"/>
        <v>PSS08B_Adani Renewable Energy 35 Limited (ARE35L)</v>
      </c>
      <c r="C99" s="692" t="s">
        <v>415</v>
      </c>
      <c r="D99" s="681" t="s">
        <v>23</v>
      </c>
      <c r="E99" s="465" t="s">
        <v>23</v>
      </c>
      <c r="F99" s="532" t="s">
        <v>1015</v>
      </c>
      <c r="G99" s="710" t="s">
        <v>418</v>
      </c>
      <c r="H99" s="700" t="s">
        <v>419</v>
      </c>
      <c r="I99" s="465" t="s">
        <v>141</v>
      </c>
      <c r="J99" s="465" t="s">
        <v>142</v>
      </c>
      <c r="K99" s="695"/>
      <c r="L99" s="165"/>
      <c r="M99" s="194"/>
      <c r="N99" s="168" t="str" cm="1">
        <f t="array" ref="N99">_xlfn.IFNA(LOOKUP(2, 1/(MOD(COLUMN(O99:XFD99)-COLUMN(O99), 5)=2)/(O99:XFD99&lt;&gt;""), O99:XFD99),"Not Submitted")</f>
        <v>Delete</v>
      </c>
      <c r="O99" s="230"/>
      <c r="P99" s="237"/>
      <c r="Q99" s="160" t="s">
        <v>56</v>
      </c>
      <c r="R99" s="178"/>
      <c r="S99" s="207" t="s">
        <v>2973</v>
      </c>
      <c r="T99" s="188"/>
      <c r="U99" s="185"/>
      <c r="V99" s="168"/>
      <c r="W99" s="172"/>
      <c r="X99" s="172"/>
      <c r="Y99" s="227"/>
      <c r="Z99" s="232"/>
      <c r="AA99" s="208"/>
      <c r="AB99" s="168"/>
      <c r="AC99" s="168"/>
      <c r="AD99" s="231"/>
      <c r="AE99" s="232"/>
      <c r="AF99" s="208"/>
      <c r="AG99" s="172"/>
      <c r="AH99" s="172"/>
      <c r="AI99" s="236"/>
      <c r="AJ99" s="205"/>
      <c r="AK99" s="172"/>
      <c r="AL99" s="172"/>
      <c r="AM99" s="172"/>
      <c r="AN99" s="180"/>
      <c r="AO99" s="172"/>
      <c r="AP99" s="172"/>
      <c r="AQ99" s="172"/>
      <c r="AR99" s="172"/>
      <c r="AS99" s="180"/>
      <c r="AT99" s="172"/>
      <c r="AU99" s="172"/>
      <c r="AV99" s="172"/>
      <c r="AW99" s="172"/>
      <c r="AX99" s="180"/>
      <c r="AY99" s="172"/>
      <c r="AZ99" s="172"/>
      <c r="BA99" s="172"/>
      <c r="BB99" s="172"/>
      <c r="BC99" s="180"/>
      <c r="BD99" s="172"/>
      <c r="BE99" s="172"/>
      <c r="BF99" s="172"/>
      <c r="BG99" s="172"/>
      <c r="BH99" s="180"/>
      <c r="BI99" s="172"/>
      <c r="BJ99" s="172"/>
      <c r="BK99" s="172"/>
      <c r="BL99" s="191"/>
      <c r="BM99" s="7" t="str">
        <f t="shared" si="3"/>
        <v>C</v>
      </c>
    </row>
    <row r="100" spans="1:65" s="2" customFormat="1" ht="27" hidden="1" thickTop="1">
      <c r="A100" s="478">
        <v>100</v>
      </c>
      <c r="B100" s="672" t="str">
        <f t="shared" si="4"/>
        <v>PSS08B_Adani Renewable Energy 35 Limited (ARE35L)</v>
      </c>
      <c r="C100" s="692" t="s">
        <v>415</v>
      </c>
      <c r="D100" s="681" t="s">
        <v>23</v>
      </c>
      <c r="E100" s="465" t="s">
        <v>23</v>
      </c>
      <c r="F100" s="532" t="s">
        <v>1016</v>
      </c>
      <c r="G100" s="710" t="s">
        <v>427</v>
      </c>
      <c r="H100" s="694" t="s">
        <v>428</v>
      </c>
      <c r="I100" s="465" t="s">
        <v>141</v>
      </c>
      <c r="J100" s="465" t="s">
        <v>142</v>
      </c>
      <c r="K100" s="695"/>
      <c r="L100" s="165"/>
      <c r="M100" s="194"/>
      <c r="N100" s="168" t="str" cm="1">
        <f t="array" ref="N100">_xlfn.IFNA(LOOKUP(2, 1/(MOD(COLUMN(O100:XFD100)-COLUMN(O100), 5)=2)/(O100:XFD100&lt;&gt;""), O100:XFD100),"Not Submitted")</f>
        <v>Delete</v>
      </c>
      <c r="O100" s="230"/>
      <c r="P100" s="237"/>
      <c r="Q100" s="160" t="s">
        <v>56</v>
      </c>
      <c r="R100" s="178"/>
      <c r="S100" s="207" t="s">
        <v>2973</v>
      </c>
      <c r="T100" s="188"/>
      <c r="U100" s="185"/>
      <c r="V100" s="168"/>
      <c r="W100" s="172"/>
      <c r="X100" s="172"/>
      <c r="Y100" s="227"/>
      <c r="Z100" s="232"/>
      <c r="AA100" s="208"/>
      <c r="AB100" s="168"/>
      <c r="AC100" s="168"/>
      <c r="AD100" s="231"/>
      <c r="AE100" s="232"/>
      <c r="AF100" s="208"/>
      <c r="AG100" s="172"/>
      <c r="AH100" s="172"/>
      <c r="AI100" s="236"/>
      <c r="AJ100" s="205"/>
      <c r="AK100" s="172"/>
      <c r="AL100" s="172"/>
      <c r="AM100" s="172"/>
      <c r="AN100" s="180"/>
      <c r="AO100" s="172"/>
      <c r="AP100" s="172"/>
      <c r="AQ100" s="172"/>
      <c r="AR100" s="172"/>
      <c r="AS100" s="180"/>
      <c r="AT100" s="172"/>
      <c r="AU100" s="172"/>
      <c r="AV100" s="172"/>
      <c r="AW100" s="172"/>
      <c r="AX100" s="180"/>
      <c r="AY100" s="172"/>
      <c r="AZ100" s="172"/>
      <c r="BA100" s="172"/>
      <c r="BB100" s="172"/>
      <c r="BC100" s="180"/>
      <c r="BD100" s="172"/>
      <c r="BE100" s="172"/>
      <c r="BF100" s="172"/>
      <c r="BG100" s="172"/>
      <c r="BH100" s="180"/>
      <c r="BI100" s="172"/>
      <c r="BJ100" s="172"/>
      <c r="BK100" s="172"/>
      <c r="BL100" s="191"/>
      <c r="BM100" s="7" t="str">
        <f t="shared" si="3"/>
        <v>C</v>
      </c>
    </row>
    <row r="101" spans="1:65" s="2" customFormat="1" ht="27" hidden="1" thickTop="1">
      <c r="A101" s="478">
        <v>101</v>
      </c>
      <c r="B101" s="672" t="str">
        <f t="shared" si="4"/>
        <v>PSS08B_Adani Renewable Energy 35 Limited (ARE35L)</v>
      </c>
      <c r="C101" s="692" t="s">
        <v>415</v>
      </c>
      <c r="D101" s="681" t="s">
        <v>23</v>
      </c>
      <c r="E101" s="465" t="s">
        <v>23</v>
      </c>
      <c r="F101" s="532" t="s">
        <v>1017</v>
      </c>
      <c r="G101" s="710" t="s">
        <v>424</v>
      </c>
      <c r="H101" s="694" t="s">
        <v>425</v>
      </c>
      <c r="I101" s="465" t="s">
        <v>141</v>
      </c>
      <c r="J101" s="465" t="s">
        <v>142</v>
      </c>
      <c r="K101" s="695"/>
      <c r="L101" s="165"/>
      <c r="M101" s="194"/>
      <c r="N101" s="168" t="str" cm="1">
        <f t="array" ref="N101">_xlfn.IFNA(LOOKUP(2, 1/(MOD(COLUMN(O101:XFD101)-COLUMN(O101), 5)=2)/(O101:XFD101&lt;&gt;""), O101:XFD101),"Not Submitted")</f>
        <v>Delete</v>
      </c>
      <c r="O101" s="230"/>
      <c r="P101" s="237"/>
      <c r="Q101" s="160" t="s">
        <v>56</v>
      </c>
      <c r="R101" s="178"/>
      <c r="S101" s="207" t="s">
        <v>2973</v>
      </c>
      <c r="T101" s="188"/>
      <c r="U101" s="185"/>
      <c r="V101" s="168"/>
      <c r="W101" s="172"/>
      <c r="X101" s="172"/>
      <c r="Y101" s="227"/>
      <c r="Z101" s="232"/>
      <c r="AA101" s="208"/>
      <c r="AB101" s="168"/>
      <c r="AC101" s="168"/>
      <c r="AD101" s="231"/>
      <c r="AE101" s="232"/>
      <c r="AF101" s="208"/>
      <c r="AG101" s="172"/>
      <c r="AH101" s="172"/>
      <c r="AI101" s="236"/>
      <c r="AJ101" s="205"/>
      <c r="AK101" s="172"/>
      <c r="AL101" s="172"/>
      <c r="AM101" s="172"/>
      <c r="AN101" s="180"/>
      <c r="AO101" s="172"/>
      <c r="AP101" s="172"/>
      <c r="AQ101" s="172"/>
      <c r="AR101" s="172"/>
      <c r="AS101" s="180"/>
      <c r="AT101" s="172"/>
      <c r="AU101" s="172"/>
      <c r="AV101" s="172"/>
      <c r="AW101" s="172"/>
      <c r="AX101" s="180"/>
      <c r="AY101" s="172"/>
      <c r="AZ101" s="172"/>
      <c r="BA101" s="172"/>
      <c r="BB101" s="172"/>
      <c r="BC101" s="180"/>
      <c r="BD101" s="172"/>
      <c r="BE101" s="172"/>
      <c r="BF101" s="172"/>
      <c r="BG101" s="172"/>
      <c r="BH101" s="180"/>
      <c r="BI101" s="172"/>
      <c r="BJ101" s="172"/>
      <c r="BK101" s="172"/>
      <c r="BL101" s="191"/>
      <c r="BM101" s="7" t="str">
        <f t="shared" si="3"/>
        <v>C</v>
      </c>
    </row>
    <row r="102" spans="1:65" s="2" customFormat="1" ht="27" hidden="1" thickTop="1">
      <c r="A102" s="158">
        <v>102</v>
      </c>
      <c r="B102" s="159" t="str">
        <f t="shared" ref="B102:B178" si="5">$A$1</f>
        <v>PSS08B_Adani Renewable Energy 35 Limited (ARE35L)</v>
      </c>
      <c r="C102" s="175" t="s">
        <v>444</v>
      </c>
      <c r="D102" s="184" t="s">
        <v>23</v>
      </c>
      <c r="E102" s="160" t="s">
        <v>2276</v>
      </c>
      <c r="F102" s="183" t="s">
        <v>3056</v>
      </c>
      <c r="G102" s="161" t="s">
        <v>458</v>
      </c>
      <c r="H102" s="718" t="s">
        <v>3053</v>
      </c>
      <c r="I102" s="160" t="s">
        <v>141</v>
      </c>
      <c r="J102" s="160" t="s">
        <v>142</v>
      </c>
      <c r="K102" s="164">
        <v>46088</v>
      </c>
      <c r="L102" s="165"/>
      <c r="M102" s="166"/>
      <c r="N102" s="168" t="str" cm="1">
        <f t="array" ref="N102">_xlfn.IFNA(LOOKUP(2, 1/(MOD(COLUMN(O102:XFD102)-COLUMN(O102), 5)=2)/(O102:XFD102&lt;&gt;""), O102:XFD102),"Not Submitted")</f>
        <v>Not Submitted</v>
      </c>
      <c r="O102" s="228"/>
      <c r="P102" s="228"/>
      <c r="Q102" s="177"/>
      <c r="R102" s="178"/>
      <c r="S102" s="172"/>
      <c r="T102" s="188"/>
      <c r="U102" s="185"/>
      <c r="V102" s="168"/>
      <c r="W102" s="172"/>
      <c r="X102" s="172"/>
      <c r="Y102" s="227"/>
      <c r="Z102" s="232"/>
      <c r="AA102" s="208"/>
      <c r="AB102" s="168"/>
      <c r="AC102" s="168"/>
      <c r="AD102" s="231"/>
      <c r="AE102" s="232"/>
      <c r="AF102" s="208"/>
      <c r="AG102" s="172"/>
      <c r="AH102" s="172"/>
      <c r="AI102" s="236"/>
      <c r="AJ102" s="205"/>
      <c r="AK102" s="172"/>
      <c r="AL102" s="172"/>
      <c r="AM102" s="172"/>
      <c r="AN102" s="180"/>
      <c r="AO102" s="172"/>
      <c r="AP102" s="172"/>
      <c r="AQ102" s="172"/>
      <c r="AR102" s="172"/>
      <c r="AS102" s="180"/>
      <c r="AT102" s="172"/>
      <c r="AU102" s="172"/>
      <c r="AV102" s="172"/>
      <c r="AW102" s="172"/>
      <c r="AX102" s="180"/>
      <c r="AY102" s="172"/>
      <c r="AZ102" s="172"/>
      <c r="BA102" s="172"/>
      <c r="BB102" s="172"/>
      <c r="BC102" s="180"/>
      <c r="BD102" s="172"/>
      <c r="BE102" s="172"/>
      <c r="BF102" s="172"/>
      <c r="BG102" s="172"/>
      <c r="BH102" s="180"/>
      <c r="BI102" s="172"/>
      <c r="BJ102" s="172"/>
      <c r="BK102" s="172"/>
      <c r="BL102" s="191"/>
      <c r="BM102" s="7" t="str">
        <f t="shared" si="3"/>
        <v>I</v>
      </c>
    </row>
    <row r="103" spans="1:65" s="2" customFormat="1" ht="27" hidden="1" thickTop="1">
      <c r="A103" s="158">
        <v>103</v>
      </c>
      <c r="B103" s="159" t="str">
        <f t="shared" si="5"/>
        <v>PSS08B_Adani Renewable Energy 35 Limited (ARE35L)</v>
      </c>
      <c r="C103" s="175" t="s">
        <v>444</v>
      </c>
      <c r="D103" s="184" t="s">
        <v>23</v>
      </c>
      <c r="E103" s="160" t="s">
        <v>2276</v>
      </c>
      <c r="F103" s="183" t="s">
        <v>3057</v>
      </c>
      <c r="G103" s="161" t="s">
        <v>491</v>
      </c>
      <c r="H103" s="718" t="s">
        <v>3054</v>
      </c>
      <c r="I103" s="160" t="s">
        <v>141</v>
      </c>
      <c r="J103" s="160" t="s">
        <v>142</v>
      </c>
      <c r="K103" s="164">
        <v>46088</v>
      </c>
      <c r="L103" s="165"/>
      <c r="M103" s="166"/>
      <c r="N103" s="168" t="str" cm="1">
        <f t="array" ref="N103">_xlfn.IFNA(LOOKUP(2, 1/(MOD(COLUMN(O103:XFD103)-COLUMN(O103), 5)=2)/(O103:XFD103&lt;&gt;""), O103:XFD103),"Not Submitted")</f>
        <v>Not Submitted</v>
      </c>
      <c r="O103" s="228"/>
      <c r="P103" s="228"/>
      <c r="Q103" s="177"/>
      <c r="R103" s="178"/>
      <c r="S103" s="172"/>
      <c r="T103" s="188"/>
      <c r="U103" s="185"/>
      <c r="V103" s="168"/>
      <c r="W103" s="172"/>
      <c r="X103" s="172"/>
      <c r="Y103" s="227"/>
      <c r="Z103" s="232"/>
      <c r="AA103" s="208"/>
      <c r="AB103" s="168"/>
      <c r="AC103" s="168"/>
      <c r="AD103" s="231"/>
      <c r="AE103" s="232"/>
      <c r="AF103" s="208"/>
      <c r="AG103" s="172"/>
      <c r="AH103" s="172"/>
      <c r="AI103" s="236"/>
      <c r="AJ103" s="205"/>
      <c r="AK103" s="172"/>
      <c r="AL103" s="172"/>
      <c r="AM103" s="172"/>
      <c r="AN103" s="180"/>
      <c r="AO103" s="172"/>
      <c r="AP103" s="172"/>
      <c r="AQ103" s="172"/>
      <c r="AR103" s="172"/>
      <c r="AS103" s="180"/>
      <c r="AT103" s="172"/>
      <c r="AU103" s="172"/>
      <c r="AV103" s="172"/>
      <c r="AW103" s="172"/>
      <c r="AX103" s="180"/>
      <c r="AY103" s="172"/>
      <c r="AZ103" s="172"/>
      <c r="BA103" s="172"/>
      <c r="BB103" s="172"/>
      <c r="BC103" s="180"/>
      <c r="BD103" s="172"/>
      <c r="BE103" s="172"/>
      <c r="BF103" s="172"/>
      <c r="BG103" s="172"/>
      <c r="BH103" s="180"/>
      <c r="BI103" s="172"/>
      <c r="BJ103" s="172"/>
      <c r="BK103" s="172"/>
      <c r="BL103" s="191"/>
      <c r="BM103" s="7" t="str">
        <f t="shared" si="3"/>
        <v>I</v>
      </c>
    </row>
    <row r="104" spans="1:65" s="2" customFormat="1" ht="33.75" hidden="1" thickTop="1">
      <c r="A104" s="158">
        <v>104</v>
      </c>
      <c r="B104" s="159" t="str">
        <f t="shared" si="5"/>
        <v>PSS08B_Adani Renewable Energy 35 Limited (ARE35L)</v>
      </c>
      <c r="C104" s="196" t="s">
        <v>444</v>
      </c>
      <c r="D104" s="197" t="s">
        <v>23</v>
      </c>
      <c r="E104" s="160" t="s">
        <v>2276</v>
      </c>
      <c r="F104" s="183" t="s">
        <v>3058</v>
      </c>
      <c r="G104" s="199" t="s">
        <v>518</v>
      </c>
      <c r="H104" s="719" t="s">
        <v>3055</v>
      </c>
      <c r="I104" s="160" t="s">
        <v>141</v>
      </c>
      <c r="J104" s="198" t="s">
        <v>159</v>
      </c>
      <c r="K104" s="164">
        <v>46302</v>
      </c>
      <c r="L104" s="202"/>
      <c r="M104" s="203"/>
      <c r="N104" s="168" t="str" cm="1">
        <f t="array" ref="N104">_xlfn.IFNA(LOOKUP(2, 1/(MOD(COLUMN(O104:XFD104)-COLUMN(O104), 5)=2)/(O104:XFD104&lt;&gt;""), O104:XFD104),"Not Submitted")</f>
        <v>Not Submitted</v>
      </c>
      <c r="O104" s="238"/>
      <c r="P104" s="238"/>
      <c r="Q104" s="198"/>
      <c r="R104" s="102"/>
      <c r="S104" s="205"/>
      <c r="T104" s="239"/>
      <c r="U104" s="240"/>
      <c r="V104" s="204"/>
      <c r="W104" s="205"/>
      <c r="X104" s="205"/>
      <c r="Y104" s="249"/>
      <c r="Z104" s="219"/>
      <c r="AA104" s="243"/>
      <c r="AB104" s="204"/>
      <c r="AC104" s="204"/>
      <c r="AD104" s="250"/>
      <c r="AE104" s="219"/>
      <c r="AF104" s="243"/>
      <c r="AG104" s="205"/>
      <c r="AH104" s="205"/>
      <c r="AI104" s="236"/>
      <c r="AJ104" s="205"/>
      <c r="AK104" s="205"/>
      <c r="AL104" s="205"/>
      <c r="AM104" s="205"/>
      <c r="AN104" s="206"/>
      <c r="AO104" s="205"/>
      <c r="AP104" s="205"/>
      <c r="AQ104" s="205"/>
      <c r="AR104" s="205"/>
      <c r="AS104" s="206"/>
      <c r="AT104" s="205"/>
      <c r="AU104" s="205"/>
      <c r="AV104" s="205"/>
      <c r="AW104" s="205"/>
      <c r="AX104" s="206"/>
      <c r="AY104" s="205"/>
      <c r="AZ104" s="205"/>
      <c r="BA104" s="205"/>
      <c r="BB104" s="205"/>
      <c r="BC104" s="206"/>
      <c r="BD104" s="205"/>
      <c r="BE104" s="205"/>
      <c r="BF104" s="205"/>
      <c r="BG104" s="205"/>
      <c r="BH104" s="206"/>
      <c r="BI104" s="205"/>
      <c r="BJ104" s="205"/>
      <c r="BK104" s="205"/>
      <c r="BL104" s="207"/>
      <c r="BM104" s="7" t="str">
        <f t="shared" si="3"/>
        <v>I</v>
      </c>
    </row>
    <row r="105" spans="1:65" s="2" customFormat="1" ht="27" hidden="1" thickTop="1">
      <c r="A105" s="158">
        <v>105</v>
      </c>
      <c r="B105" s="159" t="str">
        <f t="shared" si="5"/>
        <v>PSS08B_Adani Renewable Energy 35 Limited (ARE35L)</v>
      </c>
      <c r="C105" s="196" t="s">
        <v>444</v>
      </c>
      <c r="D105" s="197" t="s">
        <v>23</v>
      </c>
      <c r="E105" s="160" t="s">
        <v>2276</v>
      </c>
      <c r="F105" s="183" t="s">
        <v>3059</v>
      </c>
      <c r="G105" s="199" t="s">
        <v>515</v>
      </c>
      <c r="H105" s="720" t="s">
        <v>2284</v>
      </c>
      <c r="I105" s="160" t="s">
        <v>141</v>
      </c>
      <c r="J105" s="198" t="s">
        <v>159</v>
      </c>
      <c r="K105" s="164">
        <v>46088</v>
      </c>
      <c r="L105" s="202"/>
      <c r="M105" s="203"/>
      <c r="N105" s="168" t="str" cm="1">
        <f t="array" ref="N105">_xlfn.IFNA(LOOKUP(2, 1/(MOD(COLUMN(O105:XFD105)-COLUMN(O105), 5)=2)/(O105:XFD105&lt;&gt;""), O105:XFD105),"Not Submitted")</f>
        <v>Not Submitted</v>
      </c>
      <c r="O105" s="238"/>
      <c r="P105" s="238"/>
      <c r="Q105" s="198"/>
      <c r="R105" s="102"/>
      <c r="S105" s="205"/>
      <c r="T105" s="239"/>
      <c r="U105" s="240"/>
      <c r="V105" s="204"/>
      <c r="W105" s="205"/>
      <c r="X105" s="205"/>
      <c r="Y105" s="249"/>
      <c r="Z105" s="219"/>
      <c r="AA105" s="243"/>
      <c r="AB105" s="204"/>
      <c r="AC105" s="204"/>
      <c r="AD105" s="250"/>
      <c r="AE105" s="219"/>
      <c r="AF105" s="243"/>
      <c r="AG105" s="205"/>
      <c r="AH105" s="205"/>
      <c r="AI105" s="236"/>
      <c r="AJ105" s="205"/>
      <c r="AK105" s="205"/>
      <c r="AL105" s="205"/>
      <c r="AM105" s="205"/>
      <c r="AN105" s="206"/>
      <c r="AO105" s="205"/>
      <c r="AP105" s="205"/>
      <c r="AQ105" s="205"/>
      <c r="AR105" s="205"/>
      <c r="AS105" s="206"/>
      <c r="AT105" s="205"/>
      <c r="AU105" s="205"/>
      <c r="AV105" s="205"/>
      <c r="AW105" s="205"/>
      <c r="AX105" s="206"/>
      <c r="AY105" s="205"/>
      <c r="AZ105" s="205"/>
      <c r="BA105" s="205"/>
      <c r="BB105" s="205"/>
      <c r="BC105" s="206"/>
      <c r="BD105" s="205"/>
      <c r="BE105" s="205"/>
      <c r="BF105" s="205"/>
      <c r="BG105" s="205"/>
      <c r="BH105" s="206"/>
      <c r="BI105" s="205"/>
      <c r="BJ105" s="205"/>
      <c r="BK105" s="205"/>
      <c r="BL105" s="207"/>
      <c r="BM105" s="7" t="str">
        <f t="shared" si="3"/>
        <v>I</v>
      </c>
    </row>
    <row r="106" spans="1:65" s="2" customFormat="1" ht="27" hidden="1" thickTop="1">
      <c r="A106" s="158">
        <v>106</v>
      </c>
      <c r="B106" s="159" t="str">
        <f t="shared" si="5"/>
        <v>PSS08B_Adani Renewable Energy 35 Limited (ARE35L)</v>
      </c>
      <c r="C106" s="196" t="s">
        <v>444</v>
      </c>
      <c r="D106" s="197" t="s">
        <v>23</v>
      </c>
      <c r="E106" s="160" t="s">
        <v>2276</v>
      </c>
      <c r="F106" s="183" t="s">
        <v>3060</v>
      </c>
      <c r="G106" s="199" t="s">
        <v>470</v>
      </c>
      <c r="H106" s="720" t="s">
        <v>2286</v>
      </c>
      <c r="I106" s="160" t="s">
        <v>141</v>
      </c>
      <c r="J106" s="198" t="s">
        <v>142</v>
      </c>
      <c r="K106" s="164">
        <v>46088</v>
      </c>
      <c r="L106" s="202"/>
      <c r="M106" s="203"/>
      <c r="N106" s="168" t="str" cm="1">
        <f t="array" ref="N106">_xlfn.IFNA(LOOKUP(2, 1/(MOD(COLUMN(O106:XFD106)-COLUMN(O106), 5)=2)/(O106:XFD106&lt;&gt;""), O106:XFD106),"Not Submitted")</f>
        <v>Not Submitted</v>
      </c>
      <c r="O106" s="238"/>
      <c r="P106" s="238"/>
      <c r="Q106" s="198"/>
      <c r="R106" s="102"/>
      <c r="S106" s="205"/>
      <c r="T106" s="239"/>
      <c r="U106" s="240"/>
      <c r="V106" s="204"/>
      <c r="W106" s="205"/>
      <c r="X106" s="205"/>
      <c r="Y106" s="249"/>
      <c r="Z106" s="219"/>
      <c r="AA106" s="243"/>
      <c r="AB106" s="204"/>
      <c r="AC106" s="204"/>
      <c r="AD106" s="250"/>
      <c r="AE106" s="219"/>
      <c r="AF106" s="243"/>
      <c r="AG106" s="205"/>
      <c r="AH106" s="205"/>
      <c r="AI106" s="236"/>
      <c r="AJ106" s="205"/>
      <c r="AK106" s="205"/>
      <c r="AL106" s="205"/>
      <c r="AM106" s="205"/>
      <c r="AN106" s="206"/>
      <c r="AO106" s="205"/>
      <c r="AP106" s="205"/>
      <c r="AQ106" s="205"/>
      <c r="AR106" s="205"/>
      <c r="AS106" s="206"/>
      <c r="AT106" s="205"/>
      <c r="AU106" s="205"/>
      <c r="AV106" s="205"/>
      <c r="AW106" s="205"/>
      <c r="AX106" s="206"/>
      <c r="AY106" s="205"/>
      <c r="AZ106" s="205"/>
      <c r="BA106" s="205"/>
      <c r="BB106" s="205"/>
      <c r="BC106" s="206"/>
      <c r="BD106" s="205"/>
      <c r="BE106" s="205"/>
      <c r="BF106" s="205"/>
      <c r="BG106" s="205"/>
      <c r="BH106" s="206"/>
      <c r="BI106" s="205"/>
      <c r="BJ106" s="205"/>
      <c r="BK106" s="205"/>
      <c r="BL106" s="207"/>
      <c r="BM106" s="7" t="str">
        <f t="shared" si="3"/>
        <v>I</v>
      </c>
    </row>
    <row r="107" spans="1:65" s="2" customFormat="1" ht="27" hidden="1" thickTop="1">
      <c r="A107" s="158">
        <v>107</v>
      </c>
      <c r="B107" s="159" t="str">
        <f t="shared" si="5"/>
        <v>PSS08B_Adani Renewable Energy 35 Limited (ARE35L)</v>
      </c>
      <c r="C107" s="196" t="s">
        <v>444</v>
      </c>
      <c r="D107" s="197" t="s">
        <v>23</v>
      </c>
      <c r="E107" s="160" t="s">
        <v>2276</v>
      </c>
      <c r="F107" s="183" t="s">
        <v>3061</v>
      </c>
      <c r="G107" s="199" t="s">
        <v>467</v>
      </c>
      <c r="H107" s="720" t="s">
        <v>2288</v>
      </c>
      <c r="I107" s="160" t="s">
        <v>141</v>
      </c>
      <c r="J107" s="198" t="s">
        <v>142</v>
      </c>
      <c r="K107" s="164">
        <v>46088</v>
      </c>
      <c r="L107" s="202"/>
      <c r="M107" s="203"/>
      <c r="N107" s="168" t="str" cm="1">
        <f t="array" ref="N107">_xlfn.IFNA(LOOKUP(2, 1/(MOD(COLUMN(O107:XFD107)-COLUMN(O107), 5)=2)/(O107:XFD107&lt;&gt;""), O107:XFD107),"Not Submitted")</f>
        <v>Not Submitted</v>
      </c>
      <c r="O107" s="238"/>
      <c r="P107" s="238"/>
      <c r="Q107" s="198"/>
      <c r="R107" s="102"/>
      <c r="S107" s="205"/>
      <c r="T107" s="239"/>
      <c r="U107" s="240"/>
      <c r="V107" s="204"/>
      <c r="W107" s="205"/>
      <c r="X107" s="205"/>
      <c r="Y107" s="249"/>
      <c r="Z107" s="219"/>
      <c r="AA107" s="243"/>
      <c r="AB107" s="204"/>
      <c r="AC107" s="204"/>
      <c r="AD107" s="250"/>
      <c r="AE107" s="219"/>
      <c r="AF107" s="243"/>
      <c r="AG107" s="205"/>
      <c r="AH107" s="205"/>
      <c r="AI107" s="236"/>
      <c r="AJ107" s="205"/>
      <c r="AK107" s="205"/>
      <c r="AL107" s="205"/>
      <c r="AM107" s="205"/>
      <c r="AN107" s="206"/>
      <c r="AO107" s="205"/>
      <c r="AP107" s="205"/>
      <c r="AQ107" s="205"/>
      <c r="AR107" s="205"/>
      <c r="AS107" s="206"/>
      <c r="AT107" s="205"/>
      <c r="AU107" s="205"/>
      <c r="AV107" s="205"/>
      <c r="AW107" s="205"/>
      <c r="AX107" s="206"/>
      <c r="AY107" s="205"/>
      <c r="AZ107" s="205"/>
      <c r="BA107" s="205"/>
      <c r="BB107" s="205"/>
      <c r="BC107" s="206"/>
      <c r="BD107" s="205"/>
      <c r="BE107" s="205"/>
      <c r="BF107" s="205"/>
      <c r="BG107" s="205"/>
      <c r="BH107" s="206"/>
      <c r="BI107" s="205"/>
      <c r="BJ107" s="205"/>
      <c r="BK107" s="205"/>
      <c r="BL107" s="207"/>
      <c r="BM107" s="7" t="str">
        <f t="shared" si="3"/>
        <v>I</v>
      </c>
    </row>
    <row r="108" spans="1:65" s="2" customFormat="1" ht="27" hidden="1" thickTop="1">
      <c r="A108" s="158">
        <v>108</v>
      </c>
      <c r="B108" s="159" t="str">
        <f t="shared" si="5"/>
        <v>PSS08B_Adani Renewable Energy 35 Limited (ARE35L)</v>
      </c>
      <c r="C108" s="196" t="s">
        <v>444</v>
      </c>
      <c r="D108" s="197" t="s">
        <v>23</v>
      </c>
      <c r="E108" s="160" t="s">
        <v>2276</v>
      </c>
      <c r="F108" s="183" t="s">
        <v>3062</v>
      </c>
      <c r="G108" s="199" t="s">
        <v>488</v>
      </c>
      <c r="H108" s="720" t="s">
        <v>2290</v>
      </c>
      <c r="I108" s="160" t="s">
        <v>141</v>
      </c>
      <c r="J108" s="198" t="s">
        <v>142</v>
      </c>
      <c r="K108" s="164">
        <v>46088</v>
      </c>
      <c r="L108" s="202"/>
      <c r="M108" s="203"/>
      <c r="N108" s="168" t="str" cm="1">
        <f t="array" ref="N108">_xlfn.IFNA(LOOKUP(2, 1/(MOD(COLUMN(O108:XFD108)-COLUMN(O108), 5)=2)/(O108:XFD108&lt;&gt;""), O108:XFD108),"Not Submitted")</f>
        <v>Not Submitted</v>
      </c>
      <c r="O108" s="238"/>
      <c r="P108" s="238"/>
      <c r="Q108" s="198"/>
      <c r="R108" s="102"/>
      <c r="S108" s="205"/>
      <c r="T108" s="239"/>
      <c r="U108" s="240"/>
      <c r="V108" s="204"/>
      <c r="W108" s="205"/>
      <c r="X108" s="205"/>
      <c r="Y108" s="249"/>
      <c r="Z108" s="219"/>
      <c r="AA108" s="243"/>
      <c r="AB108" s="204"/>
      <c r="AC108" s="204"/>
      <c r="AD108" s="250"/>
      <c r="AE108" s="219"/>
      <c r="AF108" s="243"/>
      <c r="AG108" s="205"/>
      <c r="AH108" s="205"/>
      <c r="AI108" s="236"/>
      <c r="AJ108" s="205"/>
      <c r="AK108" s="205"/>
      <c r="AL108" s="205"/>
      <c r="AM108" s="205"/>
      <c r="AN108" s="206"/>
      <c r="AO108" s="205"/>
      <c r="AP108" s="205"/>
      <c r="AQ108" s="205"/>
      <c r="AR108" s="205"/>
      <c r="AS108" s="206"/>
      <c r="AT108" s="205"/>
      <c r="AU108" s="205"/>
      <c r="AV108" s="205"/>
      <c r="AW108" s="205"/>
      <c r="AX108" s="206"/>
      <c r="AY108" s="205"/>
      <c r="AZ108" s="205"/>
      <c r="BA108" s="205"/>
      <c r="BB108" s="205"/>
      <c r="BC108" s="206"/>
      <c r="BD108" s="205"/>
      <c r="BE108" s="205"/>
      <c r="BF108" s="205"/>
      <c r="BG108" s="205"/>
      <c r="BH108" s="206"/>
      <c r="BI108" s="205"/>
      <c r="BJ108" s="205"/>
      <c r="BK108" s="205"/>
      <c r="BL108" s="207"/>
      <c r="BM108" s="7" t="str">
        <f t="shared" si="3"/>
        <v>I</v>
      </c>
    </row>
    <row r="109" spans="1:65" s="2" customFormat="1" ht="27" hidden="1" thickTop="1">
      <c r="A109" s="158">
        <v>109</v>
      </c>
      <c r="B109" s="159" t="str">
        <f t="shared" si="5"/>
        <v>PSS08B_Adani Renewable Energy 35 Limited (ARE35L)</v>
      </c>
      <c r="C109" s="196" t="s">
        <v>444</v>
      </c>
      <c r="D109" s="197" t="s">
        <v>23</v>
      </c>
      <c r="E109" s="160" t="s">
        <v>2276</v>
      </c>
      <c r="F109" s="183" t="s">
        <v>3063</v>
      </c>
      <c r="G109" s="199" t="s">
        <v>497</v>
      </c>
      <c r="H109" s="719" t="s">
        <v>2292</v>
      </c>
      <c r="I109" s="160" t="s">
        <v>141</v>
      </c>
      <c r="J109" s="198" t="s">
        <v>142</v>
      </c>
      <c r="K109" s="164">
        <v>46119</v>
      </c>
      <c r="L109" s="202"/>
      <c r="M109" s="203"/>
      <c r="N109" s="168" t="str" cm="1">
        <f t="array" ref="N109">_xlfn.IFNA(LOOKUP(2, 1/(MOD(COLUMN(O109:XFD109)-COLUMN(O109), 5)=2)/(O109:XFD109&lt;&gt;""), O109:XFD109),"Not Submitted")</f>
        <v>Not Submitted</v>
      </c>
      <c r="O109" s="238"/>
      <c r="P109" s="238"/>
      <c r="Q109" s="198"/>
      <c r="R109" s="102"/>
      <c r="S109" s="205"/>
      <c r="T109" s="239"/>
      <c r="U109" s="240"/>
      <c r="V109" s="204"/>
      <c r="W109" s="205"/>
      <c r="X109" s="205"/>
      <c r="Y109" s="249"/>
      <c r="Z109" s="219"/>
      <c r="AA109" s="243"/>
      <c r="AB109" s="204"/>
      <c r="AC109" s="204"/>
      <c r="AD109" s="250"/>
      <c r="AE109" s="219"/>
      <c r="AF109" s="243"/>
      <c r="AG109" s="205"/>
      <c r="AH109" s="205"/>
      <c r="AI109" s="236"/>
      <c r="AJ109" s="205"/>
      <c r="AK109" s="205"/>
      <c r="AL109" s="205"/>
      <c r="AM109" s="205"/>
      <c r="AN109" s="206"/>
      <c r="AO109" s="205"/>
      <c r="AP109" s="205"/>
      <c r="AQ109" s="205"/>
      <c r="AR109" s="205"/>
      <c r="AS109" s="206"/>
      <c r="AT109" s="205"/>
      <c r="AU109" s="205"/>
      <c r="AV109" s="205"/>
      <c r="AW109" s="205"/>
      <c r="AX109" s="206"/>
      <c r="AY109" s="205"/>
      <c r="AZ109" s="205"/>
      <c r="BA109" s="205"/>
      <c r="BB109" s="205"/>
      <c r="BC109" s="206"/>
      <c r="BD109" s="205"/>
      <c r="BE109" s="205"/>
      <c r="BF109" s="205"/>
      <c r="BG109" s="205"/>
      <c r="BH109" s="206"/>
      <c r="BI109" s="205"/>
      <c r="BJ109" s="205"/>
      <c r="BK109" s="205"/>
      <c r="BL109" s="207"/>
      <c r="BM109" s="7" t="str">
        <f t="shared" si="3"/>
        <v>I</v>
      </c>
    </row>
    <row r="110" spans="1:65" s="2" customFormat="1" ht="27" hidden="1" thickTop="1">
      <c r="A110" s="158">
        <v>110</v>
      </c>
      <c r="B110" s="159" t="str">
        <f t="shared" si="5"/>
        <v>PSS08B_Adani Renewable Energy 35 Limited (ARE35L)</v>
      </c>
      <c r="C110" s="196" t="s">
        <v>444</v>
      </c>
      <c r="D110" s="197" t="s">
        <v>23</v>
      </c>
      <c r="E110" s="160" t="s">
        <v>2276</v>
      </c>
      <c r="F110" s="183" t="s">
        <v>3064</v>
      </c>
      <c r="G110" s="199" t="s">
        <v>512</v>
      </c>
      <c r="H110" s="720" t="s">
        <v>2294</v>
      </c>
      <c r="I110" s="160" t="s">
        <v>141</v>
      </c>
      <c r="J110" s="198" t="s">
        <v>159</v>
      </c>
      <c r="K110" s="164">
        <v>46119</v>
      </c>
      <c r="L110" s="202"/>
      <c r="M110" s="203"/>
      <c r="N110" s="168" t="str" cm="1">
        <f t="array" ref="N110">_xlfn.IFNA(LOOKUP(2, 1/(MOD(COLUMN(O110:XFD110)-COLUMN(O110), 5)=2)/(O110:XFD110&lt;&gt;""), O110:XFD110),"Not Submitted")</f>
        <v>Not Submitted</v>
      </c>
      <c r="O110" s="238"/>
      <c r="P110" s="238"/>
      <c r="Q110" s="198"/>
      <c r="R110" s="102"/>
      <c r="S110" s="205"/>
      <c r="T110" s="239"/>
      <c r="U110" s="240"/>
      <c r="V110" s="204"/>
      <c r="W110" s="205"/>
      <c r="X110" s="205"/>
      <c r="Y110" s="249"/>
      <c r="Z110" s="219"/>
      <c r="AA110" s="243"/>
      <c r="AB110" s="204"/>
      <c r="AC110" s="204"/>
      <c r="AD110" s="250"/>
      <c r="AE110" s="219"/>
      <c r="AF110" s="243"/>
      <c r="AG110" s="205"/>
      <c r="AH110" s="205"/>
      <c r="AI110" s="236"/>
      <c r="AJ110" s="205"/>
      <c r="AK110" s="205"/>
      <c r="AL110" s="205"/>
      <c r="AM110" s="205"/>
      <c r="AN110" s="206"/>
      <c r="AO110" s="205"/>
      <c r="AP110" s="205"/>
      <c r="AQ110" s="205"/>
      <c r="AR110" s="205"/>
      <c r="AS110" s="206"/>
      <c r="AT110" s="205"/>
      <c r="AU110" s="205"/>
      <c r="AV110" s="205"/>
      <c r="AW110" s="205"/>
      <c r="AX110" s="206"/>
      <c r="AY110" s="205"/>
      <c r="AZ110" s="205"/>
      <c r="BA110" s="205"/>
      <c r="BB110" s="205"/>
      <c r="BC110" s="206"/>
      <c r="BD110" s="205"/>
      <c r="BE110" s="205"/>
      <c r="BF110" s="205"/>
      <c r="BG110" s="205"/>
      <c r="BH110" s="206"/>
      <c r="BI110" s="205"/>
      <c r="BJ110" s="205"/>
      <c r="BK110" s="205"/>
      <c r="BL110" s="207"/>
      <c r="BM110" s="7" t="str">
        <f t="shared" si="3"/>
        <v>I</v>
      </c>
    </row>
    <row r="111" spans="1:65" s="2" customFormat="1" ht="27" hidden="1" thickTop="1">
      <c r="A111" s="158">
        <v>111</v>
      </c>
      <c r="B111" s="159" t="str">
        <f t="shared" si="5"/>
        <v>PSS08B_Adani Renewable Energy 35 Limited (ARE35L)</v>
      </c>
      <c r="C111" s="196" t="s">
        <v>444</v>
      </c>
      <c r="D111" s="197" t="s">
        <v>23</v>
      </c>
      <c r="E111" s="160" t="s">
        <v>2276</v>
      </c>
      <c r="F111" s="183" t="s">
        <v>3065</v>
      </c>
      <c r="G111" s="199" t="s">
        <v>464</v>
      </c>
      <c r="H111" s="721" t="s">
        <v>2296</v>
      </c>
      <c r="I111" s="160" t="s">
        <v>141</v>
      </c>
      <c r="J111" s="198" t="s">
        <v>142</v>
      </c>
      <c r="K111" s="164">
        <v>46119</v>
      </c>
      <c r="L111" s="202"/>
      <c r="M111" s="203"/>
      <c r="N111" s="168" t="str" cm="1">
        <f t="array" ref="N111">_xlfn.IFNA(LOOKUP(2, 1/(MOD(COLUMN(O111:XFD111)-COLUMN(O111), 5)=2)/(O111:XFD111&lt;&gt;""), O111:XFD111),"Not Submitted")</f>
        <v>Not Submitted</v>
      </c>
      <c r="O111" s="238"/>
      <c r="P111" s="238"/>
      <c r="Q111" s="198"/>
      <c r="R111" s="102"/>
      <c r="S111" s="205"/>
      <c r="T111" s="239"/>
      <c r="U111" s="240"/>
      <c r="V111" s="204"/>
      <c r="W111" s="205"/>
      <c r="X111" s="205"/>
      <c r="Y111" s="249"/>
      <c r="Z111" s="219"/>
      <c r="AA111" s="243"/>
      <c r="AB111" s="204"/>
      <c r="AC111" s="204"/>
      <c r="AD111" s="250"/>
      <c r="AE111" s="219"/>
      <c r="AF111" s="243"/>
      <c r="AG111" s="205"/>
      <c r="AH111" s="205"/>
      <c r="AI111" s="236"/>
      <c r="AJ111" s="205"/>
      <c r="AK111" s="205"/>
      <c r="AL111" s="205"/>
      <c r="AM111" s="205"/>
      <c r="AN111" s="206"/>
      <c r="AO111" s="205"/>
      <c r="AP111" s="205"/>
      <c r="AQ111" s="205"/>
      <c r="AR111" s="205"/>
      <c r="AS111" s="206"/>
      <c r="AT111" s="205"/>
      <c r="AU111" s="205"/>
      <c r="AV111" s="205"/>
      <c r="AW111" s="205"/>
      <c r="AX111" s="206"/>
      <c r="AY111" s="205"/>
      <c r="AZ111" s="205"/>
      <c r="BA111" s="205"/>
      <c r="BB111" s="205"/>
      <c r="BC111" s="206"/>
      <c r="BD111" s="205"/>
      <c r="BE111" s="205"/>
      <c r="BF111" s="205"/>
      <c r="BG111" s="205"/>
      <c r="BH111" s="206"/>
      <c r="BI111" s="205"/>
      <c r="BJ111" s="205"/>
      <c r="BK111" s="205"/>
      <c r="BL111" s="207"/>
      <c r="BM111" s="7" t="str">
        <f t="shared" si="3"/>
        <v>I</v>
      </c>
    </row>
    <row r="112" spans="1:65" s="2" customFormat="1" ht="33.75" hidden="1" thickTop="1">
      <c r="A112" s="158">
        <v>112</v>
      </c>
      <c r="B112" s="159" t="str">
        <f t="shared" si="5"/>
        <v>PSS08B_Adani Renewable Energy 35 Limited (ARE35L)</v>
      </c>
      <c r="C112" s="196" t="s">
        <v>444</v>
      </c>
      <c r="D112" s="197" t="s">
        <v>23</v>
      </c>
      <c r="E112" s="160" t="s">
        <v>2276</v>
      </c>
      <c r="F112" s="183" t="s">
        <v>3066</v>
      </c>
      <c r="G112" s="199" t="s">
        <v>494</v>
      </c>
      <c r="H112" s="721" t="s">
        <v>2298</v>
      </c>
      <c r="I112" s="160" t="s">
        <v>141</v>
      </c>
      <c r="J112" s="198" t="s">
        <v>142</v>
      </c>
      <c r="K112" s="164">
        <v>46119</v>
      </c>
      <c r="L112" s="202"/>
      <c r="M112" s="203"/>
      <c r="N112" s="168" t="str" cm="1">
        <f t="array" ref="N112">_xlfn.IFNA(LOOKUP(2, 1/(MOD(COLUMN(O112:XFD112)-COLUMN(O112), 5)=2)/(O112:XFD112&lt;&gt;""), O112:XFD112),"Not Submitted")</f>
        <v>Not Submitted</v>
      </c>
      <c r="O112" s="238"/>
      <c r="P112" s="238"/>
      <c r="Q112" s="198"/>
      <c r="R112" s="102"/>
      <c r="S112" s="205"/>
      <c r="T112" s="239"/>
      <c r="U112" s="240"/>
      <c r="V112" s="204"/>
      <c r="W112" s="205"/>
      <c r="X112" s="205"/>
      <c r="Y112" s="249"/>
      <c r="Z112" s="219"/>
      <c r="AA112" s="243"/>
      <c r="AB112" s="204"/>
      <c r="AC112" s="204"/>
      <c r="AD112" s="250"/>
      <c r="AE112" s="219"/>
      <c r="AF112" s="243"/>
      <c r="AG112" s="205"/>
      <c r="AH112" s="205"/>
      <c r="AI112" s="236"/>
      <c r="AJ112" s="205"/>
      <c r="AK112" s="205"/>
      <c r="AL112" s="205"/>
      <c r="AM112" s="205"/>
      <c r="AN112" s="206"/>
      <c r="AO112" s="205"/>
      <c r="AP112" s="205"/>
      <c r="AQ112" s="205"/>
      <c r="AR112" s="205"/>
      <c r="AS112" s="206"/>
      <c r="AT112" s="205"/>
      <c r="AU112" s="205"/>
      <c r="AV112" s="205"/>
      <c r="AW112" s="205"/>
      <c r="AX112" s="206"/>
      <c r="AY112" s="205"/>
      <c r="AZ112" s="205"/>
      <c r="BA112" s="205"/>
      <c r="BB112" s="205"/>
      <c r="BC112" s="206"/>
      <c r="BD112" s="205"/>
      <c r="BE112" s="205"/>
      <c r="BF112" s="205"/>
      <c r="BG112" s="205"/>
      <c r="BH112" s="206"/>
      <c r="BI112" s="205"/>
      <c r="BJ112" s="205"/>
      <c r="BK112" s="205"/>
      <c r="BL112" s="207"/>
      <c r="BM112" s="7" t="str">
        <f t="shared" si="3"/>
        <v>I</v>
      </c>
    </row>
    <row r="113" spans="1:65" s="2" customFormat="1" ht="27" hidden="1" thickTop="1">
      <c r="A113" s="158">
        <v>113</v>
      </c>
      <c r="B113" s="159" t="str">
        <f t="shared" si="5"/>
        <v>PSS08B_Adani Renewable Energy 35 Limited (ARE35L)</v>
      </c>
      <c r="C113" s="196" t="s">
        <v>444</v>
      </c>
      <c r="D113" s="197" t="s">
        <v>23</v>
      </c>
      <c r="E113" s="160" t="s">
        <v>2276</v>
      </c>
      <c r="F113" s="183" t="s">
        <v>3067</v>
      </c>
      <c r="G113" s="199" t="s">
        <v>461</v>
      </c>
      <c r="H113" s="721" t="s">
        <v>2300</v>
      </c>
      <c r="I113" s="160" t="s">
        <v>190</v>
      </c>
      <c r="J113" s="198" t="s">
        <v>142</v>
      </c>
      <c r="K113" s="164">
        <v>46302</v>
      </c>
      <c r="L113" s="202"/>
      <c r="M113" s="203"/>
      <c r="N113" s="168" t="str" cm="1">
        <f t="array" ref="N113">_xlfn.IFNA(LOOKUP(2, 1/(MOD(COLUMN(O113:XFD113)-COLUMN(O113), 5)=2)/(O113:XFD113&lt;&gt;""), O113:XFD113),"Not Submitted")</f>
        <v>Not Submitted</v>
      </c>
      <c r="O113" s="238"/>
      <c r="P113" s="238"/>
      <c r="Q113" s="198"/>
      <c r="R113" s="102"/>
      <c r="S113" s="205"/>
      <c r="T113" s="239"/>
      <c r="U113" s="240"/>
      <c r="V113" s="204"/>
      <c r="W113" s="205"/>
      <c r="X113" s="205"/>
      <c r="Y113" s="249"/>
      <c r="Z113" s="219"/>
      <c r="AA113" s="243"/>
      <c r="AB113" s="204"/>
      <c r="AC113" s="204"/>
      <c r="AD113" s="250"/>
      <c r="AE113" s="219"/>
      <c r="AF113" s="243"/>
      <c r="AG113" s="205"/>
      <c r="AH113" s="205"/>
      <c r="AI113" s="236"/>
      <c r="AJ113" s="205"/>
      <c r="AK113" s="205"/>
      <c r="AL113" s="205"/>
      <c r="AM113" s="205"/>
      <c r="AN113" s="206"/>
      <c r="AO113" s="205"/>
      <c r="AP113" s="205"/>
      <c r="AQ113" s="205"/>
      <c r="AR113" s="205"/>
      <c r="AS113" s="206"/>
      <c r="AT113" s="205"/>
      <c r="AU113" s="205"/>
      <c r="AV113" s="205"/>
      <c r="AW113" s="205"/>
      <c r="AX113" s="206"/>
      <c r="AY113" s="205"/>
      <c r="AZ113" s="205"/>
      <c r="BA113" s="205"/>
      <c r="BB113" s="205"/>
      <c r="BC113" s="206"/>
      <c r="BD113" s="205"/>
      <c r="BE113" s="205"/>
      <c r="BF113" s="205"/>
      <c r="BG113" s="205"/>
      <c r="BH113" s="206"/>
      <c r="BI113" s="205"/>
      <c r="BJ113" s="205"/>
      <c r="BK113" s="205"/>
      <c r="BL113" s="207"/>
      <c r="BM113" s="7" t="str">
        <f t="shared" si="3"/>
        <v>I</v>
      </c>
    </row>
    <row r="114" spans="1:65" s="2" customFormat="1" ht="27" hidden="1" thickTop="1">
      <c r="A114" s="158">
        <v>114</v>
      </c>
      <c r="B114" s="159" t="str">
        <f t="shared" si="5"/>
        <v>PSS08B_Adani Renewable Energy 35 Limited (ARE35L)</v>
      </c>
      <c r="C114" s="196" t="s">
        <v>444</v>
      </c>
      <c r="D114" s="197" t="s">
        <v>23</v>
      </c>
      <c r="E114" s="160" t="s">
        <v>2276</v>
      </c>
      <c r="F114" s="183" t="s">
        <v>3068</v>
      </c>
      <c r="G114" s="199" t="s">
        <v>485</v>
      </c>
      <c r="H114" s="721" t="s">
        <v>2302</v>
      </c>
      <c r="I114" s="160" t="s">
        <v>141</v>
      </c>
      <c r="J114" s="198" t="s">
        <v>142</v>
      </c>
      <c r="K114" s="164">
        <v>46088</v>
      </c>
      <c r="L114" s="202"/>
      <c r="M114" s="203"/>
      <c r="N114" s="168" t="str" cm="1">
        <f t="array" ref="N114">_xlfn.IFNA(LOOKUP(2, 1/(MOD(COLUMN(O114:XFD114)-COLUMN(O114), 5)=2)/(O114:XFD114&lt;&gt;""), O114:XFD114),"Not Submitted")</f>
        <v>Not Submitted</v>
      </c>
      <c r="O114" s="238"/>
      <c r="P114" s="238"/>
      <c r="Q114" s="198"/>
      <c r="R114" s="102"/>
      <c r="S114" s="205"/>
      <c r="T114" s="239"/>
      <c r="U114" s="240"/>
      <c r="V114" s="204"/>
      <c r="W114" s="205"/>
      <c r="X114" s="205"/>
      <c r="Y114" s="249"/>
      <c r="Z114" s="219"/>
      <c r="AA114" s="243"/>
      <c r="AB114" s="204"/>
      <c r="AC114" s="204"/>
      <c r="AD114" s="250"/>
      <c r="AE114" s="219"/>
      <c r="AF114" s="243"/>
      <c r="AG114" s="205"/>
      <c r="AH114" s="205"/>
      <c r="AI114" s="236"/>
      <c r="AJ114" s="205"/>
      <c r="AK114" s="205"/>
      <c r="AL114" s="205"/>
      <c r="AM114" s="205"/>
      <c r="AN114" s="206"/>
      <c r="AO114" s="205"/>
      <c r="AP114" s="205"/>
      <c r="AQ114" s="205"/>
      <c r="AR114" s="205"/>
      <c r="AS114" s="206"/>
      <c r="AT114" s="205"/>
      <c r="AU114" s="205"/>
      <c r="AV114" s="205"/>
      <c r="AW114" s="205"/>
      <c r="AX114" s="206"/>
      <c r="AY114" s="205"/>
      <c r="AZ114" s="205"/>
      <c r="BA114" s="205"/>
      <c r="BB114" s="205"/>
      <c r="BC114" s="206"/>
      <c r="BD114" s="205"/>
      <c r="BE114" s="205"/>
      <c r="BF114" s="205"/>
      <c r="BG114" s="205"/>
      <c r="BH114" s="206"/>
      <c r="BI114" s="205"/>
      <c r="BJ114" s="205"/>
      <c r="BK114" s="205"/>
      <c r="BL114" s="207"/>
      <c r="BM114" s="7" t="str">
        <f t="shared" si="3"/>
        <v>I</v>
      </c>
    </row>
    <row r="115" spans="1:65" s="2" customFormat="1" ht="27" hidden="1" thickTop="1">
      <c r="A115" s="158">
        <v>115</v>
      </c>
      <c r="B115" s="159" t="str">
        <f t="shared" si="5"/>
        <v>PSS08B_Adani Renewable Energy 35 Limited (ARE35L)</v>
      </c>
      <c r="C115" s="196" t="s">
        <v>444</v>
      </c>
      <c r="D115" s="197" t="s">
        <v>23</v>
      </c>
      <c r="E115" s="160" t="s">
        <v>2276</v>
      </c>
      <c r="F115" s="183" t="s">
        <v>3069</v>
      </c>
      <c r="G115" s="199" t="s">
        <v>482</v>
      </c>
      <c r="H115" s="721" t="s">
        <v>2304</v>
      </c>
      <c r="I115" s="160" t="s">
        <v>141</v>
      </c>
      <c r="J115" s="198" t="s">
        <v>142</v>
      </c>
      <c r="K115" s="164">
        <v>46149</v>
      </c>
      <c r="L115" s="202"/>
      <c r="M115" s="203"/>
      <c r="N115" s="168" t="str" cm="1">
        <f t="array" ref="N115">_xlfn.IFNA(LOOKUP(2, 1/(MOD(COLUMN(O115:XFD115)-COLUMN(O115), 5)=2)/(O115:XFD115&lt;&gt;""), O115:XFD115),"Not Submitted")</f>
        <v>Not Submitted</v>
      </c>
      <c r="O115" s="238"/>
      <c r="P115" s="238"/>
      <c r="Q115" s="198"/>
      <c r="R115" s="102"/>
      <c r="S115" s="205"/>
      <c r="T115" s="239"/>
      <c r="U115" s="240"/>
      <c r="V115" s="204"/>
      <c r="W115" s="205"/>
      <c r="X115" s="205"/>
      <c r="Y115" s="249"/>
      <c r="Z115" s="219"/>
      <c r="AA115" s="243"/>
      <c r="AB115" s="204"/>
      <c r="AC115" s="204"/>
      <c r="AD115" s="250"/>
      <c r="AE115" s="219"/>
      <c r="AF115" s="243"/>
      <c r="AG115" s="205"/>
      <c r="AH115" s="205"/>
      <c r="AI115" s="236"/>
      <c r="AJ115" s="205"/>
      <c r="AK115" s="205"/>
      <c r="AL115" s="205"/>
      <c r="AM115" s="205"/>
      <c r="AN115" s="206"/>
      <c r="AO115" s="205"/>
      <c r="AP115" s="205"/>
      <c r="AQ115" s="205"/>
      <c r="AR115" s="205"/>
      <c r="AS115" s="206"/>
      <c r="AT115" s="205"/>
      <c r="AU115" s="205"/>
      <c r="AV115" s="205"/>
      <c r="AW115" s="205"/>
      <c r="AX115" s="206"/>
      <c r="AY115" s="205"/>
      <c r="AZ115" s="205"/>
      <c r="BA115" s="205"/>
      <c r="BB115" s="205"/>
      <c r="BC115" s="206"/>
      <c r="BD115" s="205"/>
      <c r="BE115" s="205"/>
      <c r="BF115" s="205"/>
      <c r="BG115" s="205"/>
      <c r="BH115" s="206"/>
      <c r="BI115" s="205"/>
      <c r="BJ115" s="205"/>
      <c r="BK115" s="205"/>
      <c r="BL115" s="207"/>
      <c r="BM115" s="7" t="str">
        <f t="shared" si="3"/>
        <v>I</v>
      </c>
    </row>
    <row r="116" spans="1:65" s="2" customFormat="1" ht="27" hidden="1" thickTop="1">
      <c r="A116" s="158">
        <v>116</v>
      </c>
      <c r="B116" s="159" t="str">
        <f t="shared" si="5"/>
        <v>PSS08B_Adani Renewable Energy 35 Limited (ARE35L)</v>
      </c>
      <c r="C116" s="196" t="s">
        <v>444</v>
      </c>
      <c r="D116" s="197" t="s">
        <v>23</v>
      </c>
      <c r="E116" s="160" t="s">
        <v>2276</v>
      </c>
      <c r="F116" s="183" t="s">
        <v>3070</v>
      </c>
      <c r="G116" s="199" t="s">
        <v>452</v>
      </c>
      <c r="H116" s="721" t="s">
        <v>2306</v>
      </c>
      <c r="I116" s="160" t="s">
        <v>141</v>
      </c>
      <c r="J116" s="198" t="s">
        <v>142</v>
      </c>
      <c r="K116" s="164">
        <v>46149</v>
      </c>
      <c r="L116" s="202"/>
      <c r="M116" s="203"/>
      <c r="N116" s="168" t="str" cm="1">
        <f t="array" ref="N116">_xlfn.IFNA(LOOKUP(2, 1/(MOD(COLUMN(O116:XFD116)-COLUMN(O116), 5)=2)/(O116:XFD116&lt;&gt;""), O116:XFD116),"Not Submitted")</f>
        <v>Not Submitted</v>
      </c>
      <c r="O116" s="238"/>
      <c r="P116" s="238"/>
      <c r="Q116" s="198"/>
      <c r="R116" s="102"/>
      <c r="S116" s="205"/>
      <c r="T116" s="239"/>
      <c r="U116" s="240"/>
      <c r="V116" s="204"/>
      <c r="W116" s="205"/>
      <c r="X116" s="205"/>
      <c r="Y116" s="249"/>
      <c r="Z116" s="219"/>
      <c r="AA116" s="243"/>
      <c r="AB116" s="204"/>
      <c r="AC116" s="204"/>
      <c r="AD116" s="250"/>
      <c r="AE116" s="219"/>
      <c r="AF116" s="243"/>
      <c r="AG116" s="205"/>
      <c r="AH116" s="205"/>
      <c r="AI116" s="236"/>
      <c r="AJ116" s="205"/>
      <c r="AK116" s="205"/>
      <c r="AL116" s="205"/>
      <c r="AM116" s="205"/>
      <c r="AN116" s="206"/>
      <c r="AO116" s="205"/>
      <c r="AP116" s="205"/>
      <c r="AQ116" s="205"/>
      <c r="AR116" s="205"/>
      <c r="AS116" s="206"/>
      <c r="AT116" s="205"/>
      <c r="AU116" s="205"/>
      <c r="AV116" s="205"/>
      <c r="AW116" s="205"/>
      <c r="AX116" s="206"/>
      <c r="AY116" s="205"/>
      <c r="AZ116" s="205"/>
      <c r="BA116" s="205"/>
      <c r="BB116" s="205"/>
      <c r="BC116" s="206"/>
      <c r="BD116" s="205"/>
      <c r="BE116" s="205"/>
      <c r="BF116" s="205"/>
      <c r="BG116" s="205"/>
      <c r="BH116" s="206"/>
      <c r="BI116" s="205"/>
      <c r="BJ116" s="205"/>
      <c r="BK116" s="205"/>
      <c r="BL116" s="207"/>
      <c r="BM116" s="7" t="str">
        <f t="shared" si="3"/>
        <v>I</v>
      </c>
    </row>
    <row r="117" spans="1:65" s="2" customFormat="1" ht="27" hidden="1" thickTop="1">
      <c r="A117" s="158">
        <v>117</v>
      </c>
      <c r="B117" s="159" t="str">
        <f t="shared" si="5"/>
        <v>PSS08B_Adani Renewable Energy 35 Limited (ARE35L)</v>
      </c>
      <c r="C117" s="196" t="s">
        <v>444</v>
      </c>
      <c r="D117" s="197" t="s">
        <v>23</v>
      </c>
      <c r="E117" s="160" t="s">
        <v>2276</v>
      </c>
      <c r="F117" s="183" t="s">
        <v>3071</v>
      </c>
      <c r="G117" s="199" t="s">
        <v>509</v>
      </c>
      <c r="H117" s="721" t="s">
        <v>2308</v>
      </c>
      <c r="I117" s="160" t="s">
        <v>141</v>
      </c>
      <c r="J117" s="198" t="s">
        <v>159</v>
      </c>
      <c r="K117" s="164">
        <v>46302</v>
      </c>
      <c r="L117" s="202"/>
      <c r="M117" s="203"/>
      <c r="N117" s="168" t="str" cm="1">
        <f t="array" ref="N117">_xlfn.IFNA(LOOKUP(2, 1/(MOD(COLUMN(O117:XFD117)-COLUMN(O117), 5)=2)/(O117:XFD117&lt;&gt;""), O117:XFD117),"Not Submitted")</f>
        <v>Not Submitted</v>
      </c>
      <c r="O117" s="238"/>
      <c r="P117" s="238"/>
      <c r="Q117" s="198"/>
      <c r="R117" s="102"/>
      <c r="S117" s="205"/>
      <c r="T117" s="239"/>
      <c r="U117" s="240"/>
      <c r="V117" s="204"/>
      <c r="W117" s="205"/>
      <c r="X117" s="205"/>
      <c r="Y117" s="249"/>
      <c r="Z117" s="219"/>
      <c r="AA117" s="243"/>
      <c r="AB117" s="204"/>
      <c r="AC117" s="204"/>
      <c r="AD117" s="250"/>
      <c r="AE117" s="219"/>
      <c r="AF117" s="243"/>
      <c r="AG117" s="205"/>
      <c r="AH117" s="205"/>
      <c r="AI117" s="236"/>
      <c r="AJ117" s="205"/>
      <c r="AK117" s="205"/>
      <c r="AL117" s="205"/>
      <c r="AM117" s="205"/>
      <c r="AN117" s="206"/>
      <c r="AO117" s="205"/>
      <c r="AP117" s="205"/>
      <c r="AQ117" s="205"/>
      <c r="AR117" s="205"/>
      <c r="AS117" s="206"/>
      <c r="AT117" s="205"/>
      <c r="AU117" s="205"/>
      <c r="AV117" s="205"/>
      <c r="AW117" s="205"/>
      <c r="AX117" s="206"/>
      <c r="AY117" s="205"/>
      <c r="AZ117" s="205"/>
      <c r="BA117" s="205"/>
      <c r="BB117" s="205"/>
      <c r="BC117" s="206"/>
      <c r="BD117" s="205"/>
      <c r="BE117" s="205"/>
      <c r="BF117" s="205"/>
      <c r="BG117" s="205"/>
      <c r="BH117" s="206"/>
      <c r="BI117" s="205"/>
      <c r="BJ117" s="205"/>
      <c r="BK117" s="205"/>
      <c r="BL117" s="207"/>
      <c r="BM117" s="7" t="str">
        <f t="shared" si="3"/>
        <v>I</v>
      </c>
    </row>
    <row r="118" spans="1:65" s="2" customFormat="1" ht="27" hidden="1" thickTop="1">
      <c r="A118" s="158">
        <v>118</v>
      </c>
      <c r="B118" s="159" t="str">
        <f t="shared" si="5"/>
        <v>PSS08B_Adani Renewable Energy 35 Limited (ARE35L)</v>
      </c>
      <c r="C118" s="196" t="s">
        <v>444</v>
      </c>
      <c r="D118" s="197" t="s">
        <v>23</v>
      </c>
      <c r="E118" s="160" t="s">
        <v>2276</v>
      </c>
      <c r="F118" s="183" t="s">
        <v>3072</v>
      </c>
      <c r="G118" s="199" t="s">
        <v>476</v>
      </c>
      <c r="H118" s="721" t="s">
        <v>2310</v>
      </c>
      <c r="I118" s="160" t="s">
        <v>190</v>
      </c>
      <c r="J118" s="198" t="s">
        <v>159</v>
      </c>
      <c r="K118" s="164">
        <v>46241</v>
      </c>
      <c r="L118" s="202"/>
      <c r="M118" s="203"/>
      <c r="N118" s="168" t="str" cm="1">
        <f t="array" ref="N118">_xlfn.IFNA(LOOKUP(2, 1/(MOD(COLUMN(O118:XFD118)-COLUMN(O118), 5)=2)/(O118:XFD118&lt;&gt;""), O118:XFD118),"Not Submitted")</f>
        <v>Not Submitted</v>
      </c>
      <c r="O118" s="238"/>
      <c r="P118" s="238"/>
      <c r="Q118" s="198"/>
      <c r="R118" s="102"/>
      <c r="S118" s="205"/>
      <c r="T118" s="239"/>
      <c r="U118" s="240"/>
      <c r="V118" s="204"/>
      <c r="W118" s="205"/>
      <c r="X118" s="205"/>
      <c r="Y118" s="249"/>
      <c r="Z118" s="219"/>
      <c r="AA118" s="243"/>
      <c r="AB118" s="204"/>
      <c r="AC118" s="204"/>
      <c r="AD118" s="250"/>
      <c r="AE118" s="219"/>
      <c r="AF118" s="243"/>
      <c r="AG118" s="205"/>
      <c r="AH118" s="205"/>
      <c r="AI118" s="236"/>
      <c r="AJ118" s="205"/>
      <c r="AK118" s="205"/>
      <c r="AL118" s="205"/>
      <c r="AM118" s="205"/>
      <c r="AN118" s="206"/>
      <c r="AO118" s="205"/>
      <c r="AP118" s="205"/>
      <c r="AQ118" s="205"/>
      <c r="AR118" s="205"/>
      <c r="AS118" s="206"/>
      <c r="AT118" s="205"/>
      <c r="AU118" s="205"/>
      <c r="AV118" s="205"/>
      <c r="AW118" s="205"/>
      <c r="AX118" s="206"/>
      <c r="AY118" s="205"/>
      <c r="AZ118" s="205"/>
      <c r="BA118" s="205"/>
      <c r="BB118" s="205"/>
      <c r="BC118" s="206"/>
      <c r="BD118" s="205"/>
      <c r="BE118" s="205"/>
      <c r="BF118" s="205"/>
      <c r="BG118" s="205"/>
      <c r="BH118" s="206"/>
      <c r="BI118" s="205"/>
      <c r="BJ118" s="205"/>
      <c r="BK118" s="205"/>
      <c r="BL118" s="207"/>
      <c r="BM118" s="7" t="str">
        <f t="shared" si="3"/>
        <v>I</v>
      </c>
    </row>
    <row r="119" spans="1:65" s="2" customFormat="1" ht="27" hidden="1" thickTop="1">
      <c r="A119" s="158">
        <v>119</v>
      </c>
      <c r="B119" s="159" t="str">
        <f t="shared" si="5"/>
        <v>PSS08B_Adani Renewable Energy 35 Limited (ARE35L)</v>
      </c>
      <c r="C119" s="196" t="s">
        <v>444</v>
      </c>
      <c r="D119" s="197" t="s">
        <v>23</v>
      </c>
      <c r="E119" s="160" t="s">
        <v>2276</v>
      </c>
      <c r="F119" s="183" t="s">
        <v>3073</v>
      </c>
      <c r="G119" s="199" t="s">
        <v>506</v>
      </c>
      <c r="H119" s="721" t="s">
        <v>2312</v>
      </c>
      <c r="I119" s="160" t="s">
        <v>190</v>
      </c>
      <c r="J119" s="198" t="s">
        <v>142</v>
      </c>
      <c r="K119" s="164">
        <v>46241</v>
      </c>
      <c r="L119" s="202"/>
      <c r="M119" s="203"/>
      <c r="N119" s="168" t="str" cm="1">
        <f t="array" ref="N119">_xlfn.IFNA(LOOKUP(2, 1/(MOD(COLUMN(O119:XFD119)-COLUMN(O119), 5)=2)/(O119:XFD119&lt;&gt;""), O119:XFD119),"Not Submitted")</f>
        <v>Not Submitted</v>
      </c>
      <c r="O119" s="238"/>
      <c r="P119" s="238"/>
      <c r="Q119" s="198"/>
      <c r="R119" s="102"/>
      <c r="S119" s="205"/>
      <c r="T119" s="239"/>
      <c r="U119" s="240"/>
      <c r="V119" s="204"/>
      <c r="W119" s="205"/>
      <c r="X119" s="205"/>
      <c r="Y119" s="249"/>
      <c r="Z119" s="219"/>
      <c r="AA119" s="243"/>
      <c r="AB119" s="204"/>
      <c r="AC119" s="204"/>
      <c r="AD119" s="250"/>
      <c r="AE119" s="219"/>
      <c r="AF119" s="243"/>
      <c r="AG119" s="205"/>
      <c r="AH119" s="205"/>
      <c r="AI119" s="236"/>
      <c r="AJ119" s="205"/>
      <c r="AK119" s="205"/>
      <c r="AL119" s="205"/>
      <c r="AM119" s="205"/>
      <c r="AN119" s="206"/>
      <c r="AO119" s="205"/>
      <c r="AP119" s="205"/>
      <c r="AQ119" s="205"/>
      <c r="AR119" s="205"/>
      <c r="AS119" s="206"/>
      <c r="AT119" s="205"/>
      <c r="AU119" s="205"/>
      <c r="AV119" s="205"/>
      <c r="AW119" s="205"/>
      <c r="AX119" s="206"/>
      <c r="AY119" s="205"/>
      <c r="AZ119" s="205"/>
      <c r="BA119" s="205"/>
      <c r="BB119" s="205"/>
      <c r="BC119" s="206"/>
      <c r="BD119" s="205"/>
      <c r="BE119" s="205"/>
      <c r="BF119" s="205"/>
      <c r="BG119" s="205"/>
      <c r="BH119" s="206"/>
      <c r="BI119" s="205"/>
      <c r="BJ119" s="205"/>
      <c r="BK119" s="205"/>
      <c r="BL119" s="207"/>
      <c r="BM119" s="7" t="str">
        <f t="shared" si="3"/>
        <v>I</v>
      </c>
    </row>
    <row r="120" spans="1:65" s="2" customFormat="1" ht="27" hidden="1" thickTop="1">
      <c r="A120" s="158">
        <v>120</v>
      </c>
      <c r="B120" s="159" t="str">
        <f t="shared" si="5"/>
        <v>PSS08B_Adani Renewable Energy 35 Limited (ARE35L)</v>
      </c>
      <c r="C120" s="196" t="s">
        <v>444</v>
      </c>
      <c r="D120" s="197" t="s">
        <v>23</v>
      </c>
      <c r="E120" s="160" t="s">
        <v>2276</v>
      </c>
      <c r="F120" s="183" t="s">
        <v>3074</v>
      </c>
      <c r="G120" s="199" t="s">
        <v>521</v>
      </c>
      <c r="H120" s="722" t="s">
        <v>2314</v>
      </c>
      <c r="I120" s="160" t="s">
        <v>141</v>
      </c>
      <c r="J120" s="198" t="s">
        <v>159</v>
      </c>
      <c r="K120" s="164">
        <v>46241</v>
      </c>
      <c r="L120" s="202"/>
      <c r="M120" s="203"/>
      <c r="N120" s="168" t="str" cm="1">
        <f t="array" ref="N120">_xlfn.IFNA(LOOKUP(2, 1/(MOD(COLUMN(O120:XFD120)-COLUMN(O120), 5)=2)/(O120:XFD120&lt;&gt;""), O120:XFD120),"Not Submitted")</f>
        <v>Not Submitted</v>
      </c>
      <c r="O120" s="238"/>
      <c r="P120" s="238"/>
      <c r="Q120" s="198"/>
      <c r="R120" s="102"/>
      <c r="S120" s="205"/>
      <c r="T120" s="239"/>
      <c r="U120" s="240"/>
      <c r="V120" s="204"/>
      <c r="W120" s="205"/>
      <c r="X120" s="205"/>
      <c r="Y120" s="249"/>
      <c r="Z120" s="219"/>
      <c r="AA120" s="243"/>
      <c r="AB120" s="204"/>
      <c r="AC120" s="204"/>
      <c r="AD120" s="250"/>
      <c r="AE120" s="219"/>
      <c r="AF120" s="243"/>
      <c r="AG120" s="205"/>
      <c r="AH120" s="205"/>
      <c r="AI120" s="236"/>
      <c r="AJ120" s="205"/>
      <c r="AK120" s="205"/>
      <c r="AL120" s="205"/>
      <c r="AM120" s="205"/>
      <c r="AN120" s="206"/>
      <c r="AO120" s="205"/>
      <c r="AP120" s="205"/>
      <c r="AQ120" s="205"/>
      <c r="AR120" s="205"/>
      <c r="AS120" s="206"/>
      <c r="AT120" s="205"/>
      <c r="AU120" s="205"/>
      <c r="AV120" s="205"/>
      <c r="AW120" s="205"/>
      <c r="AX120" s="206"/>
      <c r="AY120" s="205"/>
      <c r="AZ120" s="205"/>
      <c r="BA120" s="205"/>
      <c r="BB120" s="205"/>
      <c r="BC120" s="206"/>
      <c r="BD120" s="205"/>
      <c r="BE120" s="205"/>
      <c r="BF120" s="205"/>
      <c r="BG120" s="205"/>
      <c r="BH120" s="206"/>
      <c r="BI120" s="205"/>
      <c r="BJ120" s="205"/>
      <c r="BK120" s="205"/>
      <c r="BL120" s="207"/>
      <c r="BM120" s="7" t="str">
        <f t="shared" si="3"/>
        <v>I</v>
      </c>
    </row>
    <row r="121" spans="1:65" s="2" customFormat="1" ht="27" hidden="1" thickTop="1">
      <c r="A121" s="158">
        <v>121</v>
      </c>
      <c r="B121" s="159" t="str">
        <f t="shared" si="5"/>
        <v>PSS08B_Adani Renewable Energy 35 Limited (ARE35L)</v>
      </c>
      <c r="C121" s="196" t="s">
        <v>444</v>
      </c>
      <c r="D121" s="197" t="s">
        <v>23</v>
      </c>
      <c r="E121" s="160" t="s">
        <v>2276</v>
      </c>
      <c r="F121" s="183" t="s">
        <v>3075</v>
      </c>
      <c r="G121" s="199" t="s">
        <v>449</v>
      </c>
      <c r="H121" s="719" t="s">
        <v>2316</v>
      </c>
      <c r="I121" s="160" t="s">
        <v>141</v>
      </c>
      <c r="J121" s="198" t="s">
        <v>159</v>
      </c>
      <c r="K121" s="725">
        <v>46218</v>
      </c>
      <c r="L121" s="202"/>
      <c r="M121" s="203"/>
      <c r="N121" s="168" t="str" cm="1">
        <f t="array" ref="N121">_xlfn.IFNA(LOOKUP(2, 1/(MOD(COLUMN(O121:XFD121)-COLUMN(O121), 5)=2)/(O121:XFD121&lt;&gt;""), O121:XFD121),"Not Submitted")</f>
        <v>Not Submitted</v>
      </c>
      <c r="O121" s="238"/>
      <c r="P121" s="238"/>
      <c r="Q121" s="198"/>
      <c r="R121" s="102"/>
      <c r="S121" s="205"/>
      <c r="T121" s="239"/>
      <c r="U121" s="240"/>
      <c r="V121" s="204"/>
      <c r="W121" s="205"/>
      <c r="X121" s="205"/>
      <c r="Y121" s="249"/>
      <c r="Z121" s="219"/>
      <c r="AA121" s="243"/>
      <c r="AB121" s="204"/>
      <c r="AC121" s="204"/>
      <c r="AD121" s="250"/>
      <c r="AE121" s="219"/>
      <c r="AF121" s="243"/>
      <c r="AG121" s="205"/>
      <c r="AH121" s="205"/>
      <c r="AI121" s="236"/>
      <c r="AJ121" s="205"/>
      <c r="AK121" s="205"/>
      <c r="AL121" s="205"/>
      <c r="AM121" s="205"/>
      <c r="AN121" s="206"/>
      <c r="AO121" s="205"/>
      <c r="AP121" s="205"/>
      <c r="AQ121" s="205"/>
      <c r="AR121" s="205"/>
      <c r="AS121" s="206"/>
      <c r="AT121" s="205"/>
      <c r="AU121" s="205"/>
      <c r="AV121" s="205"/>
      <c r="AW121" s="205"/>
      <c r="AX121" s="206"/>
      <c r="AY121" s="205"/>
      <c r="AZ121" s="205"/>
      <c r="BA121" s="205"/>
      <c r="BB121" s="205"/>
      <c r="BC121" s="206"/>
      <c r="BD121" s="205"/>
      <c r="BE121" s="205"/>
      <c r="BF121" s="205"/>
      <c r="BG121" s="205"/>
      <c r="BH121" s="206"/>
      <c r="BI121" s="205"/>
      <c r="BJ121" s="205"/>
      <c r="BK121" s="205"/>
      <c r="BL121" s="207"/>
      <c r="BM121" s="7" t="str">
        <f t="shared" si="3"/>
        <v>I</v>
      </c>
    </row>
    <row r="122" spans="1:65" s="2" customFormat="1" ht="27" hidden="1" thickTop="1">
      <c r="A122" s="158">
        <v>122</v>
      </c>
      <c r="B122" s="159" t="str">
        <f t="shared" si="5"/>
        <v>PSS08B_Adani Renewable Energy 35 Limited (ARE35L)</v>
      </c>
      <c r="C122" s="196" t="s">
        <v>444</v>
      </c>
      <c r="D122" s="197" t="s">
        <v>23</v>
      </c>
      <c r="E122" s="160" t="s">
        <v>2276</v>
      </c>
      <c r="F122" s="183" t="s">
        <v>3076</v>
      </c>
      <c r="G122" s="199" t="s">
        <v>479</v>
      </c>
      <c r="H122" s="719" t="s">
        <v>2319</v>
      </c>
      <c r="I122" s="160" t="s">
        <v>141</v>
      </c>
      <c r="J122" s="198" t="s">
        <v>159</v>
      </c>
      <c r="K122" s="725">
        <v>46218</v>
      </c>
      <c r="L122" s="202"/>
      <c r="M122" s="203"/>
      <c r="N122" s="168" t="str" cm="1">
        <f t="array" ref="N122">_xlfn.IFNA(LOOKUP(2, 1/(MOD(COLUMN(O122:XFD122)-COLUMN(O122), 5)=2)/(O122:XFD122&lt;&gt;""), O122:XFD122),"Not Submitted")</f>
        <v>Not Submitted</v>
      </c>
      <c r="O122" s="238"/>
      <c r="P122" s="238"/>
      <c r="Q122" s="198"/>
      <c r="R122" s="102"/>
      <c r="S122" s="205"/>
      <c r="T122" s="239"/>
      <c r="U122" s="240"/>
      <c r="V122" s="204"/>
      <c r="W122" s="205"/>
      <c r="X122" s="205"/>
      <c r="Y122" s="249"/>
      <c r="Z122" s="219"/>
      <c r="AA122" s="243"/>
      <c r="AB122" s="204"/>
      <c r="AC122" s="204"/>
      <c r="AD122" s="250"/>
      <c r="AE122" s="219"/>
      <c r="AF122" s="243"/>
      <c r="AG122" s="205"/>
      <c r="AH122" s="205"/>
      <c r="AI122" s="236"/>
      <c r="AJ122" s="205"/>
      <c r="AK122" s="205"/>
      <c r="AL122" s="205"/>
      <c r="AM122" s="205"/>
      <c r="AN122" s="206"/>
      <c r="AO122" s="205"/>
      <c r="AP122" s="205"/>
      <c r="AQ122" s="205"/>
      <c r="AR122" s="205"/>
      <c r="AS122" s="206"/>
      <c r="AT122" s="205"/>
      <c r="AU122" s="205"/>
      <c r="AV122" s="205"/>
      <c r="AW122" s="205"/>
      <c r="AX122" s="206"/>
      <c r="AY122" s="205"/>
      <c r="AZ122" s="205"/>
      <c r="BA122" s="205"/>
      <c r="BB122" s="205"/>
      <c r="BC122" s="206"/>
      <c r="BD122" s="205"/>
      <c r="BE122" s="205"/>
      <c r="BF122" s="205"/>
      <c r="BG122" s="205"/>
      <c r="BH122" s="206"/>
      <c r="BI122" s="205"/>
      <c r="BJ122" s="205"/>
      <c r="BK122" s="205"/>
      <c r="BL122" s="207"/>
      <c r="BM122" s="7" t="str">
        <f t="shared" si="3"/>
        <v>I</v>
      </c>
    </row>
    <row r="123" spans="1:65" s="2" customFormat="1" ht="27" hidden="1" thickTop="1">
      <c r="A123" s="158">
        <v>123</v>
      </c>
      <c r="B123" s="159" t="str">
        <f t="shared" si="5"/>
        <v>PSS08B_Adani Renewable Energy 35 Limited (ARE35L)</v>
      </c>
      <c r="C123" s="196" t="s">
        <v>444</v>
      </c>
      <c r="D123" s="197" t="s">
        <v>23</v>
      </c>
      <c r="E123" s="160" t="s">
        <v>2276</v>
      </c>
      <c r="F123" s="183" t="s">
        <v>3077</v>
      </c>
      <c r="G123" s="199" t="s">
        <v>455</v>
      </c>
      <c r="H123" s="719" t="s">
        <v>2322</v>
      </c>
      <c r="I123" s="160" t="s">
        <v>141</v>
      </c>
      <c r="J123" s="198" t="s">
        <v>159</v>
      </c>
      <c r="K123" s="725">
        <v>46218</v>
      </c>
      <c r="L123" s="202"/>
      <c r="M123" s="203"/>
      <c r="N123" s="168" t="str" cm="1">
        <f t="array" ref="N123">_xlfn.IFNA(LOOKUP(2, 1/(MOD(COLUMN(O123:XFD123)-COLUMN(O123), 5)=2)/(O123:XFD123&lt;&gt;""), O123:XFD123),"Not Submitted")</f>
        <v>Not Submitted</v>
      </c>
      <c r="O123" s="238"/>
      <c r="P123" s="238"/>
      <c r="Q123" s="198"/>
      <c r="R123" s="102"/>
      <c r="S123" s="205"/>
      <c r="T123" s="239"/>
      <c r="U123" s="240"/>
      <c r="V123" s="204"/>
      <c r="W123" s="205"/>
      <c r="X123" s="205"/>
      <c r="Y123" s="249"/>
      <c r="Z123" s="219"/>
      <c r="AA123" s="243"/>
      <c r="AB123" s="204"/>
      <c r="AC123" s="204"/>
      <c r="AD123" s="250"/>
      <c r="AE123" s="219"/>
      <c r="AF123" s="243"/>
      <c r="AG123" s="205"/>
      <c r="AH123" s="205"/>
      <c r="AI123" s="236"/>
      <c r="AJ123" s="205"/>
      <c r="AK123" s="205"/>
      <c r="AL123" s="205"/>
      <c r="AM123" s="205"/>
      <c r="AN123" s="206"/>
      <c r="AO123" s="205"/>
      <c r="AP123" s="205"/>
      <c r="AQ123" s="205"/>
      <c r="AR123" s="205"/>
      <c r="AS123" s="206"/>
      <c r="AT123" s="205"/>
      <c r="AU123" s="205"/>
      <c r="AV123" s="205"/>
      <c r="AW123" s="205"/>
      <c r="AX123" s="206"/>
      <c r="AY123" s="205"/>
      <c r="AZ123" s="205"/>
      <c r="BA123" s="205"/>
      <c r="BB123" s="205"/>
      <c r="BC123" s="206"/>
      <c r="BD123" s="205"/>
      <c r="BE123" s="205"/>
      <c r="BF123" s="205"/>
      <c r="BG123" s="205"/>
      <c r="BH123" s="206"/>
      <c r="BI123" s="205"/>
      <c r="BJ123" s="205"/>
      <c r="BK123" s="205"/>
      <c r="BL123" s="207"/>
      <c r="BM123" s="7" t="str">
        <f t="shared" si="3"/>
        <v>I</v>
      </c>
    </row>
    <row r="124" spans="1:65" s="2" customFormat="1" ht="27" hidden="1" thickTop="1">
      <c r="A124" s="158">
        <v>124</v>
      </c>
      <c r="B124" s="159" t="str">
        <f t="shared" si="5"/>
        <v>PSS08B_Adani Renewable Energy 35 Limited (ARE35L)</v>
      </c>
      <c r="C124" s="196" t="s">
        <v>444</v>
      </c>
      <c r="D124" s="197" t="s">
        <v>23</v>
      </c>
      <c r="E124" s="160" t="s">
        <v>2276</v>
      </c>
      <c r="F124" s="183" t="s">
        <v>3078</v>
      </c>
      <c r="G124" s="199" t="s">
        <v>503</v>
      </c>
      <c r="H124" s="719" t="s">
        <v>2324</v>
      </c>
      <c r="I124" s="160" t="s">
        <v>141</v>
      </c>
      <c r="J124" s="198" t="s">
        <v>159</v>
      </c>
      <c r="K124" s="725">
        <v>46302</v>
      </c>
      <c r="L124" s="202"/>
      <c r="M124" s="203"/>
      <c r="N124" s="168" t="str" cm="1">
        <f t="array" ref="N124">_xlfn.IFNA(LOOKUP(2, 1/(MOD(COLUMN(O124:XFD124)-COLUMN(O124), 5)=2)/(O124:XFD124&lt;&gt;""), O124:XFD124),"Not Submitted")</f>
        <v>Not Submitted</v>
      </c>
      <c r="O124" s="238"/>
      <c r="P124" s="238"/>
      <c r="Q124" s="198"/>
      <c r="R124" s="102"/>
      <c r="S124" s="205"/>
      <c r="T124" s="239"/>
      <c r="U124" s="240"/>
      <c r="V124" s="204"/>
      <c r="W124" s="205"/>
      <c r="X124" s="205"/>
      <c r="Y124" s="249"/>
      <c r="Z124" s="219"/>
      <c r="AA124" s="243"/>
      <c r="AB124" s="204"/>
      <c r="AC124" s="204"/>
      <c r="AD124" s="250"/>
      <c r="AE124" s="219"/>
      <c r="AF124" s="243"/>
      <c r="AG124" s="205"/>
      <c r="AH124" s="205"/>
      <c r="AI124" s="236"/>
      <c r="AJ124" s="205"/>
      <c r="AK124" s="205"/>
      <c r="AL124" s="205"/>
      <c r="AM124" s="205"/>
      <c r="AN124" s="206"/>
      <c r="AO124" s="205"/>
      <c r="AP124" s="205"/>
      <c r="AQ124" s="205"/>
      <c r="AR124" s="205"/>
      <c r="AS124" s="206"/>
      <c r="AT124" s="205"/>
      <c r="AU124" s="205"/>
      <c r="AV124" s="205"/>
      <c r="AW124" s="205"/>
      <c r="AX124" s="206"/>
      <c r="AY124" s="205"/>
      <c r="AZ124" s="205"/>
      <c r="BA124" s="205"/>
      <c r="BB124" s="205"/>
      <c r="BC124" s="206"/>
      <c r="BD124" s="205"/>
      <c r="BE124" s="205"/>
      <c r="BF124" s="205"/>
      <c r="BG124" s="205"/>
      <c r="BH124" s="206"/>
      <c r="BI124" s="205"/>
      <c r="BJ124" s="205"/>
      <c r="BK124" s="205"/>
      <c r="BL124" s="207"/>
      <c r="BM124" s="7" t="str">
        <f t="shared" si="3"/>
        <v>I</v>
      </c>
    </row>
    <row r="125" spans="1:65" s="2" customFormat="1" ht="27" hidden="1" thickTop="1">
      <c r="A125" s="158">
        <v>125</v>
      </c>
      <c r="B125" s="159" t="str">
        <f t="shared" si="5"/>
        <v>PSS08B_Adani Renewable Energy 35 Limited (ARE35L)</v>
      </c>
      <c r="C125" s="196" t="s">
        <v>444</v>
      </c>
      <c r="D125" s="197" t="s">
        <v>23</v>
      </c>
      <c r="E125" s="160" t="s">
        <v>2276</v>
      </c>
      <c r="F125" s="183" t="s">
        <v>3079</v>
      </c>
      <c r="G125" s="199" t="s">
        <v>500</v>
      </c>
      <c r="H125" s="719" t="s">
        <v>2326</v>
      </c>
      <c r="I125" s="160" t="s">
        <v>141</v>
      </c>
      <c r="J125" s="198" t="s">
        <v>159</v>
      </c>
      <c r="K125" s="725">
        <v>46223</v>
      </c>
      <c r="L125" s="202"/>
      <c r="M125" s="203"/>
      <c r="N125" s="168" t="str" cm="1">
        <f t="array" ref="N125">_xlfn.IFNA(LOOKUP(2, 1/(MOD(COLUMN(O125:XFD125)-COLUMN(O125), 5)=2)/(O125:XFD125&lt;&gt;""), O125:XFD125),"Not Submitted")</f>
        <v>Not Submitted</v>
      </c>
      <c r="O125" s="238"/>
      <c r="P125" s="238"/>
      <c r="Q125" s="198"/>
      <c r="R125" s="102"/>
      <c r="S125" s="205"/>
      <c r="T125" s="239"/>
      <c r="U125" s="240"/>
      <c r="V125" s="204"/>
      <c r="W125" s="205"/>
      <c r="X125" s="205"/>
      <c r="Y125" s="249"/>
      <c r="Z125" s="219"/>
      <c r="AA125" s="243"/>
      <c r="AB125" s="204"/>
      <c r="AC125" s="204"/>
      <c r="AD125" s="250"/>
      <c r="AE125" s="219"/>
      <c r="AF125" s="243"/>
      <c r="AG125" s="205"/>
      <c r="AH125" s="205"/>
      <c r="AI125" s="236"/>
      <c r="AJ125" s="205"/>
      <c r="AK125" s="205"/>
      <c r="AL125" s="205"/>
      <c r="AM125" s="205"/>
      <c r="AN125" s="206"/>
      <c r="AO125" s="205"/>
      <c r="AP125" s="205"/>
      <c r="AQ125" s="205"/>
      <c r="AR125" s="205"/>
      <c r="AS125" s="206"/>
      <c r="AT125" s="205"/>
      <c r="AU125" s="205"/>
      <c r="AV125" s="205"/>
      <c r="AW125" s="205"/>
      <c r="AX125" s="206"/>
      <c r="AY125" s="205"/>
      <c r="AZ125" s="205"/>
      <c r="BA125" s="205"/>
      <c r="BB125" s="205"/>
      <c r="BC125" s="206"/>
      <c r="BD125" s="205"/>
      <c r="BE125" s="205"/>
      <c r="BF125" s="205"/>
      <c r="BG125" s="205"/>
      <c r="BH125" s="206"/>
      <c r="BI125" s="205"/>
      <c r="BJ125" s="205"/>
      <c r="BK125" s="205"/>
      <c r="BL125" s="207"/>
      <c r="BM125" s="7" t="str">
        <f t="shared" si="3"/>
        <v>I</v>
      </c>
    </row>
    <row r="126" spans="1:65" s="2" customFormat="1" ht="27" hidden="1" thickTop="1">
      <c r="A126" s="158">
        <v>126</v>
      </c>
      <c r="B126" s="159" t="str">
        <f t="shared" si="5"/>
        <v>PSS08B_Adani Renewable Energy 35 Limited (ARE35L)</v>
      </c>
      <c r="C126" s="196" t="s">
        <v>444</v>
      </c>
      <c r="D126" s="197" t="s">
        <v>23</v>
      </c>
      <c r="E126" s="160" t="s">
        <v>2276</v>
      </c>
      <c r="F126" s="183" t="s">
        <v>3080</v>
      </c>
      <c r="G126" s="199" t="s">
        <v>473</v>
      </c>
      <c r="H126" s="719" t="s">
        <v>495</v>
      </c>
      <c r="I126" s="160" t="s">
        <v>141</v>
      </c>
      <c r="J126" s="198" t="s">
        <v>159</v>
      </c>
      <c r="K126" s="725">
        <v>46218</v>
      </c>
      <c r="L126" s="202"/>
      <c r="M126" s="203"/>
      <c r="N126" s="168" t="str" cm="1">
        <f t="array" ref="N126">_xlfn.IFNA(LOOKUP(2, 1/(MOD(COLUMN(O126:XFD126)-COLUMN(O126), 5)=2)/(O126:XFD126&lt;&gt;""), O126:XFD126),"Not Submitted")</f>
        <v>Not Submitted</v>
      </c>
      <c r="O126" s="238"/>
      <c r="P126" s="238"/>
      <c r="Q126" s="198"/>
      <c r="R126" s="102"/>
      <c r="S126" s="205"/>
      <c r="T126" s="239"/>
      <c r="U126" s="240"/>
      <c r="V126" s="204"/>
      <c r="W126" s="205"/>
      <c r="X126" s="205"/>
      <c r="Y126" s="249"/>
      <c r="Z126" s="219"/>
      <c r="AA126" s="243"/>
      <c r="AB126" s="204"/>
      <c r="AC126" s="204"/>
      <c r="AD126" s="250"/>
      <c r="AE126" s="219"/>
      <c r="AF126" s="243"/>
      <c r="AG126" s="205"/>
      <c r="AH126" s="205"/>
      <c r="AI126" s="236"/>
      <c r="AJ126" s="205"/>
      <c r="AK126" s="205"/>
      <c r="AL126" s="205"/>
      <c r="AM126" s="205"/>
      <c r="AN126" s="206"/>
      <c r="AO126" s="205"/>
      <c r="AP126" s="205"/>
      <c r="AQ126" s="205"/>
      <c r="AR126" s="205"/>
      <c r="AS126" s="206"/>
      <c r="AT126" s="205"/>
      <c r="AU126" s="205"/>
      <c r="AV126" s="205"/>
      <c r="AW126" s="205"/>
      <c r="AX126" s="206"/>
      <c r="AY126" s="205"/>
      <c r="AZ126" s="205"/>
      <c r="BA126" s="205"/>
      <c r="BB126" s="205"/>
      <c r="BC126" s="206"/>
      <c r="BD126" s="205"/>
      <c r="BE126" s="205"/>
      <c r="BF126" s="205"/>
      <c r="BG126" s="205"/>
      <c r="BH126" s="206"/>
      <c r="BI126" s="205"/>
      <c r="BJ126" s="205"/>
      <c r="BK126" s="205"/>
      <c r="BL126" s="207"/>
      <c r="BM126" s="7" t="str">
        <f t="shared" si="3"/>
        <v>I</v>
      </c>
    </row>
    <row r="127" spans="1:65" s="2" customFormat="1" ht="27" hidden="1" thickTop="1">
      <c r="A127" s="158"/>
      <c r="B127" s="159" t="str">
        <f t="shared" si="5"/>
        <v>PSS08B_Adani Renewable Energy 35 Limited (ARE35L)</v>
      </c>
      <c r="C127" s="196" t="s">
        <v>444</v>
      </c>
      <c r="D127" s="197" t="s">
        <v>23</v>
      </c>
      <c r="E127" s="160" t="s">
        <v>2276</v>
      </c>
      <c r="F127" s="183" t="s">
        <v>3081</v>
      </c>
      <c r="G127" s="199"/>
      <c r="H127" s="719" t="s">
        <v>2329</v>
      </c>
      <c r="I127" s="160"/>
      <c r="J127" s="198"/>
      <c r="K127" s="725">
        <v>46218</v>
      </c>
      <c r="L127" s="202"/>
      <c r="M127" s="203"/>
      <c r="N127" s="168" t="str" cm="1">
        <f t="array" ref="N127">_xlfn.IFNA(LOOKUP(2, 1/(MOD(COLUMN(O127:XFD127)-COLUMN(O127), 5)=2)/(O127:XFD127&lt;&gt;""), O127:XFD127),"Not Submitted")</f>
        <v>Not Submitted</v>
      </c>
      <c r="O127" s="238"/>
      <c r="P127" s="238"/>
      <c r="Q127" s="198"/>
      <c r="R127" s="102"/>
      <c r="S127" s="205"/>
      <c r="T127" s="239"/>
      <c r="U127" s="240"/>
      <c r="V127" s="204"/>
      <c r="W127" s="205"/>
      <c r="X127" s="205"/>
      <c r="Y127" s="249"/>
      <c r="Z127" s="219"/>
      <c r="AA127" s="243"/>
      <c r="AB127" s="204"/>
      <c r="AC127" s="204"/>
      <c r="AD127" s="250"/>
      <c r="AE127" s="219"/>
      <c r="AF127" s="243"/>
      <c r="AG127" s="205"/>
      <c r="AH127" s="205"/>
      <c r="AI127" s="236"/>
      <c r="AJ127" s="205"/>
      <c r="AK127" s="205"/>
      <c r="AL127" s="205"/>
      <c r="AM127" s="205"/>
      <c r="AN127" s="206"/>
      <c r="AO127" s="205"/>
      <c r="AP127" s="205"/>
      <c r="AQ127" s="205"/>
      <c r="AR127" s="205"/>
      <c r="AS127" s="206"/>
      <c r="AT127" s="205"/>
      <c r="AU127" s="205"/>
      <c r="AV127" s="205"/>
      <c r="AW127" s="205"/>
      <c r="AX127" s="206"/>
      <c r="AY127" s="205"/>
      <c r="AZ127" s="205"/>
      <c r="BA127" s="205"/>
      <c r="BB127" s="205"/>
      <c r="BC127" s="206"/>
      <c r="BD127" s="205"/>
      <c r="BE127" s="205"/>
      <c r="BF127" s="205"/>
      <c r="BG127" s="205"/>
      <c r="BH127" s="206"/>
      <c r="BI127" s="205"/>
      <c r="BJ127" s="205"/>
      <c r="BK127" s="205"/>
      <c r="BL127" s="207"/>
      <c r="BM127" s="7" t="str">
        <f t="shared" si="3"/>
        <v>I</v>
      </c>
    </row>
    <row r="128" spans="1:65" s="2" customFormat="1" ht="27" hidden="1" thickTop="1">
      <c r="A128" s="158"/>
      <c r="B128" s="159" t="str">
        <f t="shared" si="5"/>
        <v>PSS08B_Adani Renewable Energy 35 Limited (ARE35L)</v>
      </c>
      <c r="C128" s="196" t="s">
        <v>444</v>
      </c>
      <c r="D128" s="197" t="s">
        <v>23</v>
      </c>
      <c r="E128" s="160" t="s">
        <v>2276</v>
      </c>
      <c r="F128" s="183" t="s">
        <v>3082</v>
      </c>
      <c r="G128" s="199"/>
      <c r="H128" s="723" t="s">
        <v>2331</v>
      </c>
      <c r="I128" s="160"/>
      <c r="J128" s="198"/>
      <c r="K128" s="725">
        <v>46223</v>
      </c>
      <c r="L128" s="202"/>
      <c r="M128" s="203"/>
      <c r="N128" s="168" t="str" cm="1">
        <f t="array" ref="N128">_xlfn.IFNA(LOOKUP(2, 1/(MOD(COLUMN(O128:XFD128)-COLUMN(O128), 5)=2)/(O128:XFD128&lt;&gt;""), O128:XFD128),"Not Submitted")</f>
        <v>Not Submitted</v>
      </c>
      <c r="O128" s="238"/>
      <c r="P128" s="238"/>
      <c r="Q128" s="198"/>
      <c r="R128" s="102"/>
      <c r="S128" s="205"/>
      <c r="T128" s="239"/>
      <c r="U128" s="240"/>
      <c r="V128" s="204"/>
      <c r="W128" s="205"/>
      <c r="X128" s="205"/>
      <c r="Y128" s="249"/>
      <c r="Z128" s="219"/>
      <c r="AA128" s="243"/>
      <c r="AB128" s="204"/>
      <c r="AC128" s="204"/>
      <c r="AD128" s="250"/>
      <c r="AE128" s="219"/>
      <c r="AF128" s="243"/>
      <c r="AG128" s="205"/>
      <c r="AH128" s="205"/>
      <c r="AI128" s="236"/>
      <c r="AJ128" s="205"/>
      <c r="AK128" s="205"/>
      <c r="AL128" s="205"/>
      <c r="AM128" s="205"/>
      <c r="AN128" s="206"/>
      <c r="AO128" s="205"/>
      <c r="AP128" s="205"/>
      <c r="AQ128" s="205"/>
      <c r="AR128" s="205"/>
      <c r="AS128" s="206"/>
      <c r="AT128" s="205"/>
      <c r="AU128" s="205"/>
      <c r="AV128" s="205"/>
      <c r="AW128" s="205"/>
      <c r="AX128" s="206"/>
      <c r="AY128" s="205"/>
      <c r="AZ128" s="205"/>
      <c r="BA128" s="205"/>
      <c r="BB128" s="205"/>
      <c r="BC128" s="206"/>
      <c r="BD128" s="205"/>
      <c r="BE128" s="205"/>
      <c r="BF128" s="205"/>
      <c r="BG128" s="205"/>
      <c r="BH128" s="206"/>
      <c r="BI128" s="205"/>
      <c r="BJ128" s="205"/>
      <c r="BK128" s="205"/>
      <c r="BL128" s="207"/>
      <c r="BM128" s="7" t="str">
        <f t="shared" si="3"/>
        <v>I</v>
      </c>
    </row>
    <row r="129" spans="1:65" s="2" customFormat="1" ht="27" hidden="1" thickTop="1">
      <c r="A129" s="158"/>
      <c r="B129" s="159" t="str">
        <f t="shared" si="5"/>
        <v>PSS08B_Adani Renewable Energy 35 Limited (ARE35L)</v>
      </c>
      <c r="C129" s="196" t="s">
        <v>444</v>
      </c>
      <c r="D129" s="197" t="s">
        <v>23</v>
      </c>
      <c r="E129" s="160" t="s">
        <v>2276</v>
      </c>
      <c r="F129" s="183" t="s">
        <v>3083</v>
      </c>
      <c r="G129" s="199"/>
      <c r="H129" s="723" t="s">
        <v>2333</v>
      </c>
      <c r="I129" s="160"/>
      <c r="J129" s="198"/>
      <c r="K129" s="725">
        <v>46228</v>
      </c>
      <c r="L129" s="202"/>
      <c r="M129" s="203"/>
      <c r="N129" s="168" t="str" cm="1">
        <f t="array" ref="N129">_xlfn.IFNA(LOOKUP(2, 1/(MOD(COLUMN(O129:XFD129)-COLUMN(O129), 5)=2)/(O129:XFD129&lt;&gt;""), O129:XFD129),"Not Submitted")</f>
        <v>Not Submitted</v>
      </c>
      <c r="O129" s="238"/>
      <c r="P129" s="238"/>
      <c r="Q129" s="198"/>
      <c r="R129" s="102"/>
      <c r="S129" s="205"/>
      <c r="T129" s="239"/>
      <c r="U129" s="240"/>
      <c r="V129" s="204"/>
      <c r="W129" s="205"/>
      <c r="X129" s="205"/>
      <c r="Y129" s="249"/>
      <c r="Z129" s="219"/>
      <c r="AA129" s="243"/>
      <c r="AB129" s="204"/>
      <c r="AC129" s="204"/>
      <c r="AD129" s="250"/>
      <c r="AE129" s="219"/>
      <c r="AF129" s="243"/>
      <c r="AG129" s="205"/>
      <c r="AH129" s="205"/>
      <c r="AI129" s="236"/>
      <c r="AJ129" s="205"/>
      <c r="AK129" s="205"/>
      <c r="AL129" s="205"/>
      <c r="AM129" s="205"/>
      <c r="AN129" s="206"/>
      <c r="AO129" s="205"/>
      <c r="AP129" s="205"/>
      <c r="AQ129" s="205"/>
      <c r="AR129" s="205"/>
      <c r="AS129" s="206"/>
      <c r="AT129" s="205"/>
      <c r="AU129" s="205"/>
      <c r="AV129" s="205"/>
      <c r="AW129" s="205"/>
      <c r="AX129" s="206"/>
      <c r="AY129" s="205"/>
      <c r="AZ129" s="205"/>
      <c r="BA129" s="205"/>
      <c r="BB129" s="205"/>
      <c r="BC129" s="206"/>
      <c r="BD129" s="205"/>
      <c r="BE129" s="205"/>
      <c r="BF129" s="205"/>
      <c r="BG129" s="205"/>
      <c r="BH129" s="206"/>
      <c r="BI129" s="205"/>
      <c r="BJ129" s="205"/>
      <c r="BK129" s="205"/>
      <c r="BL129" s="207"/>
      <c r="BM129" s="7" t="str">
        <f t="shared" si="3"/>
        <v>I</v>
      </c>
    </row>
    <row r="130" spans="1:65" s="2" customFormat="1" ht="27" hidden="1" thickTop="1">
      <c r="A130" s="158"/>
      <c r="B130" s="159" t="str">
        <f t="shared" si="5"/>
        <v>PSS08B_Adani Renewable Energy 35 Limited (ARE35L)</v>
      </c>
      <c r="C130" s="196" t="s">
        <v>444</v>
      </c>
      <c r="D130" s="197" t="s">
        <v>23</v>
      </c>
      <c r="E130" s="160" t="s">
        <v>2276</v>
      </c>
      <c r="F130" s="183" t="s">
        <v>3084</v>
      </c>
      <c r="G130" s="199"/>
      <c r="H130" s="719" t="s">
        <v>2335</v>
      </c>
      <c r="I130" s="160"/>
      <c r="J130" s="198"/>
      <c r="K130" s="725">
        <v>46223</v>
      </c>
      <c r="L130" s="202"/>
      <c r="M130" s="203"/>
      <c r="N130" s="168" t="str" cm="1">
        <f t="array" ref="N130">_xlfn.IFNA(LOOKUP(2, 1/(MOD(COLUMN(O130:XFD130)-COLUMN(O130), 5)=2)/(O130:XFD130&lt;&gt;""), O130:XFD130),"Not Submitted")</f>
        <v>Not Submitted</v>
      </c>
      <c r="O130" s="238"/>
      <c r="P130" s="238"/>
      <c r="Q130" s="198"/>
      <c r="R130" s="102"/>
      <c r="S130" s="205"/>
      <c r="T130" s="239"/>
      <c r="U130" s="240"/>
      <c r="V130" s="204"/>
      <c r="W130" s="205"/>
      <c r="X130" s="205"/>
      <c r="Y130" s="249"/>
      <c r="Z130" s="219"/>
      <c r="AA130" s="243"/>
      <c r="AB130" s="204"/>
      <c r="AC130" s="204"/>
      <c r="AD130" s="250"/>
      <c r="AE130" s="219"/>
      <c r="AF130" s="243"/>
      <c r="AG130" s="205"/>
      <c r="AH130" s="205"/>
      <c r="AI130" s="236"/>
      <c r="AJ130" s="205"/>
      <c r="AK130" s="205"/>
      <c r="AL130" s="205"/>
      <c r="AM130" s="205"/>
      <c r="AN130" s="206"/>
      <c r="AO130" s="205"/>
      <c r="AP130" s="205"/>
      <c r="AQ130" s="205"/>
      <c r="AR130" s="205"/>
      <c r="AS130" s="206"/>
      <c r="AT130" s="205"/>
      <c r="AU130" s="205"/>
      <c r="AV130" s="205"/>
      <c r="AW130" s="205"/>
      <c r="AX130" s="206"/>
      <c r="AY130" s="205"/>
      <c r="AZ130" s="205"/>
      <c r="BA130" s="205"/>
      <c r="BB130" s="205"/>
      <c r="BC130" s="206"/>
      <c r="BD130" s="205"/>
      <c r="BE130" s="205"/>
      <c r="BF130" s="205"/>
      <c r="BG130" s="205"/>
      <c r="BH130" s="206"/>
      <c r="BI130" s="205"/>
      <c r="BJ130" s="205"/>
      <c r="BK130" s="205"/>
      <c r="BL130" s="207"/>
      <c r="BM130" s="7" t="str">
        <f t="shared" si="3"/>
        <v>I</v>
      </c>
    </row>
    <row r="131" spans="1:65" s="2" customFormat="1" ht="27" hidden="1" thickTop="1">
      <c r="A131" s="158"/>
      <c r="B131" s="159" t="str">
        <f t="shared" si="5"/>
        <v>PSS08B_Adani Renewable Energy 35 Limited (ARE35L)</v>
      </c>
      <c r="C131" s="196" t="s">
        <v>444</v>
      </c>
      <c r="D131" s="197" t="s">
        <v>23</v>
      </c>
      <c r="E131" s="160" t="s">
        <v>2276</v>
      </c>
      <c r="F131" s="183" t="s">
        <v>3085</v>
      </c>
      <c r="G131" s="199"/>
      <c r="H131" s="719" t="s">
        <v>2338</v>
      </c>
      <c r="I131" s="160"/>
      <c r="J131" s="198"/>
      <c r="K131" s="725">
        <v>46223</v>
      </c>
      <c r="L131" s="202"/>
      <c r="M131" s="203"/>
      <c r="N131" s="168" t="str" cm="1">
        <f t="array" ref="N131">_xlfn.IFNA(LOOKUP(2, 1/(MOD(COLUMN(O131:XFD131)-COLUMN(O131), 5)=2)/(O131:XFD131&lt;&gt;""), O131:XFD131),"Not Submitted")</f>
        <v>Not Submitted</v>
      </c>
      <c r="O131" s="238"/>
      <c r="P131" s="238"/>
      <c r="Q131" s="198"/>
      <c r="R131" s="102"/>
      <c r="S131" s="205"/>
      <c r="T131" s="239"/>
      <c r="U131" s="240"/>
      <c r="V131" s="204"/>
      <c r="W131" s="205"/>
      <c r="X131" s="205"/>
      <c r="Y131" s="249"/>
      <c r="Z131" s="219"/>
      <c r="AA131" s="243"/>
      <c r="AB131" s="204"/>
      <c r="AC131" s="204"/>
      <c r="AD131" s="250"/>
      <c r="AE131" s="219"/>
      <c r="AF131" s="243"/>
      <c r="AG131" s="205"/>
      <c r="AH131" s="205"/>
      <c r="AI131" s="236"/>
      <c r="AJ131" s="205"/>
      <c r="AK131" s="205"/>
      <c r="AL131" s="205"/>
      <c r="AM131" s="205"/>
      <c r="AN131" s="206"/>
      <c r="AO131" s="205"/>
      <c r="AP131" s="205"/>
      <c r="AQ131" s="205"/>
      <c r="AR131" s="205"/>
      <c r="AS131" s="206"/>
      <c r="AT131" s="205"/>
      <c r="AU131" s="205"/>
      <c r="AV131" s="205"/>
      <c r="AW131" s="205"/>
      <c r="AX131" s="206"/>
      <c r="AY131" s="205"/>
      <c r="AZ131" s="205"/>
      <c r="BA131" s="205"/>
      <c r="BB131" s="205"/>
      <c r="BC131" s="206"/>
      <c r="BD131" s="205"/>
      <c r="BE131" s="205"/>
      <c r="BF131" s="205"/>
      <c r="BG131" s="205"/>
      <c r="BH131" s="206"/>
      <c r="BI131" s="205"/>
      <c r="BJ131" s="205"/>
      <c r="BK131" s="205"/>
      <c r="BL131" s="207"/>
      <c r="BM131" s="7" t="str">
        <f t="shared" si="3"/>
        <v>I</v>
      </c>
    </row>
    <row r="132" spans="1:65" s="2" customFormat="1" ht="27" hidden="1" thickTop="1">
      <c r="A132" s="158"/>
      <c r="B132" s="159" t="str">
        <f t="shared" si="5"/>
        <v>PSS08B_Adani Renewable Energy 35 Limited (ARE35L)</v>
      </c>
      <c r="C132" s="196" t="s">
        <v>444</v>
      </c>
      <c r="D132" s="197" t="s">
        <v>23</v>
      </c>
      <c r="E132" s="160" t="s">
        <v>2276</v>
      </c>
      <c r="F132" s="183" t="s">
        <v>3086</v>
      </c>
      <c r="G132" s="199"/>
      <c r="H132" s="719" t="s">
        <v>2340</v>
      </c>
      <c r="I132" s="160"/>
      <c r="J132" s="198"/>
      <c r="K132" s="725">
        <v>46223</v>
      </c>
      <c r="L132" s="202"/>
      <c r="M132" s="203"/>
      <c r="N132" s="168" t="str" cm="1">
        <f t="array" ref="N132">_xlfn.IFNA(LOOKUP(2, 1/(MOD(COLUMN(O132:XFD132)-COLUMN(O132), 5)=2)/(O132:XFD132&lt;&gt;""), O132:XFD132),"Not Submitted")</f>
        <v>Not Submitted</v>
      </c>
      <c r="O132" s="238"/>
      <c r="P132" s="238"/>
      <c r="Q132" s="198"/>
      <c r="R132" s="102"/>
      <c r="S132" s="205"/>
      <c r="T132" s="239"/>
      <c r="U132" s="240"/>
      <c r="V132" s="204"/>
      <c r="W132" s="205"/>
      <c r="X132" s="205"/>
      <c r="Y132" s="249"/>
      <c r="Z132" s="219"/>
      <c r="AA132" s="243"/>
      <c r="AB132" s="204"/>
      <c r="AC132" s="204"/>
      <c r="AD132" s="250"/>
      <c r="AE132" s="219"/>
      <c r="AF132" s="243"/>
      <c r="AG132" s="205"/>
      <c r="AH132" s="205"/>
      <c r="AI132" s="236"/>
      <c r="AJ132" s="205"/>
      <c r="AK132" s="205"/>
      <c r="AL132" s="205"/>
      <c r="AM132" s="205"/>
      <c r="AN132" s="206"/>
      <c r="AO132" s="205"/>
      <c r="AP132" s="205"/>
      <c r="AQ132" s="205"/>
      <c r="AR132" s="205"/>
      <c r="AS132" s="206"/>
      <c r="AT132" s="205"/>
      <c r="AU132" s="205"/>
      <c r="AV132" s="205"/>
      <c r="AW132" s="205"/>
      <c r="AX132" s="206"/>
      <c r="AY132" s="205"/>
      <c r="AZ132" s="205"/>
      <c r="BA132" s="205"/>
      <c r="BB132" s="205"/>
      <c r="BC132" s="206"/>
      <c r="BD132" s="205"/>
      <c r="BE132" s="205"/>
      <c r="BF132" s="205"/>
      <c r="BG132" s="205"/>
      <c r="BH132" s="206"/>
      <c r="BI132" s="205"/>
      <c r="BJ132" s="205"/>
      <c r="BK132" s="205"/>
      <c r="BL132" s="207"/>
      <c r="BM132" s="7" t="str">
        <f t="shared" si="3"/>
        <v>I</v>
      </c>
    </row>
    <row r="133" spans="1:65" s="2" customFormat="1" ht="27" hidden="1" thickTop="1">
      <c r="A133" s="158"/>
      <c r="B133" s="159" t="str">
        <f t="shared" si="5"/>
        <v>PSS08B_Adani Renewable Energy 35 Limited (ARE35L)</v>
      </c>
      <c r="C133" s="196" t="s">
        <v>444</v>
      </c>
      <c r="D133" s="197" t="s">
        <v>23</v>
      </c>
      <c r="E133" s="160" t="s">
        <v>2276</v>
      </c>
      <c r="F133" s="183" t="s">
        <v>3087</v>
      </c>
      <c r="G133" s="199"/>
      <c r="H133" s="719" t="s">
        <v>2343</v>
      </c>
      <c r="I133" s="160"/>
      <c r="J133" s="198"/>
      <c r="K133" s="725">
        <v>46228</v>
      </c>
      <c r="L133" s="202"/>
      <c r="M133" s="203"/>
      <c r="N133" s="168" t="str" cm="1">
        <f t="array" ref="N133">_xlfn.IFNA(LOOKUP(2, 1/(MOD(COLUMN(O133:XFD133)-COLUMN(O133), 5)=2)/(O133:XFD133&lt;&gt;""), O133:XFD133),"Not Submitted")</f>
        <v>Not Submitted</v>
      </c>
      <c r="O133" s="238"/>
      <c r="P133" s="238"/>
      <c r="Q133" s="198"/>
      <c r="R133" s="102"/>
      <c r="S133" s="205"/>
      <c r="T133" s="239"/>
      <c r="U133" s="240"/>
      <c r="V133" s="204"/>
      <c r="W133" s="205"/>
      <c r="X133" s="205"/>
      <c r="Y133" s="249"/>
      <c r="Z133" s="219"/>
      <c r="AA133" s="243"/>
      <c r="AB133" s="204"/>
      <c r="AC133" s="204"/>
      <c r="AD133" s="250"/>
      <c r="AE133" s="219"/>
      <c r="AF133" s="243"/>
      <c r="AG133" s="205"/>
      <c r="AH133" s="205"/>
      <c r="AI133" s="236"/>
      <c r="AJ133" s="205"/>
      <c r="AK133" s="205"/>
      <c r="AL133" s="205"/>
      <c r="AM133" s="205"/>
      <c r="AN133" s="206"/>
      <c r="AO133" s="205"/>
      <c r="AP133" s="205"/>
      <c r="AQ133" s="205"/>
      <c r="AR133" s="205"/>
      <c r="AS133" s="206"/>
      <c r="AT133" s="205"/>
      <c r="AU133" s="205"/>
      <c r="AV133" s="205"/>
      <c r="AW133" s="205"/>
      <c r="AX133" s="206"/>
      <c r="AY133" s="205"/>
      <c r="AZ133" s="205"/>
      <c r="BA133" s="205"/>
      <c r="BB133" s="205"/>
      <c r="BC133" s="206"/>
      <c r="BD133" s="205"/>
      <c r="BE133" s="205"/>
      <c r="BF133" s="205"/>
      <c r="BG133" s="205"/>
      <c r="BH133" s="206"/>
      <c r="BI133" s="205"/>
      <c r="BJ133" s="205"/>
      <c r="BK133" s="205"/>
      <c r="BL133" s="207"/>
      <c r="BM133" s="7" t="str">
        <f t="shared" si="3"/>
        <v>I</v>
      </c>
    </row>
    <row r="134" spans="1:65" s="2" customFormat="1" ht="27" hidden="1" thickTop="1">
      <c r="A134" s="158"/>
      <c r="B134" s="159" t="str">
        <f t="shared" si="5"/>
        <v>PSS08B_Adani Renewable Energy 35 Limited (ARE35L)</v>
      </c>
      <c r="C134" s="196" t="s">
        <v>444</v>
      </c>
      <c r="D134" s="197" t="s">
        <v>23</v>
      </c>
      <c r="E134" s="160" t="s">
        <v>2276</v>
      </c>
      <c r="F134" s="183" t="s">
        <v>3088</v>
      </c>
      <c r="G134" s="199"/>
      <c r="H134" s="719" t="s">
        <v>2346</v>
      </c>
      <c r="I134" s="160"/>
      <c r="J134" s="198"/>
      <c r="K134" s="725">
        <v>46223</v>
      </c>
      <c r="L134" s="202"/>
      <c r="M134" s="203"/>
      <c r="N134" s="168" t="str" cm="1">
        <f t="array" ref="N134">_xlfn.IFNA(LOOKUP(2, 1/(MOD(COLUMN(O134:XFD134)-COLUMN(O134), 5)=2)/(O134:XFD134&lt;&gt;""), O134:XFD134),"Not Submitted")</f>
        <v>Not Submitted</v>
      </c>
      <c r="O134" s="238"/>
      <c r="P134" s="238"/>
      <c r="Q134" s="198"/>
      <c r="R134" s="102"/>
      <c r="S134" s="205"/>
      <c r="T134" s="239"/>
      <c r="U134" s="240"/>
      <c r="V134" s="204"/>
      <c r="W134" s="205"/>
      <c r="X134" s="205"/>
      <c r="Y134" s="249"/>
      <c r="Z134" s="219"/>
      <c r="AA134" s="243"/>
      <c r="AB134" s="204"/>
      <c r="AC134" s="204"/>
      <c r="AD134" s="250"/>
      <c r="AE134" s="219"/>
      <c r="AF134" s="243"/>
      <c r="AG134" s="205"/>
      <c r="AH134" s="205"/>
      <c r="AI134" s="236"/>
      <c r="AJ134" s="205"/>
      <c r="AK134" s="205"/>
      <c r="AL134" s="205"/>
      <c r="AM134" s="205"/>
      <c r="AN134" s="206"/>
      <c r="AO134" s="205"/>
      <c r="AP134" s="205"/>
      <c r="AQ134" s="205"/>
      <c r="AR134" s="205"/>
      <c r="AS134" s="206"/>
      <c r="AT134" s="205"/>
      <c r="AU134" s="205"/>
      <c r="AV134" s="205"/>
      <c r="AW134" s="205"/>
      <c r="AX134" s="206"/>
      <c r="AY134" s="205"/>
      <c r="AZ134" s="205"/>
      <c r="BA134" s="205"/>
      <c r="BB134" s="205"/>
      <c r="BC134" s="206"/>
      <c r="BD134" s="205"/>
      <c r="BE134" s="205"/>
      <c r="BF134" s="205"/>
      <c r="BG134" s="205"/>
      <c r="BH134" s="206"/>
      <c r="BI134" s="205"/>
      <c r="BJ134" s="205"/>
      <c r="BK134" s="205"/>
      <c r="BL134" s="207"/>
      <c r="BM134" s="7" t="str">
        <f t="shared" si="3"/>
        <v>I</v>
      </c>
    </row>
    <row r="135" spans="1:65" s="2" customFormat="1" ht="27" hidden="1" thickTop="1">
      <c r="A135" s="158"/>
      <c r="B135" s="159" t="str">
        <f t="shared" si="5"/>
        <v>PSS08B_Adani Renewable Energy 35 Limited (ARE35L)</v>
      </c>
      <c r="C135" s="196" t="s">
        <v>444</v>
      </c>
      <c r="D135" s="197" t="s">
        <v>23</v>
      </c>
      <c r="E135" s="160" t="s">
        <v>2276</v>
      </c>
      <c r="F135" s="183" t="s">
        <v>3089</v>
      </c>
      <c r="G135" s="199"/>
      <c r="H135" s="723" t="s">
        <v>468</v>
      </c>
      <c r="I135" s="160"/>
      <c r="J135" s="198"/>
      <c r="K135" s="725">
        <v>46223</v>
      </c>
      <c r="L135" s="202"/>
      <c r="M135" s="203"/>
      <c r="N135" s="168" t="str" cm="1">
        <f t="array" ref="N135">_xlfn.IFNA(LOOKUP(2, 1/(MOD(COLUMN(O135:XFD135)-COLUMN(O135), 5)=2)/(O135:XFD135&lt;&gt;""), O135:XFD135),"Not Submitted")</f>
        <v>Not Submitted</v>
      </c>
      <c r="O135" s="238"/>
      <c r="P135" s="238"/>
      <c r="Q135" s="198"/>
      <c r="R135" s="102"/>
      <c r="S135" s="205"/>
      <c r="T135" s="239"/>
      <c r="U135" s="240"/>
      <c r="V135" s="204"/>
      <c r="W135" s="205"/>
      <c r="X135" s="205"/>
      <c r="Y135" s="249"/>
      <c r="Z135" s="219"/>
      <c r="AA135" s="243"/>
      <c r="AB135" s="204"/>
      <c r="AC135" s="204"/>
      <c r="AD135" s="250"/>
      <c r="AE135" s="219"/>
      <c r="AF135" s="243"/>
      <c r="AG135" s="205"/>
      <c r="AH135" s="205"/>
      <c r="AI135" s="236"/>
      <c r="AJ135" s="205"/>
      <c r="AK135" s="205"/>
      <c r="AL135" s="205"/>
      <c r="AM135" s="205"/>
      <c r="AN135" s="206"/>
      <c r="AO135" s="205"/>
      <c r="AP135" s="205"/>
      <c r="AQ135" s="205"/>
      <c r="AR135" s="205"/>
      <c r="AS135" s="206"/>
      <c r="AT135" s="205"/>
      <c r="AU135" s="205"/>
      <c r="AV135" s="205"/>
      <c r="AW135" s="205"/>
      <c r="AX135" s="206"/>
      <c r="AY135" s="205"/>
      <c r="AZ135" s="205"/>
      <c r="BA135" s="205"/>
      <c r="BB135" s="205"/>
      <c r="BC135" s="206"/>
      <c r="BD135" s="205"/>
      <c r="BE135" s="205"/>
      <c r="BF135" s="205"/>
      <c r="BG135" s="205"/>
      <c r="BH135" s="206"/>
      <c r="BI135" s="205"/>
      <c r="BJ135" s="205"/>
      <c r="BK135" s="205"/>
      <c r="BL135" s="207"/>
      <c r="BM135" s="7" t="str">
        <f t="shared" si="3"/>
        <v>I</v>
      </c>
    </row>
    <row r="136" spans="1:65" s="2" customFormat="1" ht="27" hidden="1" thickTop="1">
      <c r="A136" s="158"/>
      <c r="B136" s="159" t="str">
        <f t="shared" si="5"/>
        <v>PSS08B_Adani Renewable Energy 35 Limited (ARE35L)</v>
      </c>
      <c r="C136" s="196" t="s">
        <v>444</v>
      </c>
      <c r="D136" s="197" t="s">
        <v>23</v>
      </c>
      <c r="E136" s="160" t="s">
        <v>2276</v>
      </c>
      <c r="F136" s="183" t="s">
        <v>3090</v>
      </c>
      <c r="G136" s="199"/>
      <c r="H136" s="723" t="s">
        <v>2351</v>
      </c>
      <c r="I136" s="160"/>
      <c r="J136" s="198"/>
      <c r="K136" s="725">
        <v>46220</v>
      </c>
      <c r="L136" s="202"/>
      <c r="M136" s="203"/>
      <c r="N136" s="168" t="str" cm="1">
        <f t="array" ref="N136">_xlfn.IFNA(LOOKUP(2, 1/(MOD(COLUMN(O136:XFD136)-COLUMN(O136), 5)=2)/(O136:XFD136&lt;&gt;""), O136:XFD136),"Not Submitted")</f>
        <v>Not Submitted</v>
      </c>
      <c r="O136" s="238"/>
      <c r="P136" s="238"/>
      <c r="Q136" s="198"/>
      <c r="R136" s="102"/>
      <c r="S136" s="205"/>
      <c r="T136" s="239"/>
      <c r="U136" s="240"/>
      <c r="V136" s="204"/>
      <c r="W136" s="205"/>
      <c r="X136" s="205"/>
      <c r="Y136" s="249"/>
      <c r="Z136" s="219"/>
      <c r="AA136" s="243"/>
      <c r="AB136" s="204"/>
      <c r="AC136" s="204"/>
      <c r="AD136" s="250"/>
      <c r="AE136" s="219"/>
      <c r="AF136" s="243"/>
      <c r="AG136" s="205"/>
      <c r="AH136" s="205"/>
      <c r="AI136" s="236"/>
      <c r="AJ136" s="205"/>
      <c r="AK136" s="205"/>
      <c r="AL136" s="205"/>
      <c r="AM136" s="205"/>
      <c r="AN136" s="206"/>
      <c r="AO136" s="205"/>
      <c r="AP136" s="205"/>
      <c r="AQ136" s="205"/>
      <c r="AR136" s="205"/>
      <c r="AS136" s="206"/>
      <c r="AT136" s="205"/>
      <c r="AU136" s="205"/>
      <c r="AV136" s="205"/>
      <c r="AW136" s="205"/>
      <c r="AX136" s="206"/>
      <c r="AY136" s="205"/>
      <c r="AZ136" s="205"/>
      <c r="BA136" s="205"/>
      <c r="BB136" s="205"/>
      <c r="BC136" s="206"/>
      <c r="BD136" s="205"/>
      <c r="BE136" s="205"/>
      <c r="BF136" s="205"/>
      <c r="BG136" s="205"/>
      <c r="BH136" s="206"/>
      <c r="BI136" s="205"/>
      <c r="BJ136" s="205"/>
      <c r="BK136" s="205"/>
      <c r="BL136" s="207"/>
      <c r="BM136" s="7" t="str">
        <f t="shared" si="3"/>
        <v>I</v>
      </c>
    </row>
    <row r="137" spans="1:65" s="2" customFormat="1" ht="27" hidden="1" thickTop="1">
      <c r="A137" s="158"/>
      <c r="B137" s="159" t="str">
        <f t="shared" si="5"/>
        <v>PSS08B_Adani Renewable Energy 35 Limited (ARE35L)</v>
      </c>
      <c r="C137" s="196" t="s">
        <v>444</v>
      </c>
      <c r="D137" s="197" t="s">
        <v>23</v>
      </c>
      <c r="E137" s="160" t="s">
        <v>2276</v>
      </c>
      <c r="F137" s="183" t="s">
        <v>3091</v>
      </c>
      <c r="G137" s="199"/>
      <c r="H137" s="723" t="s">
        <v>2353</v>
      </c>
      <c r="I137" s="160"/>
      <c r="J137" s="198"/>
      <c r="K137" s="725">
        <v>46220</v>
      </c>
      <c r="L137" s="202"/>
      <c r="M137" s="203"/>
      <c r="N137" s="168" t="str" cm="1">
        <f t="array" ref="N137">_xlfn.IFNA(LOOKUP(2, 1/(MOD(COLUMN(O137:XFD137)-COLUMN(O137), 5)=2)/(O137:XFD137&lt;&gt;""), O137:XFD137),"Not Submitted")</f>
        <v>Not Submitted</v>
      </c>
      <c r="O137" s="238"/>
      <c r="P137" s="238"/>
      <c r="Q137" s="198"/>
      <c r="R137" s="102"/>
      <c r="S137" s="205"/>
      <c r="T137" s="239"/>
      <c r="U137" s="240"/>
      <c r="V137" s="204"/>
      <c r="W137" s="205"/>
      <c r="X137" s="205"/>
      <c r="Y137" s="249"/>
      <c r="Z137" s="219"/>
      <c r="AA137" s="243"/>
      <c r="AB137" s="204"/>
      <c r="AC137" s="204"/>
      <c r="AD137" s="250"/>
      <c r="AE137" s="219"/>
      <c r="AF137" s="243"/>
      <c r="AG137" s="205"/>
      <c r="AH137" s="205"/>
      <c r="AI137" s="236"/>
      <c r="AJ137" s="205"/>
      <c r="AK137" s="205"/>
      <c r="AL137" s="205"/>
      <c r="AM137" s="205"/>
      <c r="AN137" s="206"/>
      <c r="AO137" s="205"/>
      <c r="AP137" s="205"/>
      <c r="AQ137" s="205"/>
      <c r="AR137" s="205"/>
      <c r="AS137" s="206"/>
      <c r="AT137" s="205"/>
      <c r="AU137" s="205"/>
      <c r="AV137" s="205"/>
      <c r="AW137" s="205"/>
      <c r="AX137" s="206"/>
      <c r="AY137" s="205"/>
      <c r="AZ137" s="205"/>
      <c r="BA137" s="205"/>
      <c r="BB137" s="205"/>
      <c r="BC137" s="206"/>
      <c r="BD137" s="205"/>
      <c r="BE137" s="205"/>
      <c r="BF137" s="205"/>
      <c r="BG137" s="205"/>
      <c r="BH137" s="206"/>
      <c r="BI137" s="205"/>
      <c r="BJ137" s="205"/>
      <c r="BK137" s="205"/>
      <c r="BL137" s="207"/>
      <c r="BM137" s="7" t="str">
        <f t="shared" si="3"/>
        <v>I</v>
      </c>
    </row>
    <row r="138" spans="1:65" s="2" customFormat="1" ht="27" hidden="1" thickTop="1">
      <c r="A138" s="158"/>
      <c r="B138" s="159" t="str">
        <f t="shared" si="5"/>
        <v>PSS08B_Adani Renewable Energy 35 Limited (ARE35L)</v>
      </c>
      <c r="C138" s="196" t="s">
        <v>444</v>
      </c>
      <c r="D138" s="197" t="s">
        <v>23</v>
      </c>
      <c r="E138" s="160" t="s">
        <v>2276</v>
      </c>
      <c r="F138" s="183" t="s">
        <v>3092</v>
      </c>
      <c r="G138" s="199"/>
      <c r="H138" s="723" t="s">
        <v>2355</v>
      </c>
      <c r="I138" s="160"/>
      <c r="J138" s="198"/>
      <c r="K138" s="725">
        <v>46220</v>
      </c>
      <c r="L138" s="202"/>
      <c r="M138" s="203"/>
      <c r="N138" s="168" t="str" cm="1">
        <f t="array" ref="N138">_xlfn.IFNA(LOOKUP(2, 1/(MOD(COLUMN(O138:XFD138)-COLUMN(O138), 5)=2)/(O138:XFD138&lt;&gt;""), O138:XFD138),"Not Submitted")</f>
        <v>Not Submitted</v>
      </c>
      <c r="O138" s="238"/>
      <c r="P138" s="238"/>
      <c r="Q138" s="198"/>
      <c r="R138" s="102"/>
      <c r="S138" s="205"/>
      <c r="T138" s="239"/>
      <c r="U138" s="240"/>
      <c r="V138" s="204"/>
      <c r="W138" s="205"/>
      <c r="X138" s="205"/>
      <c r="Y138" s="249"/>
      <c r="Z138" s="219"/>
      <c r="AA138" s="243"/>
      <c r="AB138" s="204"/>
      <c r="AC138" s="204"/>
      <c r="AD138" s="250"/>
      <c r="AE138" s="219"/>
      <c r="AF138" s="243"/>
      <c r="AG138" s="205"/>
      <c r="AH138" s="205"/>
      <c r="AI138" s="236"/>
      <c r="AJ138" s="205"/>
      <c r="AK138" s="205"/>
      <c r="AL138" s="205"/>
      <c r="AM138" s="205"/>
      <c r="AN138" s="206"/>
      <c r="AO138" s="205"/>
      <c r="AP138" s="205"/>
      <c r="AQ138" s="205"/>
      <c r="AR138" s="205"/>
      <c r="AS138" s="206"/>
      <c r="AT138" s="205"/>
      <c r="AU138" s="205"/>
      <c r="AV138" s="205"/>
      <c r="AW138" s="205"/>
      <c r="AX138" s="206"/>
      <c r="AY138" s="205"/>
      <c r="AZ138" s="205"/>
      <c r="BA138" s="205"/>
      <c r="BB138" s="205"/>
      <c r="BC138" s="206"/>
      <c r="BD138" s="205"/>
      <c r="BE138" s="205"/>
      <c r="BF138" s="205"/>
      <c r="BG138" s="205"/>
      <c r="BH138" s="206"/>
      <c r="BI138" s="205"/>
      <c r="BJ138" s="205"/>
      <c r="BK138" s="205"/>
      <c r="BL138" s="207"/>
      <c r="BM138" s="7" t="str">
        <f t="shared" si="3"/>
        <v>I</v>
      </c>
    </row>
    <row r="139" spans="1:65" s="2" customFormat="1" ht="27" hidden="1" thickTop="1">
      <c r="A139" s="158"/>
      <c r="B139" s="159" t="str">
        <f t="shared" si="5"/>
        <v>PSS08B_Adani Renewable Energy 35 Limited (ARE35L)</v>
      </c>
      <c r="C139" s="196" t="s">
        <v>444</v>
      </c>
      <c r="D139" s="197" t="s">
        <v>23</v>
      </c>
      <c r="E139" s="160" t="s">
        <v>2276</v>
      </c>
      <c r="F139" s="183" t="s">
        <v>3093</v>
      </c>
      <c r="G139" s="199"/>
      <c r="H139" s="719" t="s">
        <v>2358</v>
      </c>
      <c r="I139" s="160"/>
      <c r="J139" s="198"/>
      <c r="K139" s="725">
        <v>46223</v>
      </c>
      <c r="L139" s="202"/>
      <c r="M139" s="203"/>
      <c r="N139" s="168" t="str" cm="1">
        <f t="array" ref="N139">_xlfn.IFNA(LOOKUP(2, 1/(MOD(COLUMN(O139:XFD139)-COLUMN(O139), 5)=2)/(O139:XFD139&lt;&gt;""), O139:XFD139),"Not Submitted")</f>
        <v>Not Submitted</v>
      </c>
      <c r="O139" s="238"/>
      <c r="P139" s="238"/>
      <c r="Q139" s="198"/>
      <c r="R139" s="102"/>
      <c r="S139" s="205"/>
      <c r="T139" s="239"/>
      <c r="U139" s="240"/>
      <c r="V139" s="204"/>
      <c r="W139" s="205"/>
      <c r="X139" s="205"/>
      <c r="Y139" s="249"/>
      <c r="Z139" s="219"/>
      <c r="AA139" s="243"/>
      <c r="AB139" s="204"/>
      <c r="AC139" s="204"/>
      <c r="AD139" s="250"/>
      <c r="AE139" s="219"/>
      <c r="AF139" s="243"/>
      <c r="AG139" s="205"/>
      <c r="AH139" s="205"/>
      <c r="AI139" s="236"/>
      <c r="AJ139" s="205"/>
      <c r="AK139" s="205"/>
      <c r="AL139" s="205"/>
      <c r="AM139" s="205"/>
      <c r="AN139" s="206"/>
      <c r="AO139" s="205"/>
      <c r="AP139" s="205"/>
      <c r="AQ139" s="205"/>
      <c r="AR139" s="205"/>
      <c r="AS139" s="206"/>
      <c r="AT139" s="205"/>
      <c r="AU139" s="205"/>
      <c r="AV139" s="205"/>
      <c r="AW139" s="205"/>
      <c r="AX139" s="206"/>
      <c r="AY139" s="205"/>
      <c r="AZ139" s="205"/>
      <c r="BA139" s="205"/>
      <c r="BB139" s="205"/>
      <c r="BC139" s="206"/>
      <c r="BD139" s="205"/>
      <c r="BE139" s="205"/>
      <c r="BF139" s="205"/>
      <c r="BG139" s="205"/>
      <c r="BH139" s="206"/>
      <c r="BI139" s="205"/>
      <c r="BJ139" s="205"/>
      <c r="BK139" s="205"/>
      <c r="BL139" s="207"/>
      <c r="BM139" s="7" t="str">
        <f t="shared" si="3"/>
        <v>I</v>
      </c>
    </row>
    <row r="140" spans="1:65" s="2" customFormat="1" ht="27" hidden="1" thickTop="1">
      <c r="A140" s="158">
        <v>127</v>
      </c>
      <c r="B140" s="159" t="str">
        <f t="shared" si="5"/>
        <v>PSS08B_Adani Renewable Energy 35 Limited (ARE35L)</v>
      </c>
      <c r="C140" s="31" t="s">
        <v>600</v>
      </c>
      <c r="D140" s="197" t="s">
        <v>23</v>
      </c>
      <c r="E140" s="160" t="s">
        <v>23</v>
      </c>
      <c r="F140" s="291" t="s">
        <v>1018</v>
      </c>
      <c r="G140" s="199"/>
      <c r="H140" s="200" t="s">
        <v>612</v>
      </c>
      <c r="I140" s="160"/>
      <c r="J140" s="198"/>
      <c r="K140" s="164"/>
      <c r="L140" s="202"/>
      <c r="M140" s="203"/>
      <c r="N140" s="168" t="str" cm="1">
        <f t="array" ref="N140">_xlfn.IFNA(LOOKUP(2, 1/(MOD(COLUMN(O140:XFD140)-COLUMN(O140), 5)=2)/(O140:XFD140&lt;&gt;""), O140:XFD140),"Not Submitted")</f>
        <v>Not Submitted</v>
      </c>
      <c r="O140" s="238"/>
      <c r="P140" s="238"/>
      <c r="Q140" s="198"/>
      <c r="R140" s="102"/>
      <c r="S140" s="205"/>
      <c r="T140" s="239"/>
      <c r="U140" s="240"/>
      <c r="V140" s="204"/>
      <c r="W140" s="205"/>
      <c r="X140" s="205"/>
      <c r="Y140" s="249"/>
      <c r="Z140" s="219"/>
      <c r="AA140" s="243"/>
      <c r="AB140" s="204"/>
      <c r="AC140" s="204"/>
      <c r="AD140" s="250"/>
      <c r="AE140" s="219"/>
      <c r="AF140" s="243"/>
      <c r="AG140" s="205"/>
      <c r="AH140" s="205"/>
      <c r="AI140" s="236"/>
      <c r="AJ140" s="205"/>
      <c r="AK140" s="205"/>
      <c r="AL140" s="205"/>
      <c r="AM140" s="205"/>
      <c r="AN140" s="206"/>
      <c r="AO140" s="205"/>
      <c r="AP140" s="205"/>
      <c r="AQ140" s="205"/>
      <c r="AR140" s="205"/>
      <c r="AS140" s="206"/>
      <c r="AT140" s="205"/>
      <c r="AU140" s="205"/>
      <c r="AV140" s="205"/>
      <c r="AW140" s="205"/>
      <c r="AX140" s="206"/>
      <c r="AY140" s="205"/>
      <c r="AZ140" s="205"/>
      <c r="BA140" s="205"/>
      <c r="BB140" s="205"/>
      <c r="BC140" s="206"/>
      <c r="BD140" s="205"/>
      <c r="BE140" s="205"/>
      <c r="BF140" s="205"/>
      <c r="BG140" s="205"/>
      <c r="BH140" s="206"/>
      <c r="BI140" s="205"/>
      <c r="BJ140" s="205"/>
      <c r="BK140" s="205"/>
      <c r="BL140" s="207"/>
      <c r="BM140" s="7" t="str">
        <f t="shared" si="3"/>
        <v>E</v>
      </c>
    </row>
    <row r="141" spans="1:65" s="2" customFormat="1" ht="27" hidden="1" thickTop="1">
      <c r="A141" s="158">
        <v>128</v>
      </c>
      <c r="B141" s="159" t="str">
        <f t="shared" si="5"/>
        <v>PSS08B_Adani Renewable Energy 35 Limited (ARE35L)</v>
      </c>
      <c r="C141" s="31" t="s">
        <v>600</v>
      </c>
      <c r="D141" s="197" t="s">
        <v>23</v>
      </c>
      <c r="E141" s="160" t="s">
        <v>23</v>
      </c>
      <c r="F141" s="291" t="s">
        <v>1019</v>
      </c>
      <c r="G141" s="199" t="s">
        <v>609</v>
      </c>
      <c r="H141" s="200" t="s">
        <v>610</v>
      </c>
      <c r="I141" s="160" t="s">
        <v>141</v>
      </c>
      <c r="J141" s="198" t="s">
        <v>159</v>
      </c>
      <c r="K141" s="201"/>
      <c r="L141" s="202"/>
      <c r="M141" s="203"/>
      <c r="N141" s="168" t="str" cm="1">
        <f t="array" ref="N141">_xlfn.IFNA(LOOKUP(2, 1/(MOD(COLUMN(O141:XFD141)-COLUMN(O141), 5)=2)/(O141:XFD141&lt;&gt;""), O141:XFD141),"Not Submitted")</f>
        <v>Not Submitted</v>
      </c>
      <c r="O141" s="238"/>
      <c r="P141" s="238"/>
      <c r="Q141" s="198"/>
      <c r="R141" s="102"/>
      <c r="S141" s="205"/>
      <c r="T141" s="239"/>
      <c r="U141" s="240"/>
      <c r="V141" s="204"/>
      <c r="W141" s="205"/>
      <c r="X141" s="205"/>
      <c r="Y141" s="249"/>
      <c r="Z141" s="219"/>
      <c r="AA141" s="243"/>
      <c r="AB141" s="204"/>
      <c r="AC141" s="204"/>
      <c r="AD141" s="250"/>
      <c r="AE141" s="219"/>
      <c r="AF141" s="243"/>
      <c r="AG141" s="205"/>
      <c r="AH141" s="205"/>
      <c r="AI141" s="236"/>
      <c r="AJ141" s="205"/>
      <c r="AK141" s="205"/>
      <c r="AL141" s="205"/>
      <c r="AM141" s="205"/>
      <c r="AN141" s="206"/>
      <c r="AO141" s="205"/>
      <c r="AP141" s="205"/>
      <c r="AQ141" s="205"/>
      <c r="AR141" s="205"/>
      <c r="AS141" s="206"/>
      <c r="AT141" s="205"/>
      <c r="AU141" s="205"/>
      <c r="AV141" s="205"/>
      <c r="AW141" s="205"/>
      <c r="AX141" s="206"/>
      <c r="AY141" s="205"/>
      <c r="AZ141" s="205"/>
      <c r="BA141" s="205"/>
      <c r="BB141" s="205"/>
      <c r="BC141" s="206"/>
      <c r="BD141" s="205"/>
      <c r="BE141" s="205"/>
      <c r="BF141" s="205"/>
      <c r="BG141" s="205"/>
      <c r="BH141" s="206"/>
      <c r="BI141" s="205"/>
      <c r="BJ141" s="205"/>
      <c r="BK141" s="205"/>
      <c r="BL141" s="207"/>
      <c r="BM141" s="7" t="str">
        <f t="shared" si="3"/>
        <v>E</v>
      </c>
    </row>
    <row r="142" spans="1:65" s="2" customFormat="1" ht="27" hidden="1" thickTop="1">
      <c r="A142" s="158">
        <v>129</v>
      </c>
      <c r="B142" s="159" t="str">
        <f t="shared" si="5"/>
        <v>PSS08B_Adani Renewable Energy 35 Limited (ARE35L)</v>
      </c>
      <c r="C142" s="31" t="s">
        <v>600</v>
      </c>
      <c r="D142" s="197" t="s">
        <v>23</v>
      </c>
      <c r="E142" s="160" t="s">
        <v>23</v>
      </c>
      <c r="F142" s="291" t="s">
        <v>1020</v>
      </c>
      <c r="G142" s="199" t="s">
        <v>606</v>
      </c>
      <c r="H142" s="200" t="s">
        <v>1021</v>
      </c>
      <c r="I142" s="160" t="s">
        <v>141</v>
      </c>
      <c r="J142" s="198" t="s">
        <v>159</v>
      </c>
      <c r="K142" s="201"/>
      <c r="L142" s="202"/>
      <c r="M142" s="203"/>
      <c r="N142" s="168" t="str" cm="1">
        <f t="array" ref="N142">_xlfn.IFNA(LOOKUP(2, 1/(MOD(COLUMN(O142:XFD142)-COLUMN(O142), 5)=2)/(O142:XFD142&lt;&gt;""), O142:XFD142),"Not Submitted")</f>
        <v>Not Submitted</v>
      </c>
      <c r="O142" s="238"/>
      <c r="P142" s="238"/>
      <c r="Q142" s="198"/>
      <c r="R142" s="102"/>
      <c r="S142" s="205"/>
      <c r="T142" s="239"/>
      <c r="U142" s="240"/>
      <c r="V142" s="204"/>
      <c r="W142" s="205"/>
      <c r="X142" s="205"/>
      <c r="Y142" s="249"/>
      <c r="Z142" s="219"/>
      <c r="AA142" s="243"/>
      <c r="AB142" s="204"/>
      <c r="AC142" s="204"/>
      <c r="AD142" s="250"/>
      <c r="AE142" s="219"/>
      <c r="AF142" s="243"/>
      <c r="AG142" s="205"/>
      <c r="AH142" s="205"/>
      <c r="AI142" s="236"/>
      <c r="AJ142" s="205"/>
      <c r="AK142" s="205"/>
      <c r="AL142" s="205"/>
      <c r="AM142" s="205"/>
      <c r="AN142" s="206"/>
      <c r="AO142" s="205"/>
      <c r="AP142" s="205"/>
      <c r="AQ142" s="205"/>
      <c r="AR142" s="205"/>
      <c r="AS142" s="206"/>
      <c r="AT142" s="205"/>
      <c r="AU142" s="205"/>
      <c r="AV142" s="205"/>
      <c r="AW142" s="205"/>
      <c r="AX142" s="206"/>
      <c r="AY142" s="205"/>
      <c r="AZ142" s="205"/>
      <c r="BA142" s="205"/>
      <c r="BB142" s="205"/>
      <c r="BC142" s="206"/>
      <c r="BD142" s="205"/>
      <c r="BE142" s="205"/>
      <c r="BF142" s="205"/>
      <c r="BG142" s="205"/>
      <c r="BH142" s="206"/>
      <c r="BI142" s="205"/>
      <c r="BJ142" s="205"/>
      <c r="BK142" s="205"/>
      <c r="BL142" s="207"/>
      <c r="BM142" s="7" t="str">
        <f t="shared" si="3"/>
        <v>E</v>
      </c>
    </row>
    <row r="143" spans="1:65" s="2" customFormat="1" ht="27" hidden="1" thickTop="1">
      <c r="A143" s="158">
        <v>130</v>
      </c>
      <c r="B143" s="159" t="str">
        <f t="shared" si="5"/>
        <v>PSS08B_Adani Renewable Energy 35 Limited (ARE35L)</v>
      </c>
      <c r="C143" s="31" t="s">
        <v>600</v>
      </c>
      <c r="D143" s="197" t="s">
        <v>23</v>
      </c>
      <c r="E143" s="160" t="s">
        <v>23</v>
      </c>
      <c r="F143" s="291" t="s">
        <v>1022</v>
      </c>
      <c r="G143" s="199" t="s">
        <v>603</v>
      </c>
      <c r="H143" s="200" t="s">
        <v>1023</v>
      </c>
      <c r="I143" s="160" t="s">
        <v>141</v>
      </c>
      <c r="J143" s="198" t="s">
        <v>159</v>
      </c>
      <c r="K143" s="201"/>
      <c r="L143" s="202"/>
      <c r="M143" s="203"/>
      <c r="N143" s="168" t="str" cm="1">
        <f t="array" ref="N143">_xlfn.IFNA(LOOKUP(2, 1/(MOD(COLUMN(O143:XFD143)-COLUMN(O143), 5)=2)/(O143:XFD143&lt;&gt;""), O143:XFD143),"Not Submitted")</f>
        <v>Not Submitted</v>
      </c>
      <c r="O143" s="238"/>
      <c r="P143" s="238"/>
      <c r="Q143" s="198"/>
      <c r="R143" s="102"/>
      <c r="S143" s="205"/>
      <c r="T143" s="239"/>
      <c r="U143" s="240"/>
      <c r="V143" s="204"/>
      <c r="W143" s="205"/>
      <c r="X143" s="205"/>
      <c r="Y143" s="249"/>
      <c r="Z143" s="219"/>
      <c r="AA143" s="243"/>
      <c r="AB143" s="204"/>
      <c r="AC143" s="204"/>
      <c r="AD143" s="250"/>
      <c r="AE143" s="219"/>
      <c r="AF143" s="243"/>
      <c r="AG143" s="205"/>
      <c r="AH143" s="205"/>
      <c r="AI143" s="236"/>
      <c r="AJ143" s="205"/>
      <c r="AK143" s="205"/>
      <c r="AL143" s="205"/>
      <c r="AM143" s="205"/>
      <c r="AN143" s="206"/>
      <c r="AO143" s="205"/>
      <c r="AP143" s="205"/>
      <c r="AQ143" s="205"/>
      <c r="AR143" s="205"/>
      <c r="AS143" s="206"/>
      <c r="AT143" s="205"/>
      <c r="AU143" s="205"/>
      <c r="AV143" s="205"/>
      <c r="AW143" s="205"/>
      <c r="AX143" s="206"/>
      <c r="AY143" s="205"/>
      <c r="AZ143" s="205"/>
      <c r="BA143" s="205"/>
      <c r="BB143" s="205"/>
      <c r="BC143" s="206"/>
      <c r="BD143" s="205"/>
      <c r="BE143" s="205"/>
      <c r="BF143" s="205"/>
      <c r="BG143" s="205"/>
      <c r="BH143" s="206"/>
      <c r="BI143" s="205"/>
      <c r="BJ143" s="205"/>
      <c r="BK143" s="205"/>
      <c r="BL143" s="207"/>
      <c r="BM143" s="7" t="str">
        <f t="shared" si="3"/>
        <v>E</v>
      </c>
    </row>
    <row r="144" spans="1:65" s="2" customFormat="1" ht="27" hidden="1" thickTop="1">
      <c r="A144" s="158">
        <v>131</v>
      </c>
      <c r="B144" s="159" t="str">
        <f t="shared" si="5"/>
        <v>PSS08B_Adani Renewable Energy 35 Limited (ARE35L)</v>
      </c>
      <c r="C144" s="31" t="s">
        <v>600</v>
      </c>
      <c r="D144" s="197" t="s">
        <v>23</v>
      </c>
      <c r="E144" s="160" t="s">
        <v>23</v>
      </c>
      <c r="F144" s="291" t="s">
        <v>1024</v>
      </c>
      <c r="G144" s="199" t="s">
        <v>614</v>
      </c>
      <c r="H144" s="200" t="s">
        <v>1025</v>
      </c>
      <c r="I144" s="160" t="s">
        <v>141</v>
      </c>
      <c r="J144" s="198" t="s">
        <v>159</v>
      </c>
      <c r="K144" s="201"/>
      <c r="L144" s="202"/>
      <c r="M144" s="203"/>
      <c r="N144" s="168" t="str" cm="1">
        <f t="array" ref="N144">_xlfn.IFNA(LOOKUP(2, 1/(MOD(COLUMN(O144:XFD144)-COLUMN(O144), 5)=2)/(O144:XFD144&lt;&gt;""), O144:XFD144),"Not Submitted")</f>
        <v>Not Submitted</v>
      </c>
      <c r="O144" s="238"/>
      <c r="P144" s="238"/>
      <c r="Q144" s="198"/>
      <c r="R144" s="102"/>
      <c r="S144" s="205"/>
      <c r="T144" s="239"/>
      <c r="U144" s="240"/>
      <c r="V144" s="204"/>
      <c r="W144" s="205"/>
      <c r="X144" s="205"/>
      <c r="Y144" s="249"/>
      <c r="Z144" s="219"/>
      <c r="AA144" s="243"/>
      <c r="AB144" s="204"/>
      <c r="AC144" s="204"/>
      <c r="AD144" s="250"/>
      <c r="AE144" s="219"/>
      <c r="AF144" s="243"/>
      <c r="AG144" s="205"/>
      <c r="AH144" s="205"/>
      <c r="AI144" s="236"/>
      <c r="AJ144" s="205"/>
      <c r="AK144" s="205"/>
      <c r="AL144" s="205"/>
      <c r="AM144" s="205"/>
      <c r="AN144" s="206"/>
      <c r="AO144" s="205"/>
      <c r="AP144" s="205"/>
      <c r="AQ144" s="205"/>
      <c r="AR144" s="205"/>
      <c r="AS144" s="206"/>
      <c r="AT144" s="205"/>
      <c r="AU144" s="205"/>
      <c r="AV144" s="205"/>
      <c r="AW144" s="205"/>
      <c r="AX144" s="206"/>
      <c r="AY144" s="205"/>
      <c r="AZ144" s="205"/>
      <c r="BA144" s="205"/>
      <c r="BB144" s="205"/>
      <c r="BC144" s="206"/>
      <c r="BD144" s="205"/>
      <c r="BE144" s="205"/>
      <c r="BF144" s="205"/>
      <c r="BG144" s="205"/>
      <c r="BH144" s="206"/>
      <c r="BI144" s="205"/>
      <c r="BJ144" s="205"/>
      <c r="BK144" s="205"/>
      <c r="BL144" s="207"/>
      <c r="BM144" s="7" t="str">
        <f t="shared" si="3"/>
        <v>E</v>
      </c>
    </row>
    <row r="145" spans="1:65" s="2" customFormat="1" ht="27" hidden="1" thickTop="1">
      <c r="A145" s="158">
        <v>132</v>
      </c>
      <c r="B145" s="159" t="str">
        <f t="shared" si="5"/>
        <v>PSS08B_Adani Renewable Energy 35 Limited (ARE35L)</v>
      </c>
      <c r="C145" s="31" t="s">
        <v>600</v>
      </c>
      <c r="D145" s="197" t="s">
        <v>23</v>
      </c>
      <c r="E145" s="160" t="s">
        <v>23</v>
      </c>
      <c r="F145" s="291" t="s">
        <v>1026</v>
      </c>
      <c r="G145" s="199" t="s">
        <v>617</v>
      </c>
      <c r="H145" s="200" t="s">
        <v>1027</v>
      </c>
      <c r="I145" s="160" t="s">
        <v>141</v>
      </c>
      <c r="J145" s="198" t="s">
        <v>159</v>
      </c>
      <c r="K145" s="201"/>
      <c r="L145" s="202"/>
      <c r="M145" s="203"/>
      <c r="N145" s="168" t="str" cm="1">
        <f t="array" ref="N145">_xlfn.IFNA(LOOKUP(2, 1/(MOD(COLUMN(O145:XFD145)-COLUMN(O145), 5)=2)/(O145:XFD145&lt;&gt;""), O145:XFD145),"Not Submitted")</f>
        <v>Not Submitted</v>
      </c>
      <c r="O145" s="238"/>
      <c r="P145" s="238"/>
      <c r="Q145" s="198"/>
      <c r="R145" s="102"/>
      <c r="S145" s="205"/>
      <c r="T145" s="239"/>
      <c r="U145" s="240"/>
      <c r="V145" s="204"/>
      <c r="W145" s="205"/>
      <c r="X145" s="205"/>
      <c r="Y145" s="249"/>
      <c r="Z145" s="219"/>
      <c r="AA145" s="243"/>
      <c r="AB145" s="204"/>
      <c r="AC145" s="204"/>
      <c r="AD145" s="250"/>
      <c r="AE145" s="219"/>
      <c r="AF145" s="243"/>
      <c r="AG145" s="205"/>
      <c r="AH145" s="205"/>
      <c r="AI145" s="236"/>
      <c r="AJ145" s="205"/>
      <c r="AK145" s="205"/>
      <c r="AL145" s="205"/>
      <c r="AM145" s="205"/>
      <c r="AN145" s="206"/>
      <c r="AO145" s="205"/>
      <c r="AP145" s="205"/>
      <c r="AQ145" s="205"/>
      <c r="AR145" s="205"/>
      <c r="AS145" s="206"/>
      <c r="AT145" s="205"/>
      <c r="AU145" s="205"/>
      <c r="AV145" s="205"/>
      <c r="AW145" s="205"/>
      <c r="AX145" s="206"/>
      <c r="AY145" s="205"/>
      <c r="AZ145" s="205"/>
      <c r="BA145" s="205"/>
      <c r="BB145" s="205"/>
      <c r="BC145" s="206"/>
      <c r="BD145" s="205"/>
      <c r="BE145" s="205"/>
      <c r="BF145" s="205"/>
      <c r="BG145" s="205"/>
      <c r="BH145" s="206"/>
      <c r="BI145" s="205"/>
      <c r="BJ145" s="205"/>
      <c r="BK145" s="205"/>
      <c r="BL145" s="207"/>
      <c r="BM145" s="7" t="str">
        <f t="shared" si="3"/>
        <v>E</v>
      </c>
    </row>
    <row r="146" spans="1:65" s="2" customFormat="1" ht="27" hidden="1" thickTop="1">
      <c r="A146" s="158">
        <v>133</v>
      </c>
      <c r="B146" s="159" t="str">
        <f t="shared" si="5"/>
        <v>PSS08B_Adani Renewable Energy 35 Limited (ARE35L)</v>
      </c>
      <c r="C146" s="31" t="s">
        <v>600</v>
      </c>
      <c r="D146" s="197" t="s">
        <v>23</v>
      </c>
      <c r="E146" s="160" t="s">
        <v>23</v>
      </c>
      <c r="F146" s="291" t="s">
        <v>1028</v>
      </c>
      <c r="G146" s="199" t="s">
        <v>620</v>
      </c>
      <c r="H146" s="200" t="s">
        <v>615</v>
      </c>
      <c r="I146" s="160" t="s">
        <v>141</v>
      </c>
      <c r="J146" s="198" t="s">
        <v>159</v>
      </c>
      <c r="K146" s="201"/>
      <c r="L146" s="202"/>
      <c r="M146" s="203"/>
      <c r="N146" s="168" t="str" cm="1">
        <f t="array" ref="N146">_xlfn.IFNA(LOOKUP(2, 1/(MOD(COLUMN(O146:XFD146)-COLUMN(O146), 5)=2)/(O146:XFD146&lt;&gt;""), O146:XFD146),"Not Submitted")</f>
        <v>Not Submitted</v>
      </c>
      <c r="O146" s="238"/>
      <c r="P146" s="238"/>
      <c r="Q146" s="198"/>
      <c r="R146" s="102"/>
      <c r="S146" s="205"/>
      <c r="T146" s="239"/>
      <c r="U146" s="240"/>
      <c r="V146" s="204"/>
      <c r="W146" s="205"/>
      <c r="X146" s="205"/>
      <c r="Y146" s="249"/>
      <c r="Z146" s="219"/>
      <c r="AA146" s="243"/>
      <c r="AB146" s="204"/>
      <c r="AC146" s="204"/>
      <c r="AD146" s="250"/>
      <c r="AE146" s="219"/>
      <c r="AF146" s="243"/>
      <c r="AG146" s="205"/>
      <c r="AH146" s="205"/>
      <c r="AI146" s="236"/>
      <c r="AJ146" s="205"/>
      <c r="AK146" s="205"/>
      <c r="AL146" s="205"/>
      <c r="AM146" s="205"/>
      <c r="AN146" s="206"/>
      <c r="AO146" s="205"/>
      <c r="AP146" s="205"/>
      <c r="AQ146" s="205"/>
      <c r="AR146" s="205"/>
      <c r="AS146" s="206"/>
      <c r="AT146" s="205"/>
      <c r="AU146" s="205"/>
      <c r="AV146" s="205"/>
      <c r="AW146" s="205"/>
      <c r="AX146" s="206"/>
      <c r="AY146" s="205"/>
      <c r="AZ146" s="205"/>
      <c r="BA146" s="205"/>
      <c r="BB146" s="205"/>
      <c r="BC146" s="206"/>
      <c r="BD146" s="205"/>
      <c r="BE146" s="205"/>
      <c r="BF146" s="205"/>
      <c r="BG146" s="205"/>
      <c r="BH146" s="206"/>
      <c r="BI146" s="205"/>
      <c r="BJ146" s="205"/>
      <c r="BK146" s="205"/>
      <c r="BL146" s="207"/>
      <c r="BM146" s="7" t="str">
        <f t="shared" si="3"/>
        <v>E</v>
      </c>
    </row>
    <row r="147" spans="1:65" s="2" customFormat="1" ht="27" hidden="1" thickTop="1">
      <c r="A147" s="158">
        <v>134</v>
      </c>
      <c r="B147" s="159" t="str">
        <f t="shared" si="5"/>
        <v>PSS08B_Adani Renewable Energy 35 Limited (ARE35L)</v>
      </c>
      <c r="C147" s="31" t="s">
        <v>600</v>
      </c>
      <c r="D147" s="197" t="s">
        <v>23</v>
      </c>
      <c r="E147" s="160" t="s">
        <v>23</v>
      </c>
      <c r="F147" s="291" t="s">
        <v>1029</v>
      </c>
      <c r="G147" s="199" t="s">
        <v>623</v>
      </c>
      <c r="H147" s="200" t="s">
        <v>1030</v>
      </c>
      <c r="I147" s="160" t="s">
        <v>141</v>
      </c>
      <c r="J147" s="198" t="s">
        <v>159</v>
      </c>
      <c r="K147" s="201"/>
      <c r="L147" s="202"/>
      <c r="M147" s="203"/>
      <c r="N147" s="168" t="str" cm="1">
        <f t="array" ref="N147">_xlfn.IFNA(LOOKUP(2, 1/(MOD(COLUMN(O147:XFD147)-COLUMN(O147), 5)=2)/(O147:XFD147&lt;&gt;""), O147:XFD147),"Not Submitted")</f>
        <v>Not Submitted</v>
      </c>
      <c r="O147" s="238"/>
      <c r="P147" s="238"/>
      <c r="Q147" s="198"/>
      <c r="R147" s="102"/>
      <c r="S147" s="205"/>
      <c r="T147" s="239"/>
      <c r="U147" s="240"/>
      <c r="V147" s="204"/>
      <c r="W147" s="205"/>
      <c r="X147" s="205"/>
      <c r="Y147" s="249"/>
      <c r="Z147" s="219"/>
      <c r="AA147" s="243"/>
      <c r="AB147" s="204"/>
      <c r="AC147" s="204"/>
      <c r="AD147" s="250"/>
      <c r="AE147" s="219"/>
      <c r="AF147" s="243"/>
      <c r="AG147" s="205"/>
      <c r="AH147" s="205"/>
      <c r="AI147" s="236"/>
      <c r="AJ147" s="205"/>
      <c r="AK147" s="205"/>
      <c r="AL147" s="205"/>
      <c r="AM147" s="205"/>
      <c r="AN147" s="206"/>
      <c r="AO147" s="205"/>
      <c r="AP147" s="205"/>
      <c r="AQ147" s="205"/>
      <c r="AR147" s="205"/>
      <c r="AS147" s="206"/>
      <c r="AT147" s="205"/>
      <c r="AU147" s="205"/>
      <c r="AV147" s="205"/>
      <c r="AW147" s="205"/>
      <c r="AX147" s="206"/>
      <c r="AY147" s="205"/>
      <c r="AZ147" s="205"/>
      <c r="BA147" s="205"/>
      <c r="BB147" s="205"/>
      <c r="BC147" s="206"/>
      <c r="BD147" s="205"/>
      <c r="BE147" s="205"/>
      <c r="BF147" s="205"/>
      <c r="BG147" s="205"/>
      <c r="BH147" s="206"/>
      <c r="BI147" s="205"/>
      <c r="BJ147" s="205"/>
      <c r="BK147" s="205"/>
      <c r="BL147" s="207"/>
      <c r="BM147" s="7" t="str">
        <f t="shared" si="3"/>
        <v>E</v>
      </c>
    </row>
    <row r="148" spans="1:65" s="2" customFormat="1" ht="27" hidden="1" thickTop="1">
      <c r="A148" s="158">
        <v>135</v>
      </c>
      <c r="B148" s="159" t="str">
        <f t="shared" si="5"/>
        <v>PSS08B_Adani Renewable Energy 35 Limited (ARE35L)</v>
      </c>
      <c r="C148" s="31" t="s">
        <v>600</v>
      </c>
      <c r="D148" s="197" t="s">
        <v>23</v>
      </c>
      <c r="E148" s="160" t="s">
        <v>23</v>
      </c>
      <c r="F148" s="291" t="s">
        <v>1031</v>
      </c>
      <c r="G148" s="199" t="s">
        <v>1032</v>
      </c>
      <c r="H148" s="256" t="s">
        <v>1033</v>
      </c>
      <c r="I148" s="160" t="s">
        <v>141</v>
      </c>
      <c r="J148" s="198" t="s">
        <v>159</v>
      </c>
      <c r="K148" s="201"/>
      <c r="L148" s="202"/>
      <c r="M148" s="203"/>
      <c r="N148" s="168" t="str" cm="1">
        <f t="array" ref="N148">_xlfn.IFNA(LOOKUP(2, 1/(MOD(COLUMN(O148:XFD148)-COLUMN(O148), 5)=2)/(O148:XFD148&lt;&gt;""), O148:XFD148),"Not Submitted")</f>
        <v>Not Submitted</v>
      </c>
      <c r="O148" s="238"/>
      <c r="P148" s="238"/>
      <c r="Q148" s="198"/>
      <c r="R148" s="102"/>
      <c r="S148" s="205"/>
      <c r="T148" s="239"/>
      <c r="U148" s="240"/>
      <c r="V148" s="204"/>
      <c r="W148" s="205"/>
      <c r="X148" s="205"/>
      <c r="Y148" s="249"/>
      <c r="Z148" s="219"/>
      <c r="AA148" s="243"/>
      <c r="AB148" s="204"/>
      <c r="AC148" s="204"/>
      <c r="AD148" s="250"/>
      <c r="AE148" s="219"/>
      <c r="AF148" s="243"/>
      <c r="AG148" s="205"/>
      <c r="AH148" s="205"/>
      <c r="AI148" s="236"/>
      <c r="AJ148" s="205"/>
      <c r="AK148" s="205"/>
      <c r="AL148" s="205"/>
      <c r="AM148" s="205"/>
      <c r="AN148" s="206"/>
      <c r="AO148" s="205"/>
      <c r="AP148" s="205"/>
      <c r="AQ148" s="205"/>
      <c r="AR148" s="205"/>
      <c r="AS148" s="206"/>
      <c r="AT148" s="205"/>
      <c r="AU148" s="205"/>
      <c r="AV148" s="205"/>
      <c r="AW148" s="205"/>
      <c r="AX148" s="206"/>
      <c r="AY148" s="205"/>
      <c r="AZ148" s="205"/>
      <c r="BA148" s="205"/>
      <c r="BB148" s="205"/>
      <c r="BC148" s="206"/>
      <c r="BD148" s="205"/>
      <c r="BE148" s="205"/>
      <c r="BF148" s="205"/>
      <c r="BG148" s="205"/>
      <c r="BH148" s="206"/>
      <c r="BI148" s="205"/>
      <c r="BJ148" s="205"/>
      <c r="BK148" s="205"/>
      <c r="BL148" s="207"/>
      <c r="BM148" s="7" t="str">
        <f t="shared" si="3"/>
        <v>E</v>
      </c>
    </row>
    <row r="149" spans="1:65" s="499" customFormat="1" ht="39" hidden="1" thickTop="1">
      <c r="A149" s="478">
        <v>136</v>
      </c>
      <c r="B149" s="672" t="str">
        <f t="shared" si="5"/>
        <v>PSS08B_Adani Renewable Energy 35 Limited (ARE35L)</v>
      </c>
      <c r="C149" s="479" t="s">
        <v>600</v>
      </c>
      <c r="D149" s="464" t="s">
        <v>23</v>
      </c>
      <c r="E149" s="465" t="s">
        <v>23</v>
      </c>
      <c r="F149" s="532" t="s">
        <v>1034</v>
      </c>
      <c r="G149" s="480" t="s">
        <v>1035</v>
      </c>
      <c r="H149" s="481" t="s">
        <v>618</v>
      </c>
      <c r="I149" s="465" t="s">
        <v>141</v>
      </c>
      <c r="J149" s="482" t="s">
        <v>159</v>
      </c>
      <c r="K149" s="483"/>
      <c r="L149" s="484"/>
      <c r="M149" s="485"/>
      <c r="N149" s="168" t="str" cm="1">
        <f t="array" ref="N149">_xlfn.IFNA(LOOKUP(2, 1/(MOD(COLUMN(O149:XFD149)-COLUMN(O149), 5)=2)/(O149:XFD149&lt;&gt;""), O149:XFD149),"Not Submitted")</f>
        <v>delete</v>
      </c>
      <c r="O149" s="486"/>
      <c r="P149" s="486"/>
      <c r="Q149" s="482" t="s">
        <v>61</v>
      </c>
      <c r="R149" s="487"/>
      <c r="S149" s="205" t="s">
        <v>2952</v>
      </c>
      <c r="T149" s="489"/>
      <c r="U149" s="490"/>
      <c r="V149" s="491"/>
      <c r="W149" s="488"/>
      <c r="X149" s="488"/>
      <c r="Y149" s="492"/>
      <c r="Z149" s="493"/>
      <c r="AA149" s="494"/>
      <c r="AB149" s="491"/>
      <c r="AC149" s="491"/>
      <c r="AD149" s="495"/>
      <c r="AE149" s="493"/>
      <c r="AF149" s="494"/>
      <c r="AG149" s="488"/>
      <c r="AH149" s="488"/>
      <c r="AI149" s="496"/>
      <c r="AJ149" s="488"/>
      <c r="AK149" s="488"/>
      <c r="AL149" s="488"/>
      <c r="AM149" s="488"/>
      <c r="AN149" s="497"/>
      <c r="AO149" s="488"/>
      <c r="AP149" s="488"/>
      <c r="AQ149" s="488"/>
      <c r="AR149" s="488"/>
      <c r="AS149" s="497"/>
      <c r="AT149" s="488"/>
      <c r="AU149" s="488"/>
      <c r="AV149" s="488"/>
      <c r="AW149" s="488"/>
      <c r="AX149" s="497"/>
      <c r="AY149" s="488"/>
      <c r="AZ149" s="488"/>
      <c r="BA149" s="488"/>
      <c r="BB149" s="488"/>
      <c r="BC149" s="497"/>
      <c r="BD149" s="488"/>
      <c r="BE149" s="488"/>
      <c r="BF149" s="488"/>
      <c r="BG149" s="488"/>
      <c r="BH149" s="497"/>
      <c r="BI149" s="488"/>
      <c r="BJ149" s="488"/>
      <c r="BK149" s="488"/>
      <c r="BL149" s="498"/>
      <c r="BM149" s="670" t="str">
        <f t="shared" ref="BM149:BM213" si="6">MID(F149,20,1)</f>
        <v>E</v>
      </c>
    </row>
    <row r="150" spans="1:65" s="2" customFormat="1" ht="27" hidden="1" thickTop="1">
      <c r="A150" s="158">
        <v>137</v>
      </c>
      <c r="B150" s="159" t="str">
        <f t="shared" si="5"/>
        <v>PSS08B_Adani Renewable Energy 35 Limited (ARE35L)</v>
      </c>
      <c r="C150" s="31" t="s">
        <v>600</v>
      </c>
      <c r="D150" s="197" t="s">
        <v>23</v>
      </c>
      <c r="E150" s="160" t="s">
        <v>23</v>
      </c>
      <c r="F150" s="291" t="s">
        <v>1036</v>
      </c>
      <c r="G150" s="199" t="s">
        <v>1037</v>
      </c>
      <c r="H150" s="200" t="s">
        <v>607</v>
      </c>
      <c r="I150" s="160" t="s">
        <v>141</v>
      </c>
      <c r="J150" s="198" t="s">
        <v>159</v>
      </c>
      <c r="K150" s="201"/>
      <c r="L150" s="202"/>
      <c r="M150" s="203"/>
      <c r="N150" s="168" t="str" cm="1">
        <f t="array" ref="N150">_xlfn.IFNA(LOOKUP(2, 1/(MOD(COLUMN(O150:XFD150)-COLUMN(O150), 5)=2)/(O150:XFD150&lt;&gt;""), O150:XFD150),"Not Submitted")</f>
        <v>Not Submitted</v>
      </c>
      <c r="O150" s="238"/>
      <c r="P150" s="238"/>
      <c r="Q150" s="198"/>
      <c r="R150" s="102"/>
      <c r="S150" s="205"/>
      <c r="T150" s="239"/>
      <c r="U150" s="240"/>
      <c r="V150" s="204"/>
      <c r="W150" s="205"/>
      <c r="X150" s="205"/>
      <c r="Y150" s="249"/>
      <c r="Z150" s="219"/>
      <c r="AA150" s="243"/>
      <c r="AB150" s="204"/>
      <c r="AC150" s="204"/>
      <c r="AD150" s="250"/>
      <c r="AE150" s="219"/>
      <c r="AF150" s="243"/>
      <c r="AG150" s="205"/>
      <c r="AH150" s="205"/>
      <c r="AI150" s="236"/>
      <c r="AJ150" s="205"/>
      <c r="AK150" s="205"/>
      <c r="AL150" s="205"/>
      <c r="AM150" s="205"/>
      <c r="AN150" s="206"/>
      <c r="AO150" s="205"/>
      <c r="AP150" s="205"/>
      <c r="AQ150" s="205"/>
      <c r="AR150" s="205"/>
      <c r="AS150" s="206"/>
      <c r="AT150" s="205"/>
      <c r="AU150" s="205"/>
      <c r="AV150" s="205"/>
      <c r="AW150" s="205"/>
      <c r="AX150" s="206"/>
      <c r="AY150" s="205"/>
      <c r="AZ150" s="205"/>
      <c r="BA150" s="205"/>
      <c r="BB150" s="205"/>
      <c r="BC150" s="206"/>
      <c r="BD150" s="205"/>
      <c r="BE150" s="205"/>
      <c r="BF150" s="205"/>
      <c r="BG150" s="205"/>
      <c r="BH150" s="206"/>
      <c r="BI150" s="205"/>
      <c r="BJ150" s="205"/>
      <c r="BK150" s="205"/>
      <c r="BL150" s="207"/>
      <c r="BM150" s="7" t="str">
        <f t="shared" si="6"/>
        <v>E</v>
      </c>
    </row>
    <row r="151" spans="1:65" s="2" customFormat="1" ht="27" hidden="1" thickTop="1">
      <c r="A151" s="158">
        <v>138</v>
      </c>
      <c r="B151" s="159" t="str">
        <f t="shared" si="5"/>
        <v>PSS08B_Adani Renewable Energy 35 Limited (ARE35L)</v>
      </c>
      <c r="C151" s="31" t="s">
        <v>600</v>
      </c>
      <c r="D151" s="197" t="s">
        <v>23</v>
      </c>
      <c r="E151" s="160" t="s">
        <v>23</v>
      </c>
      <c r="F151" s="291" t="s">
        <v>1038</v>
      </c>
      <c r="G151" s="199" t="s">
        <v>1039</v>
      </c>
      <c r="H151" s="200" t="s">
        <v>604</v>
      </c>
      <c r="I151" s="160" t="s">
        <v>141</v>
      </c>
      <c r="J151" s="198" t="s">
        <v>159</v>
      </c>
      <c r="K151" s="201"/>
      <c r="L151" s="202"/>
      <c r="M151" s="203"/>
      <c r="N151" s="168" t="str" cm="1">
        <f t="array" ref="N151">_xlfn.IFNA(LOOKUP(2, 1/(MOD(COLUMN(O151:XFD151)-COLUMN(O151), 5)=2)/(O151:XFD151&lt;&gt;""), O151:XFD151),"Not Submitted")</f>
        <v>Not Submitted</v>
      </c>
      <c r="O151" s="238"/>
      <c r="P151" s="238"/>
      <c r="Q151" s="198"/>
      <c r="R151" s="102"/>
      <c r="S151" s="205"/>
      <c r="T151" s="239"/>
      <c r="U151" s="240"/>
      <c r="V151" s="204"/>
      <c r="W151" s="205"/>
      <c r="X151" s="205"/>
      <c r="Y151" s="249"/>
      <c r="Z151" s="219"/>
      <c r="AA151" s="243"/>
      <c r="AB151" s="204"/>
      <c r="AC151" s="204"/>
      <c r="AD151" s="250"/>
      <c r="AE151" s="219"/>
      <c r="AF151" s="243"/>
      <c r="AG151" s="205"/>
      <c r="AH151" s="205"/>
      <c r="AI151" s="236"/>
      <c r="AJ151" s="205"/>
      <c r="AK151" s="205"/>
      <c r="AL151" s="205"/>
      <c r="AM151" s="205"/>
      <c r="AN151" s="206"/>
      <c r="AO151" s="205"/>
      <c r="AP151" s="205"/>
      <c r="AQ151" s="205"/>
      <c r="AR151" s="205"/>
      <c r="AS151" s="206"/>
      <c r="AT151" s="205"/>
      <c r="AU151" s="205"/>
      <c r="AV151" s="205"/>
      <c r="AW151" s="205"/>
      <c r="AX151" s="206"/>
      <c r="AY151" s="205"/>
      <c r="AZ151" s="205"/>
      <c r="BA151" s="205"/>
      <c r="BB151" s="205"/>
      <c r="BC151" s="206"/>
      <c r="BD151" s="205"/>
      <c r="BE151" s="205"/>
      <c r="BF151" s="205"/>
      <c r="BG151" s="205"/>
      <c r="BH151" s="206"/>
      <c r="BI151" s="205"/>
      <c r="BJ151" s="205"/>
      <c r="BK151" s="205"/>
      <c r="BL151" s="207"/>
      <c r="BM151" s="7" t="str">
        <f t="shared" si="6"/>
        <v>E</v>
      </c>
    </row>
    <row r="152" spans="1:65" s="2" customFormat="1" ht="27" hidden="1" thickTop="1">
      <c r="A152" s="478">
        <v>139</v>
      </c>
      <c r="B152" s="672" t="str">
        <f t="shared" si="5"/>
        <v>PSS08B_Adani Renewable Energy 35 Limited (ARE35L)</v>
      </c>
      <c r="C152" s="479" t="s">
        <v>600</v>
      </c>
      <c r="D152" s="464" t="s">
        <v>23</v>
      </c>
      <c r="E152" s="465" t="s">
        <v>23</v>
      </c>
      <c r="F152" s="532" t="s">
        <v>1040</v>
      </c>
      <c r="G152" s="480"/>
      <c r="H152" s="481" t="s">
        <v>621</v>
      </c>
      <c r="I152" s="465"/>
      <c r="J152" s="482"/>
      <c r="K152" s="483"/>
      <c r="L152" s="202"/>
      <c r="M152" s="203"/>
      <c r="N152" s="168" t="str" cm="1">
        <f t="array" ref="N152">_xlfn.IFNA(LOOKUP(2, 1/(MOD(COLUMN(O152:XFD152)-COLUMN(O152), 5)=2)/(O152:XFD152&lt;&gt;""), O152:XFD152),"Not Submitted")</f>
        <v>delete</v>
      </c>
      <c r="O152" s="238"/>
      <c r="P152" s="238"/>
      <c r="Q152" s="198" t="s">
        <v>61</v>
      </c>
      <c r="R152" s="102"/>
      <c r="S152" s="207" t="s">
        <v>2973</v>
      </c>
      <c r="T152" s="239"/>
      <c r="U152" s="240"/>
      <c r="V152" s="204"/>
      <c r="W152" s="205"/>
      <c r="X152" s="205"/>
      <c r="Y152" s="249"/>
      <c r="Z152" s="219"/>
      <c r="AA152" s="243"/>
      <c r="AB152" s="204"/>
      <c r="AC152" s="204"/>
      <c r="AD152" s="250"/>
      <c r="AE152" s="219"/>
      <c r="AF152" s="243"/>
      <c r="AG152" s="205"/>
      <c r="AH152" s="205"/>
      <c r="AI152" s="236"/>
      <c r="AJ152" s="205"/>
      <c r="AK152" s="205"/>
      <c r="AL152" s="205"/>
      <c r="AM152" s="205"/>
      <c r="AN152" s="206"/>
      <c r="AO152" s="205"/>
      <c r="AP152" s="205"/>
      <c r="AQ152" s="205"/>
      <c r="AR152" s="205"/>
      <c r="AS152" s="206"/>
      <c r="AT152" s="205"/>
      <c r="AU152" s="205"/>
      <c r="AV152" s="205"/>
      <c r="AW152" s="205"/>
      <c r="AX152" s="206"/>
      <c r="AY152" s="205"/>
      <c r="AZ152" s="205"/>
      <c r="BA152" s="205"/>
      <c r="BB152" s="205"/>
      <c r="BC152" s="206"/>
      <c r="BD152" s="205"/>
      <c r="BE152" s="205"/>
      <c r="BF152" s="205"/>
      <c r="BG152" s="205"/>
      <c r="BH152" s="206"/>
      <c r="BI152" s="205"/>
      <c r="BJ152" s="205"/>
      <c r="BK152" s="205"/>
      <c r="BL152" s="207"/>
      <c r="BM152" s="7" t="str">
        <f t="shared" si="6"/>
        <v>C</v>
      </c>
    </row>
    <row r="153" spans="1:65" s="2" customFormat="1" ht="27" hidden="1" thickTop="1">
      <c r="A153" s="158">
        <v>140</v>
      </c>
      <c r="B153" s="159" t="str">
        <f t="shared" si="5"/>
        <v>PSS08B_Adani Renewable Energy 35 Limited (ARE35L)</v>
      </c>
      <c r="C153" s="31" t="s">
        <v>600</v>
      </c>
      <c r="D153" s="197" t="s">
        <v>23</v>
      </c>
      <c r="E153" s="160" t="s">
        <v>23</v>
      </c>
      <c r="F153" s="291" t="s">
        <v>1041</v>
      </c>
      <c r="G153" s="199"/>
      <c r="H153" s="200" t="s">
        <v>1042</v>
      </c>
      <c r="I153" s="160"/>
      <c r="J153" s="198"/>
      <c r="K153" s="201"/>
      <c r="L153" s="202"/>
      <c r="M153" s="203"/>
      <c r="N153" s="168" t="str" cm="1">
        <f t="array" ref="N153">_xlfn.IFNA(LOOKUP(2, 1/(MOD(COLUMN(O153:XFD153)-COLUMN(O153), 5)=2)/(O153:XFD153&lt;&gt;""), O153:XFD153),"Not Submitted")</f>
        <v>Not Submitted</v>
      </c>
      <c r="O153" s="238"/>
      <c r="P153" s="238"/>
      <c r="Q153" s="198"/>
      <c r="R153" s="102"/>
      <c r="S153" s="205"/>
      <c r="T153" s="239"/>
      <c r="U153" s="240"/>
      <c r="V153" s="204"/>
      <c r="W153" s="205"/>
      <c r="X153" s="205"/>
      <c r="Y153" s="249"/>
      <c r="Z153" s="219"/>
      <c r="AA153" s="243"/>
      <c r="AB153" s="204"/>
      <c r="AC153" s="204"/>
      <c r="AD153" s="250"/>
      <c r="AE153" s="219"/>
      <c r="AF153" s="243"/>
      <c r="AG153" s="205"/>
      <c r="AH153" s="205"/>
      <c r="AI153" s="236"/>
      <c r="AJ153" s="205"/>
      <c r="AK153" s="205"/>
      <c r="AL153" s="205"/>
      <c r="AM153" s="205"/>
      <c r="AN153" s="206"/>
      <c r="AO153" s="205"/>
      <c r="AP153" s="205"/>
      <c r="AQ153" s="205"/>
      <c r="AR153" s="205"/>
      <c r="AS153" s="206"/>
      <c r="AT153" s="205"/>
      <c r="AU153" s="205"/>
      <c r="AV153" s="205"/>
      <c r="AW153" s="205"/>
      <c r="AX153" s="206"/>
      <c r="AY153" s="205"/>
      <c r="AZ153" s="205"/>
      <c r="BA153" s="205"/>
      <c r="BB153" s="205"/>
      <c r="BC153" s="206"/>
      <c r="BD153" s="205"/>
      <c r="BE153" s="205"/>
      <c r="BF153" s="205"/>
      <c r="BG153" s="205"/>
      <c r="BH153" s="206"/>
      <c r="BI153" s="205"/>
      <c r="BJ153" s="205"/>
      <c r="BK153" s="205"/>
      <c r="BL153" s="207"/>
      <c r="BM153" s="7" t="str">
        <f t="shared" si="6"/>
        <v>E</v>
      </c>
    </row>
    <row r="154" spans="1:65" s="2" customFormat="1" ht="27" hidden="1" thickTop="1">
      <c r="A154" s="158">
        <v>141</v>
      </c>
      <c r="B154" s="159" t="str">
        <f t="shared" si="5"/>
        <v>PSS08B_Adani Renewable Energy 35 Limited (ARE35L)</v>
      </c>
      <c r="C154" s="31" t="s">
        <v>600</v>
      </c>
      <c r="D154" s="197" t="s">
        <v>23</v>
      </c>
      <c r="E154" s="160" t="s">
        <v>23</v>
      </c>
      <c r="F154" s="291" t="s">
        <v>1043</v>
      </c>
      <c r="G154" s="199" t="s">
        <v>1044</v>
      </c>
      <c r="H154" s="200" t="s">
        <v>1045</v>
      </c>
      <c r="I154" s="160"/>
      <c r="J154" s="198"/>
      <c r="K154" s="201"/>
      <c r="L154" s="202"/>
      <c r="M154" s="203"/>
      <c r="N154" s="168" t="str" cm="1">
        <f t="array" ref="N154">_xlfn.IFNA(LOOKUP(2, 1/(MOD(COLUMN(O154:XFD154)-COLUMN(O154), 5)=2)/(O154:XFD154&lt;&gt;""), O154:XFD154),"Not Submitted")</f>
        <v>Not Submitted</v>
      </c>
      <c r="O154" s="238"/>
      <c r="P154" s="238"/>
      <c r="Q154" s="198"/>
      <c r="R154" s="102"/>
      <c r="S154" s="205"/>
      <c r="T154" s="239"/>
      <c r="U154" s="240"/>
      <c r="V154" s="204"/>
      <c r="W154" s="205"/>
      <c r="X154" s="205"/>
      <c r="Y154" s="249"/>
      <c r="Z154" s="219"/>
      <c r="AA154" s="243"/>
      <c r="AB154" s="204"/>
      <c r="AC154" s="204"/>
      <c r="AD154" s="250"/>
      <c r="AE154" s="219"/>
      <c r="AF154" s="243"/>
      <c r="AG154" s="205"/>
      <c r="AH154" s="205"/>
      <c r="AI154" s="236"/>
      <c r="AJ154" s="205"/>
      <c r="AK154" s="205"/>
      <c r="AL154" s="205"/>
      <c r="AM154" s="205"/>
      <c r="AN154" s="206"/>
      <c r="AO154" s="205"/>
      <c r="AP154" s="205"/>
      <c r="AQ154" s="205"/>
      <c r="AR154" s="205"/>
      <c r="AS154" s="206"/>
      <c r="AT154" s="205"/>
      <c r="AU154" s="205"/>
      <c r="AV154" s="205"/>
      <c r="AW154" s="205"/>
      <c r="AX154" s="206"/>
      <c r="AY154" s="205"/>
      <c r="AZ154" s="205"/>
      <c r="BA154" s="205"/>
      <c r="BB154" s="205"/>
      <c r="BC154" s="206"/>
      <c r="BD154" s="205"/>
      <c r="BE154" s="205"/>
      <c r="BF154" s="205"/>
      <c r="BG154" s="205"/>
      <c r="BH154" s="206"/>
      <c r="BI154" s="205"/>
      <c r="BJ154" s="205"/>
      <c r="BK154" s="205"/>
      <c r="BL154" s="207"/>
      <c r="BM154" s="7" t="str">
        <f t="shared" si="6"/>
        <v>E</v>
      </c>
    </row>
    <row r="155" spans="1:65" s="2" customFormat="1" ht="27" hidden="1" thickTop="1">
      <c r="A155" s="158">
        <v>142</v>
      </c>
      <c r="B155" s="159" t="str">
        <f t="shared" si="5"/>
        <v>PSS08B_Adani Renewable Energy 35 Limited (ARE35L)</v>
      </c>
      <c r="C155" s="31" t="s">
        <v>600</v>
      </c>
      <c r="D155" s="197" t="s">
        <v>23</v>
      </c>
      <c r="E155" s="160" t="s">
        <v>23</v>
      </c>
      <c r="F155" s="291" t="s">
        <v>1046</v>
      </c>
      <c r="G155" s="199" t="s">
        <v>1047</v>
      </c>
      <c r="H155" s="200" t="s">
        <v>1048</v>
      </c>
      <c r="I155" s="160"/>
      <c r="J155" s="198"/>
      <c r="K155" s="201"/>
      <c r="L155" s="202"/>
      <c r="M155" s="203"/>
      <c r="N155" s="168" t="str" cm="1">
        <f t="array" ref="N155">_xlfn.IFNA(LOOKUP(2, 1/(MOD(COLUMN(O155:XFD155)-COLUMN(O155), 5)=2)/(O155:XFD155&lt;&gt;""), O155:XFD155),"Not Submitted")</f>
        <v>Not Submitted</v>
      </c>
      <c r="O155" s="238"/>
      <c r="P155" s="238"/>
      <c r="Q155" s="198"/>
      <c r="R155" s="102"/>
      <c r="S155" s="205"/>
      <c r="T155" s="239"/>
      <c r="U155" s="240"/>
      <c r="V155" s="204"/>
      <c r="W155" s="205"/>
      <c r="X155" s="205"/>
      <c r="Y155" s="249"/>
      <c r="Z155" s="219"/>
      <c r="AA155" s="243"/>
      <c r="AB155" s="204"/>
      <c r="AC155" s="204"/>
      <c r="AD155" s="250"/>
      <c r="AE155" s="219"/>
      <c r="AF155" s="243"/>
      <c r="AG155" s="205"/>
      <c r="AH155" s="205"/>
      <c r="AI155" s="236"/>
      <c r="AJ155" s="205"/>
      <c r="AK155" s="205"/>
      <c r="AL155" s="205"/>
      <c r="AM155" s="205"/>
      <c r="AN155" s="206"/>
      <c r="AO155" s="205"/>
      <c r="AP155" s="205"/>
      <c r="AQ155" s="205"/>
      <c r="AR155" s="205"/>
      <c r="AS155" s="206"/>
      <c r="AT155" s="205"/>
      <c r="AU155" s="205"/>
      <c r="AV155" s="205"/>
      <c r="AW155" s="205"/>
      <c r="AX155" s="206"/>
      <c r="AY155" s="205"/>
      <c r="AZ155" s="205"/>
      <c r="BA155" s="205"/>
      <c r="BB155" s="205"/>
      <c r="BC155" s="206"/>
      <c r="BD155" s="205"/>
      <c r="BE155" s="205"/>
      <c r="BF155" s="205"/>
      <c r="BG155" s="205"/>
      <c r="BH155" s="206"/>
      <c r="BI155" s="205"/>
      <c r="BJ155" s="205"/>
      <c r="BK155" s="205"/>
      <c r="BL155" s="207"/>
      <c r="BM155" s="7" t="str">
        <f t="shared" si="6"/>
        <v>E</v>
      </c>
    </row>
    <row r="156" spans="1:65" s="2" customFormat="1" ht="27.75" hidden="1" thickTop="1">
      <c r="A156" s="158">
        <v>143</v>
      </c>
      <c r="B156" s="159" t="str">
        <f t="shared" si="5"/>
        <v>PSS08B_Adani Renewable Energy 35 Limited (ARE35L)</v>
      </c>
      <c r="C156" s="31" t="s">
        <v>600</v>
      </c>
      <c r="D156" s="197" t="s">
        <v>23</v>
      </c>
      <c r="E156" s="160" t="s">
        <v>23</v>
      </c>
      <c r="F156" s="291" t="s">
        <v>1049</v>
      </c>
      <c r="G156" s="254"/>
      <c r="H156" s="200" t="s">
        <v>1050</v>
      </c>
      <c r="I156" s="160"/>
      <c r="J156" s="198"/>
      <c r="K156" s="201"/>
      <c r="L156" s="202"/>
      <c r="M156" s="203"/>
      <c r="N156" s="168" t="str" cm="1">
        <f t="array" ref="N156">_xlfn.IFNA(LOOKUP(2, 1/(MOD(COLUMN(O156:XFD156)-COLUMN(O156), 5)=2)/(O156:XFD156&lt;&gt;""), O156:XFD156),"Not Submitted")</f>
        <v>Not Submitted</v>
      </c>
      <c r="O156" s="238"/>
      <c r="P156" s="238"/>
      <c r="Q156" s="198"/>
      <c r="R156" s="102"/>
      <c r="S156" s="205"/>
      <c r="T156" s="239"/>
      <c r="U156" s="240"/>
      <c r="V156" s="204"/>
      <c r="W156" s="205"/>
      <c r="X156" s="205"/>
      <c r="Y156" s="249"/>
      <c r="Z156" s="219"/>
      <c r="AA156" s="243"/>
      <c r="AB156" s="204"/>
      <c r="AC156" s="204"/>
      <c r="AD156" s="250"/>
      <c r="AE156" s="219"/>
      <c r="AF156" s="243"/>
      <c r="AG156" s="205"/>
      <c r="AH156" s="205"/>
      <c r="AI156" s="236"/>
      <c r="AJ156" s="205"/>
      <c r="AK156" s="205"/>
      <c r="AL156" s="205"/>
      <c r="AM156" s="205"/>
      <c r="AN156" s="206"/>
      <c r="AO156" s="205"/>
      <c r="AP156" s="205"/>
      <c r="AQ156" s="205"/>
      <c r="AR156" s="205"/>
      <c r="AS156" s="206"/>
      <c r="AT156" s="205"/>
      <c r="AU156" s="205"/>
      <c r="AV156" s="205"/>
      <c r="AW156" s="205"/>
      <c r="AX156" s="206"/>
      <c r="AY156" s="205"/>
      <c r="AZ156" s="205"/>
      <c r="BA156" s="205"/>
      <c r="BB156" s="205"/>
      <c r="BC156" s="206"/>
      <c r="BD156" s="205"/>
      <c r="BE156" s="205"/>
      <c r="BF156" s="205"/>
      <c r="BG156" s="205"/>
      <c r="BH156" s="206"/>
      <c r="BI156" s="205"/>
      <c r="BJ156" s="205"/>
      <c r="BK156" s="205"/>
      <c r="BL156" s="207"/>
      <c r="BM156" s="7" t="str">
        <f t="shared" si="6"/>
        <v>E</v>
      </c>
    </row>
    <row r="157" spans="1:65" s="2" customFormat="1" ht="27" hidden="1" thickTop="1">
      <c r="A157" s="158">
        <v>144</v>
      </c>
      <c r="B157" s="159" t="str">
        <f t="shared" si="5"/>
        <v>PSS08B_Adani Renewable Energy 35 Limited (ARE35L)</v>
      </c>
      <c r="C157" s="31" t="s">
        <v>600</v>
      </c>
      <c r="D157" s="197"/>
      <c r="E157" s="160" t="s">
        <v>23</v>
      </c>
      <c r="F157" s="291" t="s">
        <v>1051</v>
      </c>
      <c r="G157" s="199" t="s">
        <v>1052</v>
      </c>
      <c r="H157" s="200" t="s">
        <v>1053</v>
      </c>
      <c r="I157" s="160"/>
      <c r="J157" s="198"/>
      <c r="K157" s="201"/>
      <c r="L157" s="202"/>
      <c r="M157" s="203"/>
      <c r="N157" s="168" t="str" cm="1">
        <f t="array" ref="N157">_xlfn.IFNA(LOOKUP(2, 1/(MOD(COLUMN(O157:XFD157)-COLUMN(O157), 5)=2)/(O157:XFD157&lt;&gt;""), O157:XFD157),"Not Submitted")</f>
        <v>Not Submitted</v>
      </c>
      <c r="O157" s="238"/>
      <c r="P157" s="238"/>
      <c r="Q157" s="198"/>
      <c r="R157" s="102"/>
      <c r="S157" s="205"/>
      <c r="T157" s="239"/>
      <c r="U157" s="240"/>
      <c r="V157" s="204"/>
      <c r="W157" s="205"/>
      <c r="X157" s="205"/>
      <c r="Y157" s="249"/>
      <c r="Z157" s="219"/>
      <c r="AA157" s="243"/>
      <c r="AB157" s="204"/>
      <c r="AC157" s="204"/>
      <c r="AD157" s="250"/>
      <c r="AE157" s="219"/>
      <c r="AF157" s="243"/>
      <c r="AG157" s="205"/>
      <c r="AH157" s="205"/>
      <c r="AI157" s="236"/>
      <c r="AJ157" s="205"/>
      <c r="AK157" s="205"/>
      <c r="AL157" s="205"/>
      <c r="AM157" s="205"/>
      <c r="AN157" s="206"/>
      <c r="AO157" s="205"/>
      <c r="AP157" s="205"/>
      <c r="AQ157" s="205"/>
      <c r="AR157" s="205"/>
      <c r="AS157" s="206"/>
      <c r="AT157" s="205"/>
      <c r="AU157" s="205"/>
      <c r="AV157" s="205"/>
      <c r="AW157" s="205"/>
      <c r="AX157" s="206"/>
      <c r="AY157" s="205"/>
      <c r="AZ157" s="205"/>
      <c r="BA157" s="205"/>
      <c r="BB157" s="205"/>
      <c r="BC157" s="206"/>
      <c r="BD157" s="205"/>
      <c r="BE157" s="205"/>
      <c r="BF157" s="205"/>
      <c r="BG157" s="205"/>
      <c r="BH157" s="206"/>
      <c r="BI157" s="205"/>
      <c r="BJ157" s="205"/>
      <c r="BK157" s="205"/>
      <c r="BL157" s="207"/>
      <c r="BM157" s="7" t="str">
        <f t="shared" si="6"/>
        <v>E</v>
      </c>
    </row>
    <row r="158" spans="1:65" s="2" customFormat="1" ht="27" hidden="1" thickTop="1">
      <c r="A158" s="158">
        <v>145</v>
      </c>
      <c r="B158" s="159" t="str">
        <f t="shared" si="5"/>
        <v>PSS08B_Adani Renewable Energy 35 Limited (ARE35L)</v>
      </c>
      <c r="C158" s="31" t="s">
        <v>600</v>
      </c>
      <c r="D158" s="197" t="s">
        <v>23</v>
      </c>
      <c r="E158" s="160" t="s">
        <v>23</v>
      </c>
      <c r="F158" s="291" t="s">
        <v>1054</v>
      </c>
      <c r="G158" s="199" t="s">
        <v>1055</v>
      </c>
      <c r="H158" s="200" t="s">
        <v>1056</v>
      </c>
      <c r="I158" s="160"/>
      <c r="J158" s="198"/>
      <c r="K158" s="201"/>
      <c r="L158" s="202"/>
      <c r="M158" s="203"/>
      <c r="N158" s="168" t="str" cm="1">
        <f t="array" ref="N158">_xlfn.IFNA(LOOKUP(2, 1/(MOD(COLUMN(O158:XFD158)-COLUMN(O158), 5)=2)/(O158:XFD158&lt;&gt;""), O158:XFD158),"Not Submitted")</f>
        <v>Not Submitted</v>
      </c>
      <c r="O158" s="238"/>
      <c r="P158" s="238"/>
      <c r="Q158" s="198"/>
      <c r="R158" s="102"/>
      <c r="S158" s="205"/>
      <c r="T158" s="239"/>
      <c r="U158" s="240"/>
      <c r="V158" s="204"/>
      <c r="W158" s="205"/>
      <c r="X158" s="205"/>
      <c r="Y158" s="249"/>
      <c r="Z158" s="219"/>
      <c r="AA158" s="243"/>
      <c r="AB158" s="204"/>
      <c r="AC158" s="204"/>
      <c r="AD158" s="250"/>
      <c r="AE158" s="219"/>
      <c r="AF158" s="243"/>
      <c r="AG158" s="205"/>
      <c r="AH158" s="205"/>
      <c r="AI158" s="236"/>
      <c r="AJ158" s="205"/>
      <c r="AK158" s="205"/>
      <c r="AL158" s="205"/>
      <c r="AM158" s="205"/>
      <c r="AN158" s="206"/>
      <c r="AO158" s="205"/>
      <c r="AP158" s="205"/>
      <c r="AQ158" s="205"/>
      <c r="AR158" s="205"/>
      <c r="AS158" s="206"/>
      <c r="AT158" s="205"/>
      <c r="AU158" s="205"/>
      <c r="AV158" s="205"/>
      <c r="AW158" s="205"/>
      <c r="AX158" s="206"/>
      <c r="AY158" s="205"/>
      <c r="AZ158" s="205"/>
      <c r="BA158" s="205"/>
      <c r="BB158" s="205"/>
      <c r="BC158" s="206"/>
      <c r="BD158" s="205"/>
      <c r="BE158" s="205"/>
      <c r="BF158" s="205"/>
      <c r="BG158" s="205"/>
      <c r="BH158" s="206"/>
      <c r="BI158" s="205"/>
      <c r="BJ158" s="205"/>
      <c r="BK158" s="205"/>
      <c r="BL158" s="207"/>
      <c r="BM158" s="7" t="str">
        <f t="shared" si="6"/>
        <v>E</v>
      </c>
    </row>
    <row r="159" spans="1:65" s="2" customFormat="1" ht="27" hidden="1" thickTop="1">
      <c r="A159" s="158">
        <v>146</v>
      </c>
      <c r="B159" s="159" t="str">
        <f t="shared" si="5"/>
        <v>PSS08B_Adani Renewable Energy 35 Limited (ARE35L)</v>
      </c>
      <c r="C159" s="31" t="s">
        <v>532</v>
      </c>
      <c r="D159" s="197"/>
      <c r="E159" s="160" t="s">
        <v>533</v>
      </c>
      <c r="F159" s="291" t="s">
        <v>1057</v>
      </c>
      <c r="G159" s="199"/>
      <c r="H159" s="200" t="s">
        <v>585</v>
      </c>
      <c r="I159" s="160" t="s">
        <v>141</v>
      </c>
      <c r="J159" s="198"/>
      <c r="K159" s="201"/>
      <c r="L159" s="202"/>
      <c r="M159" s="203"/>
      <c r="N159" s="168" t="str" cm="1">
        <f t="array" ref="N159">_xlfn.IFNA(LOOKUP(2, 1/(MOD(COLUMN(O159:XFD159)-COLUMN(O159), 5)=2)/(O159:XFD159&lt;&gt;""), O159:XFD159),"Not Submitted")</f>
        <v>Not Submitted</v>
      </c>
      <c r="O159" s="238"/>
      <c r="P159" s="238"/>
      <c r="Q159" s="198"/>
      <c r="R159" s="102"/>
      <c r="S159" s="205"/>
      <c r="T159" s="239"/>
      <c r="U159" s="240"/>
      <c r="V159" s="204"/>
      <c r="W159" s="205"/>
      <c r="X159" s="205"/>
      <c r="Y159" s="249"/>
      <c r="Z159" s="219"/>
      <c r="AA159" s="243"/>
      <c r="AB159" s="204"/>
      <c r="AC159" s="204"/>
      <c r="AD159" s="250"/>
      <c r="AE159" s="219"/>
      <c r="AF159" s="243"/>
      <c r="AG159" s="205"/>
      <c r="AH159" s="205"/>
      <c r="AI159" s="236"/>
      <c r="AJ159" s="205"/>
      <c r="AK159" s="205"/>
      <c r="AL159" s="205"/>
      <c r="AM159" s="205"/>
      <c r="AN159" s="206"/>
      <c r="AO159" s="205"/>
      <c r="AP159" s="205"/>
      <c r="AQ159" s="205"/>
      <c r="AR159" s="205"/>
      <c r="AS159" s="206"/>
      <c r="AT159" s="205"/>
      <c r="AU159" s="205"/>
      <c r="AV159" s="205"/>
      <c r="AW159" s="205"/>
      <c r="AX159" s="206"/>
      <c r="AY159" s="205"/>
      <c r="AZ159" s="205"/>
      <c r="BA159" s="205"/>
      <c r="BB159" s="205"/>
      <c r="BC159" s="206"/>
      <c r="BD159" s="205"/>
      <c r="BE159" s="205"/>
      <c r="BF159" s="205"/>
      <c r="BG159" s="205"/>
      <c r="BH159" s="206"/>
      <c r="BI159" s="205"/>
      <c r="BJ159" s="205"/>
      <c r="BK159" s="205"/>
      <c r="BL159" s="207"/>
      <c r="BM159" s="7" t="str">
        <f t="shared" si="6"/>
        <v>I</v>
      </c>
    </row>
    <row r="160" spans="1:65" s="2" customFormat="1" ht="27" hidden="1" thickTop="1">
      <c r="A160" s="158">
        <v>147</v>
      </c>
      <c r="B160" s="159" t="str">
        <f t="shared" si="5"/>
        <v>PSS08B_Adani Renewable Energy 35 Limited (ARE35L)</v>
      </c>
      <c r="C160" s="31" t="s">
        <v>532</v>
      </c>
      <c r="D160" s="197"/>
      <c r="E160" s="160" t="s">
        <v>533</v>
      </c>
      <c r="F160" s="291" t="s">
        <v>1058</v>
      </c>
      <c r="G160" s="199"/>
      <c r="H160" s="200" t="s">
        <v>583</v>
      </c>
      <c r="I160" s="160" t="s">
        <v>141</v>
      </c>
      <c r="J160" s="198"/>
      <c r="K160" s="201" t="s">
        <v>561</v>
      </c>
      <c r="L160" s="202"/>
      <c r="M160" s="203"/>
      <c r="N160" s="168" t="str" cm="1">
        <f t="array" ref="N160">_xlfn.IFNA(LOOKUP(2, 1/(MOD(COLUMN(O160:XFD160)-COLUMN(O160), 5)=2)/(O160:XFD160&lt;&gt;""), O160:XFD160),"Not Submitted")</f>
        <v>Not Submitted</v>
      </c>
      <c r="O160" s="238"/>
      <c r="P160" s="238"/>
      <c r="Q160" s="198"/>
      <c r="R160" s="102"/>
      <c r="S160" s="205"/>
      <c r="T160" s="239"/>
      <c r="U160" s="240"/>
      <c r="V160" s="204"/>
      <c r="W160" s="205"/>
      <c r="X160" s="205"/>
      <c r="Y160" s="249"/>
      <c r="Z160" s="219"/>
      <c r="AA160" s="243"/>
      <c r="AB160" s="204"/>
      <c r="AC160" s="204"/>
      <c r="AD160" s="250"/>
      <c r="AE160" s="219"/>
      <c r="AF160" s="243"/>
      <c r="AG160" s="205"/>
      <c r="AH160" s="205"/>
      <c r="AI160" s="236"/>
      <c r="AJ160" s="205"/>
      <c r="AK160" s="205"/>
      <c r="AL160" s="205"/>
      <c r="AM160" s="205"/>
      <c r="AN160" s="206"/>
      <c r="AO160" s="205"/>
      <c r="AP160" s="205"/>
      <c r="AQ160" s="205"/>
      <c r="AR160" s="205"/>
      <c r="AS160" s="206"/>
      <c r="AT160" s="205"/>
      <c r="AU160" s="205"/>
      <c r="AV160" s="205"/>
      <c r="AW160" s="205"/>
      <c r="AX160" s="206"/>
      <c r="AY160" s="205"/>
      <c r="AZ160" s="205"/>
      <c r="BA160" s="205"/>
      <c r="BB160" s="205"/>
      <c r="BC160" s="206"/>
      <c r="BD160" s="205"/>
      <c r="BE160" s="205"/>
      <c r="BF160" s="205"/>
      <c r="BG160" s="205"/>
      <c r="BH160" s="206"/>
      <c r="BI160" s="205"/>
      <c r="BJ160" s="205"/>
      <c r="BK160" s="205"/>
      <c r="BL160" s="207"/>
      <c r="BM160" s="7" t="str">
        <f t="shared" si="6"/>
        <v>I</v>
      </c>
    </row>
    <row r="161" spans="1:65" s="2" customFormat="1" ht="27" hidden="1" thickTop="1">
      <c r="A161" s="158">
        <v>148</v>
      </c>
      <c r="B161" s="159" t="str">
        <f t="shared" si="5"/>
        <v>PSS08B_Adani Renewable Energy 35 Limited (ARE35L)</v>
      </c>
      <c r="C161" s="31" t="s">
        <v>532</v>
      </c>
      <c r="D161" s="197"/>
      <c r="E161" s="160" t="s">
        <v>533</v>
      </c>
      <c r="F161" s="291" t="s">
        <v>1059</v>
      </c>
      <c r="G161" s="199"/>
      <c r="H161" s="200" t="s">
        <v>581</v>
      </c>
      <c r="I161" s="160" t="s">
        <v>141</v>
      </c>
      <c r="J161" s="198"/>
      <c r="K161" s="201" t="s">
        <v>561</v>
      </c>
      <c r="L161" s="202"/>
      <c r="M161" s="203"/>
      <c r="N161" s="168" t="str" cm="1">
        <f t="array" ref="N161">_xlfn.IFNA(LOOKUP(2, 1/(MOD(COLUMN(O161:XFD161)-COLUMN(O161), 5)=2)/(O161:XFD161&lt;&gt;""), O161:XFD161),"Not Submitted")</f>
        <v>Not Submitted</v>
      </c>
      <c r="O161" s="238"/>
      <c r="P161" s="238"/>
      <c r="Q161" s="198"/>
      <c r="R161" s="102"/>
      <c r="S161" s="205"/>
      <c r="T161" s="239"/>
      <c r="U161" s="240"/>
      <c r="V161" s="204"/>
      <c r="W161" s="205"/>
      <c r="X161" s="205"/>
      <c r="Y161" s="249"/>
      <c r="Z161" s="219"/>
      <c r="AA161" s="243"/>
      <c r="AB161" s="204"/>
      <c r="AC161" s="204"/>
      <c r="AD161" s="250"/>
      <c r="AE161" s="219"/>
      <c r="AF161" s="243"/>
      <c r="AG161" s="205"/>
      <c r="AH161" s="205"/>
      <c r="AI161" s="236"/>
      <c r="AJ161" s="205"/>
      <c r="AK161" s="205"/>
      <c r="AL161" s="205"/>
      <c r="AM161" s="205"/>
      <c r="AN161" s="206"/>
      <c r="AO161" s="205"/>
      <c r="AP161" s="205"/>
      <c r="AQ161" s="205"/>
      <c r="AR161" s="205"/>
      <c r="AS161" s="206"/>
      <c r="AT161" s="205"/>
      <c r="AU161" s="205"/>
      <c r="AV161" s="205"/>
      <c r="AW161" s="205"/>
      <c r="AX161" s="206"/>
      <c r="AY161" s="205"/>
      <c r="AZ161" s="205"/>
      <c r="BA161" s="205"/>
      <c r="BB161" s="205"/>
      <c r="BC161" s="206"/>
      <c r="BD161" s="205"/>
      <c r="BE161" s="205"/>
      <c r="BF161" s="205"/>
      <c r="BG161" s="205"/>
      <c r="BH161" s="206"/>
      <c r="BI161" s="205"/>
      <c r="BJ161" s="205"/>
      <c r="BK161" s="205"/>
      <c r="BL161" s="207"/>
      <c r="BM161" s="7" t="str">
        <f t="shared" si="6"/>
        <v>I</v>
      </c>
    </row>
    <row r="162" spans="1:65" s="2" customFormat="1" ht="27" hidden="1" thickTop="1">
      <c r="A162" s="158">
        <v>149</v>
      </c>
      <c r="B162" s="159" t="str">
        <f t="shared" si="5"/>
        <v>PSS08B_Adani Renewable Energy 35 Limited (ARE35L)</v>
      </c>
      <c r="C162" s="31" t="s">
        <v>532</v>
      </c>
      <c r="D162" s="197"/>
      <c r="E162" s="160" t="s">
        <v>533</v>
      </c>
      <c r="F162" s="291" t="s">
        <v>1060</v>
      </c>
      <c r="G162" s="199"/>
      <c r="H162" s="200" t="s">
        <v>579</v>
      </c>
      <c r="I162" s="160" t="s">
        <v>141</v>
      </c>
      <c r="J162" s="198"/>
      <c r="K162" s="201" t="s">
        <v>561</v>
      </c>
      <c r="L162" s="202"/>
      <c r="M162" s="203"/>
      <c r="N162" s="168" t="str" cm="1">
        <f t="array" ref="N162">_xlfn.IFNA(LOOKUP(2, 1/(MOD(COLUMN(O162:XFD162)-COLUMN(O162), 5)=2)/(O162:XFD162&lt;&gt;""), O162:XFD162),"Not Submitted")</f>
        <v>Not Submitted</v>
      </c>
      <c r="O162" s="238"/>
      <c r="P162" s="238"/>
      <c r="Q162" s="198"/>
      <c r="R162" s="102"/>
      <c r="S162" s="205"/>
      <c r="T162" s="239"/>
      <c r="U162" s="240"/>
      <c r="V162" s="204"/>
      <c r="W162" s="205"/>
      <c r="X162" s="205"/>
      <c r="Y162" s="249"/>
      <c r="Z162" s="219"/>
      <c r="AA162" s="243"/>
      <c r="AB162" s="204"/>
      <c r="AC162" s="204"/>
      <c r="AD162" s="250"/>
      <c r="AE162" s="219"/>
      <c r="AF162" s="243"/>
      <c r="AG162" s="205"/>
      <c r="AH162" s="205"/>
      <c r="AI162" s="236"/>
      <c r="AJ162" s="205"/>
      <c r="AK162" s="205"/>
      <c r="AL162" s="205"/>
      <c r="AM162" s="205"/>
      <c r="AN162" s="206"/>
      <c r="AO162" s="205"/>
      <c r="AP162" s="205"/>
      <c r="AQ162" s="205"/>
      <c r="AR162" s="205"/>
      <c r="AS162" s="206"/>
      <c r="AT162" s="205"/>
      <c r="AU162" s="205"/>
      <c r="AV162" s="205"/>
      <c r="AW162" s="205"/>
      <c r="AX162" s="206"/>
      <c r="AY162" s="205"/>
      <c r="AZ162" s="205"/>
      <c r="BA162" s="205"/>
      <c r="BB162" s="205"/>
      <c r="BC162" s="206"/>
      <c r="BD162" s="205"/>
      <c r="BE162" s="205"/>
      <c r="BF162" s="205"/>
      <c r="BG162" s="205"/>
      <c r="BH162" s="206"/>
      <c r="BI162" s="205"/>
      <c r="BJ162" s="205"/>
      <c r="BK162" s="205"/>
      <c r="BL162" s="207"/>
      <c r="BM162" s="7" t="str">
        <f t="shared" si="6"/>
        <v>I</v>
      </c>
    </row>
    <row r="163" spans="1:65" s="2" customFormat="1" ht="27" hidden="1" thickTop="1">
      <c r="A163" s="158">
        <v>150</v>
      </c>
      <c r="B163" s="159" t="str">
        <f t="shared" si="5"/>
        <v>PSS08B_Adani Renewable Energy 35 Limited (ARE35L)</v>
      </c>
      <c r="C163" s="31" t="s">
        <v>532</v>
      </c>
      <c r="D163" s="197"/>
      <c r="E163" s="160" t="s">
        <v>533</v>
      </c>
      <c r="F163" s="291" t="s">
        <v>1061</v>
      </c>
      <c r="G163" s="199"/>
      <c r="H163" s="200" t="s">
        <v>577</v>
      </c>
      <c r="I163" s="160" t="s">
        <v>141</v>
      </c>
      <c r="J163" s="198"/>
      <c r="K163" s="201" t="s">
        <v>536</v>
      </c>
      <c r="L163" s="202"/>
      <c r="M163" s="203"/>
      <c r="N163" s="168" t="str" cm="1">
        <f t="array" ref="N163">_xlfn.IFNA(LOOKUP(2, 1/(MOD(COLUMN(O163:XFD163)-COLUMN(O163), 5)=2)/(O163:XFD163&lt;&gt;""), O163:XFD163),"Not Submitted")</f>
        <v>Not Submitted</v>
      </c>
      <c r="O163" s="238"/>
      <c r="P163" s="238"/>
      <c r="Q163" s="198"/>
      <c r="R163" s="102"/>
      <c r="S163" s="205"/>
      <c r="T163" s="239"/>
      <c r="U163" s="240"/>
      <c r="V163" s="204"/>
      <c r="W163" s="205"/>
      <c r="X163" s="205"/>
      <c r="Y163" s="249"/>
      <c r="Z163" s="219"/>
      <c r="AA163" s="243"/>
      <c r="AB163" s="204"/>
      <c r="AC163" s="204"/>
      <c r="AD163" s="250"/>
      <c r="AE163" s="219"/>
      <c r="AF163" s="243"/>
      <c r="AG163" s="205"/>
      <c r="AH163" s="205"/>
      <c r="AI163" s="236"/>
      <c r="AJ163" s="205"/>
      <c r="AK163" s="205"/>
      <c r="AL163" s="205"/>
      <c r="AM163" s="205"/>
      <c r="AN163" s="206"/>
      <c r="AO163" s="205"/>
      <c r="AP163" s="205"/>
      <c r="AQ163" s="205"/>
      <c r="AR163" s="205"/>
      <c r="AS163" s="206"/>
      <c r="AT163" s="205"/>
      <c r="AU163" s="205"/>
      <c r="AV163" s="205"/>
      <c r="AW163" s="205"/>
      <c r="AX163" s="206"/>
      <c r="AY163" s="205"/>
      <c r="AZ163" s="205"/>
      <c r="BA163" s="205"/>
      <c r="BB163" s="205"/>
      <c r="BC163" s="206"/>
      <c r="BD163" s="205"/>
      <c r="BE163" s="205"/>
      <c r="BF163" s="205"/>
      <c r="BG163" s="205"/>
      <c r="BH163" s="206"/>
      <c r="BI163" s="205"/>
      <c r="BJ163" s="205"/>
      <c r="BK163" s="205"/>
      <c r="BL163" s="207"/>
      <c r="BM163" s="7" t="str">
        <f t="shared" si="6"/>
        <v>I</v>
      </c>
    </row>
    <row r="164" spans="1:65" s="2" customFormat="1" ht="27" hidden="1" thickTop="1">
      <c r="A164" s="158">
        <v>151</v>
      </c>
      <c r="B164" s="159" t="str">
        <f t="shared" si="5"/>
        <v>PSS08B_Adani Renewable Energy 35 Limited (ARE35L)</v>
      </c>
      <c r="C164" s="31" t="s">
        <v>532</v>
      </c>
      <c r="D164" s="197"/>
      <c r="E164" s="160" t="s">
        <v>533</v>
      </c>
      <c r="F164" s="291" t="s">
        <v>1062</v>
      </c>
      <c r="G164" s="199"/>
      <c r="H164" s="200" t="s">
        <v>575</v>
      </c>
      <c r="I164" s="160" t="s">
        <v>141</v>
      </c>
      <c r="J164" s="198"/>
      <c r="K164" s="201" t="s">
        <v>536</v>
      </c>
      <c r="L164" s="202"/>
      <c r="M164" s="203"/>
      <c r="N164" s="168" t="str" cm="1">
        <f t="array" ref="N164">_xlfn.IFNA(LOOKUP(2, 1/(MOD(COLUMN(O164:XFD164)-COLUMN(O164), 5)=2)/(O164:XFD164&lt;&gt;""), O164:XFD164),"Not Submitted")</f>
        <v>Not Submitted</v>
      </c>
      <c r="O164" s="238"/>
      <c r="P164" s="238"/>
      <c r="Q164" s="198"/>
      <c r="R164" s="102"/>
      <c r="S164" s="205"/>
      <c r="T164" s="239"/>
      <c r="U164" s="240"/>
      <c r="V164" s="204"/>
      <c r="W164" s="205"/>
      <c r="X164" s="205"/>
      <c r="Y164" s="249"/>
      <c r="Z164" s="219"/>
      <c r="AA164" s="243"/>
      <c r="AB164" s="204"/>
      <c r="AC164" s="204"/>
      <c r="AD164" s="250"/>
      <c r="AE164" s="219"/>
      <c r="AF164" s="243"/>
      <c r="AG164" s="205"/>
      <c r="AH164" s="205"/>
      <c r="AI164" s="236"/>
      <c r="AJ164" s="205"/>
      <c r="AK164" s="205"/>
      <c r="AL164" s="205"/>
      <c r="AM164" s="205"/>
      <c r="AN164" s="206"/>
      <c r="AO164" s="205"/>
      <c r="AP164" s="205"/>
      <c r="AQ164" s="205"/>
      <c r="AR164" s="205"/>
      <c r="AS164" s="206"/>
      <c r="AT164" s="205"/>
      <c r="AU164" s="205"/>
      <c r="AV164" s="205"/>
      <c r="AW164" s="205"/>
      <c r="AX164" s="206"/>
      <c r="AY164" s="205"/>
      <c r="AZ164" s="205"/>
      <c r="BA164" s="205"/>
      <c r="BB164" s="205"/>
      <c r="BC164" s="206"/>
      <c r="BD164" s="205"/>
      <c r="BE164" s="205"/>
      <c r="BF164" s="205"/>
      <c r="BG164" s="205"/>
      <c r="BH164" s="206"/>
      <c r="BI164" s="205"/>
      <c r="BJ164" s="205"/>
      <c r="BK164" s="205"/>
      <c r="BL164" s="207"/>
      <c r="BM164" s="7" t="str">
        <f t="shared" si="6"/>
        <v>I</v>
      </c>
    </row>
    <row r="165" spans="1:65" s="2" customFormat="1" ht="27" hidden="1" thickTop="1">
      <c r="A165" s="158">
        <v>152</v>
      </c>
      <c r="B165" s="159" t="str">
        <f t="shared" si="5"/>
        <v>PSS08B_Adani Renewable Energy 35 Limited (ARE35L)</v>
      </c>
      <c r="C165" s="31" t="s">
        <v>532</v>
      </c>
      <c r="D165" s="197"/>
      <c r="E165" s="160" t="s">
        <v>533</v>
      </c>
      <c r="F165" s="291" t="s">
        <v>1063</v>
      </c>
      <c r="G165" s="199"/>
      <c r="H165" s="200" t="s">
        <v>573</v>
      </c>
      <c r="I165" s="160" t="s">
        <v>141</v>
      </c>
      <c r="J165" s="198"/>
      <c r="K165" s="201" t="s">
        <v>536</v>
      </c>
      <c r="L165" s="202"/>
      <c r="M165" s="203"/>
      <c r="N165" s="168" t="str" cm="1">
        <f t="array" ref="N165">_xlfn.IFNA(LOOKUP(2, 1/(MOD(COLUMN(O165:XFD165)-COLUMN(O165), 5)=2)/(O165:XFD165&lt;&gt;""), O165:XFD165),"Not Submitted")</f>
        <v>Not Submitted</v>
      </c>
      <c r="O165" s="238"/>
      <c r="P165" s="238"/>
      <c r="Q165" s="198"/>
      <c r="R165" s="102"/>
      <c r="S165" s="205"/>
      <c r="T165" s="239"/>
      <c r="U165" s="240"/>
      <c r="V165" s="204"/>
      <c r="W165" s="205"/>
      <c r="X165" s="205"/>
      <c r="Y165" s="249"/>
      <c r="Z165" s="219"/>
      <c r="AA165" s="243"/>
      <c r="AB165" s="204"/>
      <c r="AC165" s="204"/>
      <c r="AD165" s="250"/>
      <c r="AE165" s="219"/>
      <c r="AF165" s="243"/>
      <c r="AG165" s="205"/>
      <c r="AH165" s="205"/>
      <c r="AI165" s="236"/>
      <c r="AJ165" s="205"/>
      <c r="AK165" s="205"/>
      <c r="AL165" s="205"/>
      <c r="AM165" s="205"/>
      <c r="AN165" s="206"/>
      <c r="AO165" s="205"/>
      <c r="AP165" s="205"/>
      <c r="AQ165" s="205"/>
      <c r="AR165" s="205"/>
      <c r="AS165" s="206"/>
      <c r="AT165" s="205"/>
      <c r="AU165" s="205"/>
      <c r="AV165" s="205"/>
      <c r="AW165" s="205"/>
      <c r="AX165" s="206"/>
      <c r="AY165" s="205"/>
      <c r="AZ165" s="205"/>
      <c r="BA165" s="205"/>
      <c r="BB165" s="205"/>
      <c r="BC165" s="206"/>
      <c r="BD165" s="205"/>
      <c r="BE165" s="205"/>
      <c r="BF165" s="205"/>
      <c r="BG165" s="205"/>
      <c r="BH165" s="206"/>
      <c r="BI165" s="205"/>
      <c r="BJ165" s="205"/>
      <c r="BK165" s="205"/>
      <c r="BL165" s="207"/>
      <c r="BM165" s="7" t="str">
        <f t="shared" si="6"/>
        <v>I</v>
      </c>
    </row>
    <row r="166" spans="1:65" s="2" customFormat="1" ht="27" hidden="1" thickTop="1">
      <c r="A166" s="158">
        <v>153</v>
      </c>
      <c r="B166" s="159" t="str">
        <f t="shared" si="5"/>
        <v>PSS08B_Adani Renewable Energy 35 Limited (ARE35L)</v>
      </c>
      <c r="C166" s="31" t="s">
        <v>532</v>
      </c>
      <c r="D166" s="197"/>
      <c r="E166" s="160" t="s">
        <v>533</v>
      </c>
      <c r="F166" s="291" t="s">
        <v>1064</v>
      </c>
      <c r="G166" s="199"/>
      <c r="H166" s="200" t="s">
        <v>571</v>
      </c>
      <c r="I166" s="160" t="s">
        <v>141</v>
      </c>
      <c r="J166" s="198"/>
      <c r="K166" s="201" t="s">
        <v>536</v>
      </c>
      <c r="L166" s="202"/>
      <c r="M166" s="203"/>
      <c r="N166" s="168" t="str" cm="1">
        <f t="array" ref="N166">_xlfn.IFNA(LOOKUP(2, 1/(MOD(COLUMN(O166:XFD166)-COLUMN(O166), 5)=2)/(O166:XFD166&lt;&gt;""), O166:XFD166),"Not Submitted")</f>
        <v>Not Submitted</v>
      </c>
      <c r="O166" s="238"/>
      <c r="P166" s="238"/>
      <c r="Q166" s="198"/>
      <c r="R166" s="102"/>
      <c r="S166" s="205"/>
      <c r="T166" s="239"/>
      <c r="U166" s="240"/>
      <c r="V166" s="204"/>
      <c r="W166" s="205"/>
      <c r="X166" s="205"/>
      <c r="Y166" s="249"/>
      <c r="Z166" s="219"/>
      <c r="AA166" s="243"/>
      <c r="AB166" s="204"/>
      <c r="AC166" s="204"/>
      <c r="AD166" s="250"/>
      <c r="AE166" s="219"/>
      <c r="AF166" s="243"/>
      <c r="AG166" s="205"/>
      <c r="AH166" s="205"/>
      <c r="AI166" s="236"/>
      <c r="AJ166" s="205"/>
      <c r="AK166" s="205"/>
      <c r="AL166" s="205"/>
      <c r="AM166" s="205"/>
      <c r="AN166" s="206"/>
      <c r="AO166" s="205"/>
      <c r="AP166" s="205"/>
      <c r="AQ166" s="205"/>
      <c r="AR166" s="205"/>
      <c r="AS166" s="206"/>
      <c r="AT166" s="205"/>
      <c r="AU166" s="205"/>
      <c r="AV166" s="205"/>
      <c r="AW166" s="205"/>
      <c r="AX166" s="206"/>
      <c r="AY166" s="205"/>
      <c r="AZ166" s="205"/>
      <c r="BA166" s="205"/>
      <c r="BB166" s="205"/>
      <c r="BC166" s="206"/>
      <c r="BD166" s="205"/>
      <c r="BE166" s="205"/>
      <c r="BF166" s="205"/>
      <c r="BG166" s="205"/>
      <c r="BH166" s="206"/>
      <c r="BI166" s="205"/>
      <c r="BJ166" s="205"/>
      <c r="BK166" s="205"/>
      <c r="BL166" s="207"/>
      <c r="BM166" s="7" t="str">
        <f t="shared" si="6"/>
        <v>I</v>
      </c>
    </row>
    <row r="167" spans="1:65" s="2" customFormat="1" ht="27" hidden="1" thickTop="1">
      <c r="A167" s="158">
        <v>154</v>
      </c>
      <c r="B167" s="159" t="str">
        <f t="shared" si="5"/>
        <v>PSS08B_Adani Renewable Energy 35 Limited (ARE35L)</v>
      </c>
      <c r="C167" s="31" t="s">
        <v>532</v>
      </c>
      <c r="D167" s="197"/>
      <c r="E167" s="160" t="s">
        <v>533</v>
      </c>
      <c r="F167" s="291" t="s">
        <v>1065</v>
      </c>
      <c r="G167" s="199"/>
      <c r="H167" s="200" t="s">
        <v>569</v>
      </c>
      <c r="I167" s="160" t="s">
        <v>141</v>
      </c>
      <c r="J167" s="198"/>
      <c r="K167" s="201" t="s">
        <v>536</v>
      </c>
      <c r="L167" s="202"/>
      <c r="M167" s="203"/>
      <c r="N167" s="168" t="str" cm="1">
        <f t="array" ref="N167">_xlfn.IFNA(LOOKUP(2, 1/(MOD(COLUMN(O167:XFD167)-COLUMN(O167), 5)=2)/(O167:XFD167&lt;&gt;""), O167:XFD167),"Not Submitted")</f>
        <v>Not Submitted</v>
      </c>
      <c r="O167" s="238"/>
      <c r="P167" s="238"/>
      <c r="Q167" s="198"/>
      <c r="R167" s="102"/>
      <c r="S167" s="205"/>
      <c r="T167" s="239"/>
      <c r="U167" s="240"/>
      <c r="V167" s="204"/>
      <c r="W167" s="205"/>
      <c r="X167" s="205"/>
      <c r="Y167" s="249"/>
      <c r="Z167" s="219"/>
      <c r="AA167" s="243"/>
      <c r="AB167" s="204"/>
      <c r="AC167" s="204"/>
      <c r="AD167" s="250"/>
      <c r="AE167" s="219"/>
      <c r="AF167" s="243"/>
      <c r="AG167" s="205"/>
      <c r="AH167" s="205"/>
      <c r="AI167" s="236"/>
      <c r="AJ167" s="205"/>
      <c r="AK167" s="205"/>
      <c r="AL167" s="205"/>
      <c r="AM167" s="205"/>
      <c r="AN167" s="206"/>
      <c r="AO167" s="205"/>
      <c r="AP167" s="205"/>
      <c r="AQ167" s="205"/>
      <c r="AR167" s="205"/>
      <c r="AS167" s="206"/>
      <c r="AT167" s="205"/>
      <c r="AU167" s="205"/>
      <c r="AV167" s="205"/>
      <c r="AW167" s="205"/>
      <c r="AX167" s="206"/>
      <c r="AY167" s="205"/>
      <c r="AZ167" s="205"/>
      <c r="BA167" s="205"/>
      <c r="BB167" s="205"/>
      <c r="BC167" s="206"/>
      <c r="BD167" s="205"/>
      <c r="BE167" s="205"/>
      <c r="BF167" s="205"/>
      <c r="BG167" s="205"/>
      <c r="BH167" s="206"/>
      <c r="BI167" s="205"/>
      <c r="BJ167" s="205"/>
      <c r="BK167" s="205"/>
      <c r="BL167" s="207"/>
      <c r="BM167" s="7" t="str">
        <f t="shared" si="6"/>
        <v>I</v>
      </c>
    </row>
    <row r="168" spans="1:65" s="2" customFormat="1" ht="27" hidden="1" thickTop="1">
      <c r="A168" s="158">
        <v>155</v>
      </c>
      <c r="B168" s="159" t="str">
        <f t="shared" si="5"/>
        <v>PSS08B_Adani Renewable Energy 35 Limited (ARE35L)</v>
      </c>
      <c r="C168" s="31" t="s">
        <v>532</v>
      </c>
      <c r="D168" s="197"/>
      <c r="E168" s="160" t="s">
        <v>533</v>
      </c>
      <c r="F168" s="291" t="s">
        <v>1066</v>
      </c>
      <c r="G168" s="199"/>
      <c r="H168" s="200" t="s">
        <v>567</v>
      </c>
      <c r="I168" s="160" t="s">
        <v>141</v>
      </c>
      <c r="J168" s="198"/>
      <c r="K168" s="201" t="s">
        <v>536</v>
      </c>
      <c r="L168" s="202"/>
      <c r="M168" s="203"/>
      <c r="N168" s="168" t="str" cm="1">
        <f t="array" ref="N168">_xlfn.IFNA(LOOKUP(2, 1/(MOD(COLUMN(O168:XFD168)-COLUMN(O168), 5)=2)/(O168:XFD168&lt;&gt;""), O168:XFD168),"Not Submitted")</f>
        <v>Not Submitted</v>
      </c>
      <c r="O168" s="238"/>
      <c r="P168" s="238"/>
      <c r="Q168" s="198"/>
      <c r="R168" s="102"/>
      <c r="S168" s="205"/>
      <c r="T168" s="239"/>
      <c r="U168" s="240"/>
      <c r="V168" s="204"/>
      <c r="W168" s="205"/>
      <c r="X168" s="205"/>
      <c r="Y168" s="249"/>
      <c r="Z168" s="219"/>
      <c r="AA168" s="243"/>
      <c r="AB168" s="204"/>
      <c r="AC168" s="204"/>
      <c r="AD168" s="250"/>
      <c r="AE168" s="219"/>
      <c r="AF168" s="243"/>
      <c r="AG168" s="205"/>
      <c r="AH168" s="205"/>
      <c r="AI168" s="236"/>
      <c r="AJ168" s="205"/>
      <c r="AK168" s="205"/>
      <c r="AL168" s="205"/>
      <c r="AM168" s="205"/>
      <c r="AN168" s="206"/>
      <c r="AO168" s="205"/>
      <c r="AP168" s="205"/>
      <c r="AQ168" s="205"/>
      <c r="AR168" s="205"/>
      <c r="AS168" s="206"/>
      <c r="AT168" s="205"/>
      <c r="AU168" s="205"/>
      <c r="AV168" s="205"/>
      <c r="AW168" s="205"/>
      <c r="AX168" s="206"/>
      <c r="AY168" s="205"/>
      <c r="AZ168" s="205"/>
      <c r="BA168" s="205"/>
      <c r="BB168" s="205"/>
      <c r="BC168" s="206"/>
      <c r="BD168" s="205"/>
      <c r="BE168" s="205"/>
      <c r="BF168" s="205"/>
      <c r="BG168" s="205"/>
      <c r="BH168" s="206"/>
      <c r="BI168" s="205"/>
      <c r="BJ168" s="205"/>
      <c r="BK168" s="205"/>
      <c r="BL168" s="207"/>
      <c r="BM168" s="7" t="str">
        <f t="shared" si="6"/>
        <v>I</v>
      </c>
    </row>
    <row r="169" spans="1:65" s="2" customFormat="1" ht="27" hidden="1" thickTop="1">
      <c r="A169" s="158">
        <v>156</v>
      </c>
      <c r="B169" s="159" t="str">
        <f t="shared" si="5"/>
        <v>PSS08B_Adani Renewable Energy 35 Limited (ARE35L)</v>
      </c>
      <c r="C169" s="31" t="s">
        <v>532</v>
      </c>
      <c r="D169" s="197"/>
      <c r="E169" s="160" t="s">
        <v>533</v>
      </c>
      <c r="F169" s="291" t="s">
        <v>1067</v>
      </c>
      <c r="G169" s="199"/>
      <c r="H169" s="200" t="s">
        <v>565</v>
      </c>
      <c r="I169" s="160" t="s">
        <v>141</v>
      </c>
      <c r="J169" s="198"/>
      <c r="K169" s="201" t="s">
        <v>536</v>
      </c>
      <c r="L169" s="202"/>
      <c r="M169" s="203"/>
      <c r="N169" s="168" t="str" cm="1">
        <f t="array" ref="N169">_xlfn.IFNA(LOOKUP(2, 1/(MOD(COLUMN(O169:XFD169)-COLUMN(O169), 5)=2)/(O169:XFD169&lt;&gt;""), O169:XFD169),"Not Submitted")</f>
        <v>Not Submitted</v>
      </c>
      <c r="O169" s="238"/>
      <c r="P169" s="238"/>
      <c r="Q169" s="198"/>
      <c r="R169" s="102"/>
      <c r="S169" s="205"/>
      <c r="T169" s="239"/>
      <c r="U169" s="240"/>
      <c r="V169" s="204"/>
      <c r="W169" s="205"/>
      <c r="X169" s="205"/>
      <c r="Y169" s="249"/>
      <c r="Z169" s="219"/>
      <c r="AA169" s="243"/>
      <c r="AB169" s="204"/>
      <c r="AC169" s="204"/>
      <c r="AD169" s="250"/>
      <c r="AE169" s="219"/>
      <c r="AF169" s="243"/>
      <c r="AG169" s="205"/>
      <c r="AH169" s="205"/>
      <c r="AI169" s="236"/>
      <c r="AJ169" s="205"/>
      <c r="AK169" s="205"/>
      <c r="AL169" s="205"/>
      <c r="AM169" s="205"/>
      <c r="AN169" s="206"/>
      <c r="AO169" s="205"/>
      <c r="AP169" s="205"/>
      <c r="AQ169" s="205"/>
      <c r="AR169" s="205"/>
      <c r="AS169" s="206"/>
      <c r="AT169" s="205"/>
      <c r="AU169" s="205"/>
      <c r="AV169" s="205"/>
      <c r="AW169" s="205"/>
      <c r="AX169" s="206"/>
      <c r="AY169" s="205"/>
      <c r="AZ169" s="205"/>
      <c r="BA169" s="205"/>
      <c r="BB169" s="205"/>
      <c r="BC169" s="206"/>
      <c r="BD169" s="205"/>
      <c r="BE169" s="205"/>
      <c r="BF169" s="205"/>
      <c r="BG169" s="205"/>
      <c r="BH169" s="206"/>
      <c r="BI169" s="205"/>
      <c r="BJ169" s="205"/>
      <c r="BK169" s="205"/>
      <c r="BL169" s="207"/>
      <c r="BM169" s="7" t="str">
        <f t="shared" si="6"/>
        <v>I</v>
      </c>
    </row>
    <row r="170" spans="1:65" s="2" customFormat="1" ht="27" hidden="1" thickTop="1">
      <c r="A170" s="158">
        <v>157</v>
      </c>
      <c r="B170" s="159" t="str">
        <f t="shared" si="5"/>
        <v>PSS08B_Adani Renewable Energy 35 Limited (ARE35L)</v>
      </c>
      <c r="C170" s="31" t="s">
        <v>532</v>
      </c>
      <c r="D170" s="197"/>
      <c r="E170" s="160" t="s">
        <v>533</v>
      </c>
      <c r="F170" s="291" t="s">
        <v>1068</v>
      </c>
      <c r="G170" s="199"/>
      <c r="H170" s="200" t="s">
        <v>563</v>
      </c>
      <c r="I170" s="160" t="s">
        <v>141</v>
      </c>
      <c r="J170" s="198"/>
      <c r="K170" s="201" t="s">
        <v>552</v>
      </c>
      <c r="L170" s="202"/>
      <c r="M170" s="203"/>
      <c r="N170" s="168" t="str" cm="1">
        <f t="array" ref="N170">_xlfn.IFNA(LOOKUP(2, 1/(MOD(COLUMN(O170:XFD170)-COLUMN(O170), 5)=2)/(O170:XFD170&lt;&gt;""), O170:XFD170),"Not Submitted")</f>
        <v>Not Submitted</v>
      </c>
      <c r="O170" s="238"/>
      <c r="P170" s="238"/>
      <c r="Q170" s="198"/>
      <c r="R170" s="102"/>
      <c r="S170" s="205"/>
      <c r="T170" s="239"/>
      <c r="U170" s="240"/>
      <c r="V170" s="204"/>
      <c r="W170" s="205"/>
      <c r="X170" s="205"/>
      <c r="Y170" s="249"/>
      <c r="Z170" s="219"/>
      <c r="AA170" s="243"/>
      <c r="AB170" s="204"/>
      <c r="AC170" s="204"/>
      <c r="AD170" s="250"/>
      <c r="AE170" s="219"/>
      <c r="AF170" s="243"/>
      <c r="AG170" s="205"/>
      <c r="AH170" s="205"/>
      <c r="AI170" s="236"/>
      <c r="AJ170" s="205"/>
      <c r="AK170" s="205"/>
      <c r="AL170" s="205"/>
      <c r="AM170" s="205"/>
      <c r="AN170" s="206"/>
      <c r="AO170" s="205"/>
      <c r="AP170" s="205"/>
      <c r="AQ170" s="205"/>
      <c r="AR170" s="205"/>
      <c r="AS170" s="206"/>
      <c r="AT170" s="205"/>
      <c r="AU170" s="205"/>
      <c r="AV170" s="205"/>
      <c r="AW170" s="205"/>
      <c r="AX170" s="206"/>
      <c r="AY170" s="205"/>
      <c r="AZ170" s="205"/>
      <c r="BA170" s="205"/>
      <c r="BB170" s="205"/>
      <c r="BC170" s="206"/>
      <c r="BD170" s="205"/>
      <c r="BE170" s="205"/>
      <c r="BF170" s="205"/>
      <c r="BG170" s="205"/>
      <c r="BH170" s="206"/>
      <c r="BI170" s="205"/>
      <c r="BJ170" s="205"/>
      <c r="BK170" s="205"/>
      <c r="BL170" s="207"/>
      <c r="BM170" s="7" t="str">
        <f t="shared" si="6"/>
        <v>I</v>
      </c>
    </row>
    <row r="171" spans="1:65" s="2" customFormat="1" ht="27" hidden="1" thickTop="1">
      <c r="A171" s="158">
        <v>158</v>
      </c>
      <c r="B171" s="159" t="str">
        <f t="shared" si="5"/>
        <v>PSS08B_Adani Renewable Energy 35 Limited (ARE35L)</v>
      </c>
      <c r="C171" s="31" t="s">
        <v>532</v>
      </c>
      <c r="D171" s="197"/>
      <c r="E171" s="160" t="s">
        <v>533</v>
      </c>
      <c r="F171" s="291" t="s">
        <v>1069</v>
      </c>
      <c r="G171" s="199"/>
      <c r="H171" s="200" t="s">
        <v>560</v>
      </c>
      <c r="I171" s="160" t="s">
        <v>141</v>
      </c>
      <c r="J171" s="198"/>
      <c r="K171" s="201" t="s">
        <v>561</v>
      </c>
      <c r="L171" s="202"/>
      <c r="M171" s="203"/>
      <c r="N171" s="168" t="str" cm="1">
        <f t="array" ref="N171">_xlfn.IFNA(LOOKUP(2, 1/(MOD(COLUMN(O171:XFD171)-COLUMN(O171), 5)=2)/(O171:XFD171&lt;&gt;""), O171:XFD171),"Not Submitted")</f>
        <v>Not Submitted</v>
      </c>
      <c r="O171" s="238"/>
      <c r="P171" s="238"/>
      <c r="Q171" s="198"/>
      <c r="R171" s="102"/>
      <c r="S171" s="205"/>
      <c r="T171" s="239"/>
      <c r="U171" s="240"/>
      <c r="V171" s="204"/>
      <c r="W171" s="205"/>
      <c r="X171" s="205"/>
      <c r="Y171" s="249"/>
      <c r="Z171" s="219"/>
      <c r="AA171" s="243"/>
      <c r="AB171" s="204"/>
      <c r="AC171" s="204"/>
      <c r="AD171" s="250"/>
      <c r="AE171" s="219"/>
      <c r="AF171" s="243"/>
      <c r="AG171" s="205"/>
      <c r="AH171" s="205"/>
      <c r="AI171" s="236"/>
      <c r="AJ171" s="205"/>
      <c r="AK171" s="205"/>
      <c r="AL171" s="205"/>
      <c r="AM171" s="205"/>
      <c r="AN171" s="206"/>
      <c r="AO171" s="205"/>
      <c r="AP171" s="205"/>
      <c r="AQ171" s="205"/>
      <c r="AR171" s="205"/>
      <c r="AS171" s="206"/>
      <c r="AT171" s="205"/>
      <c r="AU171" s="205"/>
      <c r="AV171" s="205"/>
      <c r="AW171" s="205"/>
      <c r="AX171" s="206"/>
      <c r="AY171" s="205"/>
      <c r="AZ171" s="205"/>
      <c r="BA171" s="205"/>
      <c r="BB171" s="205"/>
      <c r="BC171" s="206"/>
      <c r="BD171" s="205"/>
      <c r="BE171" s="205"/>
      <c r="BF171" s="205"/>
      <c r="BG171" s="205"/>
      <c r="BH171" s="206"/>
      <c r="BI171" s="205"/>
      <c r="BJ171" s="205"/>
      <c r="BK171" s="205"/>
      <c r="BL171" s="207"/>
      <c r="BM171" s="7" t="str">
        <f t="shared" si="6"/>
        <v>I</v>
      </c>
    </row>
    <row r="172" spans="1:65" s="2" customFormat="1" ht="27" hidden="1" thickTop="1">
      <c r="A172" s="158">
        <v>159</v>
      </c>
      <c r="B172" s="159" t="str">
        <f t="shared" si="5"/>
        <v>PSS08B_Adani Renewable Energy 35 Limited (ARE35L)</v>
      </c>
      <c r="C172" s="31" t="s">
        <v>532</v>
      </c>
      <c r="D172" s="197"/>
      <c r="E172" s="160" t="s">
        <v>533</v>
      </c>
      <c r="F172" s="291" t="s">
        <v>1070</v>
      </c>
      <c r="G172" s="199"/>
      <c r="H172" s="200" t="s">
        <v>558</v>
      </c>
      <c r="I172" s="160" t="s">
        <v>141</v>
      </c>
      <c r="J172" s="198"/>
      <c r="K172" s="201" t="s">
        <v>536</v>
      </c>
      <c r="L172" s="202"/>
      <c r="M172" s="203"/>
      <c r="N172" s="168" t="str" cm="1">
        <f t="array" ref="N172">_xlfn.IFNA(LOOKUP(2, 1/(MOD(COLUMN(O172:XFD172)-COLUMN(O172), 5)=2)/(O172:XFD172&lt;&gt;""), O172:XFD172),"Not Submitted")</f>
        <v>Not Submitted</v>
      </c>
      <c r="O172" s="238"/>
      <c r="P172" s="238"/>
      <c r="Q172" s="198"/>
      <c r="R172" s="102"/>
      <c r="S172" s="205"/>
      <c r="T172" s="239"/>
      <c r="U172" s="240"/>
      <c r="V172" s="204"/>
      <c r="W172" s="205"/>
      <c r="X172" s="205"/>
      <c r="Y172" s="249"/>
      <c r="Z172" s="219"/>
      <c r="AA172" s="243"/>
      <c r="AB172" s="204"/>
      <c r="AC172" s="204"/>
      <c r="AD172" s="250"/>
      <c r="AE172" s="219"/>
      <c r="AF172" s="243"/>
      <c r="AG172" s="205"/>
      <c r="AH172" s="205"/>
      <c r="AI172" s="236"/>
      <c r="AJ172" s="205"/>
      <c r="AK172" s="205"/>
      <c r="AL172" s="205"/>
      <c r="AM172" s="205"/>
      <c r="AN172" s="206"/>
      <c r="AO172" s="205"/>
      <c r="AP172" s="205"/>
      <c r="AQ172" s="205"/>
      <c r="AR172" s="205"/>
      <c r="AS172" s="206"/>
      <c r="AT172" s="205"/>
      <c r="AU172" s="205"/>
      <c r="AV172" s="205"/>
      <c r="AW172" s="205"/>
      <c r="AX172" s="206"/>
      <c r="AY172" s="205"/>
      <c r="AZ172" s="205"/>
      <c r="BA172" s="205"/>
      <c r="BB172" s="205"/>
      <c r="BC172" s="206"/>
      <c r="BD172" s="205"/>
      <c r="BE172" s="205"/>
      <c r="BF172" s="205"/>
      <c r="BG172" s="205"/>
      <c r="BH172" s="206"/>
      <c r="BI172" s="205"/>
      <c r="BJ172" s="205"/>
      <c r="BK172" s="205"/>
      <c r="BL172" s="207"/>
      <c r="BM172" s="7" t="str">
        <f t="shared" si="6"/>
        <v>I</v>
      </c>
    </row>
    <row r="173" spans="1:65" s="2" customFormat="1" ht="27" hidden="1" thickTop="1">
      <c r="A173" s="158">
        <v>160</v>
      </c>
      <c r="B173" s="159" t="str">
        <f t="shared" si="5"/>
        <v>PSS08B_Adani Renewable Energy 35 Limited (ARE35L)</v>
      </c>
      <c r="C173" s="31" t="s">
        <v>532</v>
      </c>
      <c r="D173" s="197"/>
      <c r="E173" s="160" t="s">
        <v>533</v>
      </c>
      <c r="F173" s="291" t="s">
        <v>1071</v>
      </c>
      <c r="G173" s="199"/>
      <c r="H173" s="200" t="s">
        <v>556</v>
      </c>
      <c r="I173" s="160" t="s">
        <v>141</v>
      </c>
      <c r="J173" s="198"/>
      <c r="K173" s="201" t="s">
        <v>552</v>
      </c>
      <c r="L173" s="202"/>
      <c r="M173" s="203"/>
      <c r="N173" s="168" t="str" cm="1">
        <f t="array" ref="N173">_xlfn.IFNA(LOOKUP(2, 1/(MOD(COLUMN(O173:XFD173)-COLUMN(O173), 5)=2)/(O173:XFD173&lt;&gt;""), O173:XFD173),"Not Submitted")</f>
        <v>Not Submitted</v>
      </c>
      <c r="O173" s="238"/>
      <c r="P173" s="238"/>
      <c r="Q173" s="198"/>
      <c r="R173" s="102"/>
      <c r="S173" s="205"/>
      <c r="T173" s="239"/>
      <c r="U173" s="240"/>
      <c r="V173" s="204"/>
      <c r="W173" s="205"/>
      <c r="X173" s="205"/>
      <c r="Y173" s="249"/>
      <c r="Z173" s="219"/>
      <c r="AA173" s="243"/>
      <c r="AB173" s="204"/>
      <c r="AC173" s="204"/>
      <c r="AD173" s="250"/>
      <c r="AE173" s="219"/>
      <c r="AF173" s="243"/>
      <c r="AG173" s="205"/>
      <c r="AH173" s="205"/>
      <c r="AI173" s="236"/>
      <c r="AJ173" s="205"/>
      <c r="AK173" s="205"/>
      <c r="AL173" s="205"/>
      <c r="AM173" s="205"/>
      <c r="AN173" s="206"/>
      <c r="AO173" s="205"/>
      <c r="AP173" s="205"/>
      <c r="AQ173" s="205"/>
      <c r="AR173" s="205"/>
      <c r="AS173" s="206"/>
      <c r="AT173" s="205"/>
      <c r="AU173" s="205"/>
      <c r="AV173" s="205"/>
      <c r="AW173" s="205"/>
      <c r="AX173" s="206"/>
      <c r="AY173" s="205"/>
      <c r="AZ173" s="205"/>
      <c r="BA173" s="205"/>
      <c r="BB173" s="205"/>
      <c r="BC173" s="206"/>
      <c r="BD173" s="205"/>
      <c r="BE173" s="205"/>
      <c r="BF173" s="205"/>
      <c r="BG173" s="205"/>
      <c r="BH173" s="206"/>
      <c r="BI173" s="205"/>
      <c r="BJ173" s="205"/>
      <c r="BK173" s="205"/>
      <c r="BL173" s="207"/>
      <c r="BM173" s="7" t="str">
        <f t="shared" si="6"/>
        <v>I</v>
      </c>
    </row>
    <row r="174" spans="1:65" s="2" customFormat="1" ht="27" hidden="1" thickTop="1">
      <c r="A174" s="158">
        <v>161</v>
      </c>
      <c r="B174" s="159" t="str">
        <f t="shared" si="5"/>
        <v>PSS08B_Adani Renewable Energy 35 Limited (ARE35L)</v>
      </c>
      <c r="C174" s="31" t="s">
        <v>532</v>
      </c>
      <c r="D174" s="197"/>
      <c r="E174" s="160" t="s">
        <v>533</v>
      </c>
      <c r="F174" s="291" t="s">
        <v>1072</v>
      </c>
      <c r="G174" s="199"/>
      <c r="H174" s="200" t="s">
        <v>554</v>
      </c>
      <c r="I174" s="160" t="s">
        <v>141</v>
      </c>
      <c r="J174" s="198"/>
      <c r="K174" s="201" t="s">
        <v>552</v>
      </c>
      <c r="L174" s="202"/>
      <c r="M174" s="203"/>
      <c r="N174" s="168" t="str" cm="1">
        <f t="array" ref="N174">_xlfn.IFNA(LOOKUP(2, 1/(MOD(COLUMN(O174:XFD174)-COLUMN(O174), 5)=2)/(O174:XFD174&lt;&gt;""), O174:XFD174),"Not Submitted")</f>
        <v>Not Submitted</v>
      </c>
      <c r="O174" s="238"/>
      <c r="P174" s="238"/>
      <c r="Q174" s="198"/>
      <c r="R174" s="102"/>
      <c r="S174" s="205"/>
      <c r="T174" s="239"/>
      <c r="U174" s="240"/>
      <c r="V174" s="204"/>
      <c r="W174" s="205"/>
      <c r="X174" s="205"/>
      <c r="Y174" s="249"/>
      <c r="Z174" s="219"/>
      <c r="AA174" s="243"/>
      <c r="AB174" s="204"/>
      <c r="AC174" s="204"/>
      <c r="AD174" s="250"/>
      <c r="AE174" s="219"/>
      <c r="AF174" s="243"/>
      <c r="AG174" s="205"/>
      <c r="AH174" s="205"/>
      <c r="AI174" s="236"/>
      <c r="AJ174" s="205"/>
      <c r="AK174" s="205"/>
      <c r="AL174" s="205"/>
      <c r="AM174" s="205"/>
      <c r="AN174" s="206"/>
      <c r="AO174" s="205"/>
      <c r="AP174" s="205"/>
      <c r="AQ174" s="205"/>
      <c r="AR174" s="205"/>
      <c r="AS174" s="206"/>
      <c r="AT174" s="205"/>
      <c r="AU174" s="205"/>
      <c r="AV174" s="205"/>
      <c r="AW174" s="205"/>
      <c r="AX174" s="206"/>
      <c r="AY174" s="205"/>
      <c r="AZ174" s="205"/>
      <c r="BA174" s="205"/>
      <c r="BB174" s="205"/>
      <c r="BC174" s="206"/>
      <c r="BD174" s="205"/>
      <c r="BE174" s="205"/>
      <c r="BF174" s="205"/>
      <c r="BG174" s="205"/>
      <c r="BH174" s="206"/>
      <c r="BI174" s="205"/>
      <c r="BJ174" s="205"/>
      <c r="BK174" s="205"/>
      <c r="BL174" s="207"/>
      <c r="BM174" s="7" t="str">
        <f t="shared" si="6"/>
        <v>I</v>
      </c>
    </row>
    <row r="175" spans="1:65" s="2" customFormat="1" ht="27.75" hidden="1" thickTop="1">
      <c r="A175" s="158">
        <v>162</v>
      </c>
      <c r="B175" s="159" t="str">
        <f t="shared" si="5"/>
        <v>PSS08B_Adani Renewable Energy 35 Limited (ARE35L)</v>
      </c>
      <c r="C175" s="31" t="s">
        <v>532</v>
      </c>
      <c r="D175" s="197"/>
      <c r="E175" s="160" t="s">
        <v>533</v>
      </c>
      <c r="F175" s="291" t="s">
        <v>1073</v>
      </c>
      <c r="G175" s="199"/>
      <c r="H175" s="200" t="s">
        <v>551</v>
      </c>
      <c r="I175" s="160" t="s">
        <v>141</v>
      </c>
      <c r="J175" s="198"/>
      <c r="K175" s="201" t="s">
        <v>552</v>
      </c>
      <c r="L175" s="202"/>
      <c r="M175" s="203"/>
      <c r="N175" s="168" t="str" cm="1">
        <f t="array" ref="N175">_xlfn.IFNA(LOOKUP(2, 1/(MOD(COLUMN(O175:XFD175)-COLUMN(O175), 5)=2)/(O175:XFD175&lt;&gt;""), O175:XFD175),"Not Submitted")</f>
        <v>Not Submitted</v>
      </c>
      <c r="O175" s="238"/>
      <c r="P175" s="238"/>
      <c r="Q175" s="198"/>
      <c r="R175" s="102"/>
      <c r="S175" s="205"/>
      <c r="T175" s="239"/>
      <c r="U175" s="240"/>
      <c r="V175" s="204"/>
      <c r="W175" s="205"/>
      <c r="X175" s="205"/>
      <c r="Y175" s="249"/>
      <c r="Z175" s="219"/>
      <c r="AA175" s="243"/>
      <c r="AB175" s="204"/>
      <c r="AC175" s="204"/>
      <c r="AD175" s="250"/>
      <c r="AE175" s="219"/>
      <c r="AF175" s="243"/>
      <c r="AG175" s="205"/>
      <c r="AH175" s="205"/>
      <c r="AI175" s="236"/>
      <c r="AJ175" s="205"/>
      <c r="AK175" s="205"/>
      <c r="AL175" s="205"/>
      <c r="AM175" s="205"/>
      <c r="AN175" s="206"/>
      <c r="AO175" s="205"/>
      <c r="AP175" s="205"/>
      <c r="AQ175" s="205"/>
      <c r="AR175" s="205"/>
      <c r="AS175" s="206"/>
      <c r="AT175" s="205"/>
      <c r="AU175" s="205"/>
      <c r="AV175" s="205"/>
      <c r="AW175" s="205"/>
      <c r="AX175" s="206"/>
      <c r="AY175" s="205"/>
      <c r="AZ175" s="205"/>
      <c r="BA175" s="205"/>
      <c r="BB175" s="205"/>
      <c r="BC175" s="206"/>
      <c r="BD175" s="205"/>
      <c r="BE175" s="205"/>
      <c r="BF175" s="205"/>
      <c r="BG175" s="205"/>
      <c r="BH175" s="206"/>
      <c r="BI175" s="205"/>
      <c r="BJ175" s="205"/>
      <c r="BK175" s="205"/>
      <c r="BL175" s="207"/>
      <c r="BM175" s="7" t="str">
        <f t="shared" si="6"/>
        <v>I</v>
      </c>
    </row>
    <row r="176" spans="1:65" s="2" customFormat="1" ht="27" hidden="1" thickTop="1">
      <c r="A176" s="158">
        <v>163</v>
      </c>
      <c r="B176" s="159" t="str">
        <f t="shared" si="5"/>
        <v>PSS08B_Adani Renewable Energy 35 Limited (ARE35L)</v>
      </c>
      <c r="C176" s="31" t="s">
        <v>532</v>
      </c>
      <c r="D176" s="197"/>
      <c r="E176" s="160" t="s">
        <v>533</v>
      </c>
      <c r="F176" s="291" t="s">
        <v>1074</v>
      </c>
      <c r="G176" s="199"/>
      <c r="H176" s="200" t="s">
        <v>547</v>
      </c>
      <c r="I176" s="160" t="s">
        <v>190</v>
      </c>
      <c r="J176" s="198"/>
      <c r="K176" s="201" t="s">
        <v>542</v>
      </c>
      <c r="L176" s="202"/>
      <c r="M176" s="203"/>
      <c r="N176" s="168" t="str" cm="1">
        <f t="array" ref="N176">_xlfn.IFNA(LOOKUP(2, 1/(MOD(COLUMN(O176:XFD176)-COLUMN(O176), 5)=2)/(O176:XFD176&lt;&gt;""), O176:XFD176),"Not Submitted")</f>
        <v>Not Submitted</v>
      </c>
      <c r="O176" s="238"/>
      <c r="P176" s="238"/>
      <c r="Q176" s="198"/>
      <c r="R176" s="102"/>
      <c r="S176" s="205"/>
      <c r="T176" s="239"/>
      <c r="U176" s="240"/>
      <c r="V176" s="204"/>
      <c r="W176" s="205"/>
      <c r="X176" s="205"/>
      <c r="Y176" s="249"/>
      <c r="Z176" s="219"/>
      <c r="AA176" s="243"/>
      <c r="AB176" s="204"/>
      <c r="AC176" s="204"/>
      <c r="AD176" s="250"/>
      <c r="AE176" s="219"/>
      <c r="AF176" s="243"/>
      <c r="AG176" s="205"/>
      <c r="AH176" s="205"/>
      <c r="AI176" s="236"/>
      <c r="AJ176" s="205"/>
      <c r="AK176" s="205"/>
      <c r="AL176" s="205"/>
      <c r="AM176" s="205"/>
      <c r="AN176" s="206"/>
      <c r="AO176" s="205"/>
      <c r="AP176" s="205"/>
      <c r="AQ176" s="205"/>
      <c r="AR176" s="205"/>
      <c r="AS176" s="206"/>
      <c r="AT176" s="205"/>
      <c r="AU176" s="205"/>
      <c r="AV176" s="205"/>
      <c r="AW176" s="205"/>
      <c r="AX176" s="206"/>
      <c r="AY176" s="205"/>
      <c r="AZ176" s="205"/>
      <c r="BA176" s="205"/>
      <c r="BB176" s="205"/>
      <c r="BC176" s="206"/>
      <c r="BD176" s="205"/>
      <c r="BE176" s="205"/>
      <c r="BF176" s="205"/>
      <c r="BG176" s="205"/>
      <c r="BH176" s="206"/>
      <c r="BI176" s="205"/>
      <c r="BJ176" s="205"/>
      <c r="BK176" s="205"/>
      <c r="BL176" s="207"/>
      <c r="BM176" s="7" t="str">
        <f t="shared" si="6"/>
        <v>I</v>
      </c>
    </row>
    <row r="177" spans="1:65" s="2" customFormat="1" ht="27" hidden="1" thickTop="1">
      <c r="A177" s="158">
        <v>164</v>
      </c>
      <c r="B177" s="159" t="str">
        <f t="shared" si="5"/>
        <v>PSS08B_Adani Renewable Energy 35 Limited (ARE35L)</v>
      </c>
      <c r="C177" s="31" t="s">
        <v>532</v>
      </c>
      <c r="D177" s="197"/>
      <c r="E177" s="160" t="s">
        <v>533</v>
      </c>
      <c r="F177" s="291" t="s">
        <v>1075</v>
      </c>
      <c r="G177" s="199"/>
      <c r="H177" s="200" t="s">
        <v>535</v>
      </c>
      <c r="I177" s="160" t="s">
        <v>190</v>
      </c>
      <c r="J177" s="198"/>
      <c r="K177" s="201" t="s">
        <v>536</v>
      </c>
      <c r="L177" s="202"/>
      <c r="M177" s="203"/>
      <c r="N177" s="168" t="str" cm="1">
        <f t="array" ref="N177">_xlfn.IFNA(LOOKUP(2, 1/(MOD(COLUMN(O177:XFD177)-COLUMN(O177), 5)=2)/(O177:XFD177&lt;&gt;""), O177:XFD177),"Not Submitted")</f>
        <v>Not Submitted</v>
      </c>
      <c r="O177" s="238"/>
      <c r="P177" s="238"/>
      <c r="Q177" s="198"/>
      <c r="R177" s="102"/>
      <c r="S177" s="205"/>
      <c r="T177" s="239"/>
      <c r="U177" s="240"/>
      <c r="V177" s="204"/>
      <c r="W177" s="205"/>
      <c r="X177" s="205"/>
      <c r="Y177" s="249"/>
      <c r="Z177" s="219"/>
      <c r="AA177" s="243"/>
      <c r="AB177" s="204"/>
      <c r="AC177" s="204"/>
      <c r="AD177" s="250"/>
      <c r="AE177" s="219"/>
      <c r="AF177" s="243"/>
      <c r="AG177" s="205"/>
      <c r="AH177" s="205"/>
      <c r="AI177" s="236"/>
      <c r="AJ177" s="205"/>
      <c r="AK177" s="205"/>
      <c r="AL177" s="205"/>
      <c r="AM177" s="205"/>
      <c r="AN177" s="206"/>
      <c r="AO177" s="205"/>
      <c r="AP177" s="205"/>
      <c r="AQ177" s="205"/>
      <c r="AR177" s="205"/>
      <c r="AS177" s="206"/>
      <c r="AT177" s="205"/>
      <c r="AU177" s="205"/>
      <c r="AV177" s="205"/>
      <c r="AW177" s="205"/>
      <c r="AX177" s="206"/>
      <c r="AY177" s="205"/>
      <c r="AZ177" s="205"/>
      <c r="BA177" s="205"/>
      <c r="BB177" s="205"/>
      <c r="BC177" s="206"/>
      <c r="BD177" s="205"/>
      <c r="BE177" s="205"/>
      <c r="BF177" s="205"/>
      <c r="BG177" s="205"/>
      <c r="BH177" s="206"/>
      <c r="BI177" s="205"/>
      <c r="BJ177" s="205"/>
      <c r="BK177" s="205"/>
      <c r="BL177" s="207"/>
      <c r="BM177" s="7" t="str">
        <f t="shared" si="6"/>
        <v>I</v>
      </c>
    </row>
    <row r="178" spans="1:65" s="2" customFormat="1" ht="27" hidden="1" thickTop="1">
      <c r="A178" s="158">
        <v>165</v>
      </c>
      <c r="B178" s="159" t="str">
        <f t="shared" si="5"/>
        <v>PSS08B_Adani Renewable Energy 35 Limited (ARE35L)</v>
      </c>
      <c r="C178" s="31" t="s">
        <v>532</v>
      </c>
      <c r="D178" s="197"/>
      <c r="E178" s="160" t="s">
        <v>533</v>
      </c>
      <c r="F178" s="291" t="s">
        <v>1076</v>
      </c>
      <c r="G178" s="199"/>
      <c r="H178" s="200" t="s">
        <v>1077</v>
      </c>
      <c r="I178" s="160" t="s">
        <v>141</v>
      </c>
      <c r="J178" s="198"/>
      <c r="K178" s="201" t="s">
        <v>552</v>
      </c>
      <c r="L178" s="202"/>
      <c r="M178" s="203"/>
      <c r="N178" s="168" t="str" cm="1">
        <f t="array" ref="N178">_xlfn.IFNA(LOOKUP(2, 1/(MOD(COLUMN(O178:XFD178)-COLUMN(O178), 5)=2)/(O178:XFD178&lt;&gt;""), O178:XFD178),"Not Submitted")</f>
        <v>Cat. -I_Star</v>
      </c>
      <c r="O178" s="238" t="s">
        <v>171</v>
      </c>
      <c r="P178" s="238">
        <v>46059</v>
      </c>
      <c r="Q178" s="168" t="s">
        <v>34</v>
      </c>
      <c r="R178" s="102" t="s">
        <v>1078</v>
      </c>
      <c r="S178" s="205"/>
      <c r="T178" s="239"/>
      <c r="U178" s="240"/>
      <c r="V178" s="204"/>
      <c r="W178" s="205"/>
      <c r="X178" s="205"/>
      <c r="Y178" s="249"/>
      <c r="Z178" s="219"/>
      <c r="AA178" s="243"/>
      <c r="AB178" s="204"/>
      <c r="AC178" s="204"/>
      <c r="AD178" s="250"/>
      <c r="AE178" s="219"/>
      <c r="AF178" s="243"/>
      <c r="AG178" s="205"/>
      <c r="AH178" s="205"/>
      <c r="AI178" s="236"/>
      <c r="AJ178" s="205"/>
      <c r="AK178" s="205"/>
      <c r="AL178" s="205"/>
      <c r="AM178" s="205"/>
      <c r="AN178" s="206"/>
      <c r="AO178" s="205"/>
      <c r="AP178" s="205"/>
      <c r="AQ178" s="205"/>
      <c r="AR178" s="205"/>
      <c r="AS178" s="206"/>
      <c r="AT178" s="205"/>
      <c r="AU178" s="205"/>
      <c r="AV178" s="205"/>
      <c r="AW178" s="205"/>
      <c r="AX178" s="206"/>
      <c r="AY178" s="205"/>
      <c r="AZ178" s="205"/>
      <c r="BA178" s="205"/>
      <c r="BB178" s="205"/>
      <c r="BC178" s="206"/>
      <c r="BD178" s="205"/>
      <c r="BE178" s="205"/>
      <c r="BF178" s="205"/>
      <c r="BG178" s="205"/>
      <c r="BH178" s="206"/>
      <c r="BI178" s="205"/>
      <c r="BJ178" s="205"/>
      <c r="BK178" s="205"/>
      <c r="BL178" s="207"/>
      <c r="BM178" s="7" t="str">
        <f t="shared" si="6"/>
        <v>I</v>
      </c>
    </row>
    <row r="179" spans="1:65" s="2" customFormat="1" ht="27" hidden="1" thickTop="1">
      <c r="A179" s="158">
        <v>166</v>
      </c>
      <c r="B179" s="159" t="str">
        <f t="shared" ref="B179:B244" si="7">$A$1</f>
        <v>PSS08B_Adani Renewable Energy 35 Limited (ARE35L)</v>
      </c>
      <c r="C179" s="31" t="s">
        <v>532</v>
      </c>
      <c r="D179" s="197"/>
      <c r="E179" s="160" t="s">
        <v>533</v>
      </c>
      <c r="F179" s="291" t="s">
        <v>1079</v>
      </c>
      <c r="G179" s="199"/>
      <c r="H179" s="200" t="s">
        <v>1080</v>
      </c>
      <c r="I179" s="160" t="s">
        <v>141</v>
      </c>
      <c r="J179" s="198"/>
      <c r="K179" s="201" t="s">
        <v>1081</v>
      </c>
      <c r="L179" s="202"/>
      <c r="M179" s="203"/>
      <c r="N179" s="168" t="str" cm="1">
        <f t="array" ref="N179">_xlfn.IFNA(LOOKUP(2, 1/(MOD(COLUMN(O179:XFD179)-COLUMN(O179), 5)=2)/(O179:XFD179&lt;&gt;""), O179:XFD179),"Not Submitted")</f>
        <v>Not Submitted</v>
      </c>
      <c r="O179" s="238"/>
      <c r="P179" s="238"/>
      <c r="Q179" s="198"/>
      <c r="R179" s="102"/>
      <c r="S179" s="205"/>
      <c r="T179" s="239"/>
      <c r="U179" s="240"/>
      <c r="V179" s="204"/>
      <c r="W179" s="205"/>
      <c r="X179" s="205"/>
      <c r="Y179" s="249"/>
      <c r="Z179" s="219"/>
      <c r="AA179" s="243"/>
      <c r="AB179" s="204"/>
      <c r="AC179" s="204"/>
      <c r="AD179" s="250"/>
      <c r="AE179" s="219"/>
      <c r="AF179" s="243"/>
      <c r="AG179" s="205"/>
      <c r="AH179" s="205"/>
      <c r="AI179" s="236"/>
      <c r="AJ179" s="205"/>
      <c r="AK179" s="205"/>
      <c r="AL179" s="205"/>
      <c r="AM179" s="205"/>
      <c r="AN179" s="206"/>
      <c r="AO179" s="205"/>
      <c r="AP179" s="205"/>
      <c r="AQ179" s="205"/>
      <c r="AR179" s="205"/>
      <c r="AS179" s="206"/>
      <c r="AT179" s="205"/>
      <c r="AU179" s="205"/>
      <c r="AV179" s="205"/>
      <c r="AW179" s="205"/>
      <c r="AX179" s="206"/>
      <c r="AY179" s="205"/>
      <c r="AZ179" s="205"/>
      <c r="BA179" s="205"/>
      <c r="BB179" s="205"/>
      <c r="BC179" s="206"/>
      <c r="BD179" s="205"/>
      <c r="BE179" s="205"/>
      <c r="BF179" s="205"/>
      <c r="BG179" s="205"/>
      <c r="BH179" s="206"/>
      <c r="BI179" s="205"/>
      <c r="BJ179" s="205"/>
      <c r="BK179" s="205"/>
      <c r="BL179" s="207"/>
      <c r="BM179" s="7" t="str">
        <f t="shared" si="6"/>
        <v>I</v>
      </c>
    </row>
    <row r="180" spans="1:65" s="2" customFormat="1" ht="27" hidden="1" thickTop="1">
      <c r="A180" s="158">
        <v>167</v>
      </c>
      <c r="B180" s="159" t="str">
        <f t="shared" si="7"/>
        <v>PSS08B_Adani Renewable Energy 35 Limited (ARE35L)</v>
      </c>
      <c r="C180" s="31" t="s">
        <v>532</v>
      </c>
      <c r="D180" s="197"/>
      <c r="E180" s="160" t="s">
        <v>533</v>
      </c>
      <c r="F180" s="291" t="s">
        <v>1082</v>
      </c>
      <c r="G180" s="199"/>
      <c r="H180" s="200" t="s">
        <v>1083</v>
      </c>
      <c r="I180" s="160" t="s">
        <v>141</v>
      </c>
      <c r="J180" s="198"/>
      <c r="K180" s="201" t="s">
        <v>536</v>
      </c>
      <c r="L180" s="202"/>
      <c r="M180" s="203"/>
      <c r="N180" s="168" t="str" cm="1">
        <f t="array" ref="N180">_xlfn.IFNA(LOOKUP(2, 1/(MOD(COLUMN(O180:XFD180)-COLUMN(O180), 5)=2)/(O180:XFD180&lt;&gt;""), O180:XFD180),"Not Submitted")</f>
        <v>Not Submitted</v>
      </c>
      <c r="O180" s="238"/>
      <c r="P180" s="238"/>
      <c r="Q180" s="198"/>
      <c r="R180" s="102"/>
      <c r="S180" s="205"/>
      <c r="T180" s="239"/>
      <c r="U180" s="240"/>
      <c r="V180" s="204"/>
      <c r="W180" s="205"/>
      <c r="X180" s="205"/>
      <c r="Y180" s="249"/>
      <c r="Z180" s="219"/>
      <c r="AA180" s="243"/>
      <c r="AB180" s="204"/>
      <c r="AC180" s="204"/>
      <c r="AD180" s="250"/>
      <c r="AE180" s="219"/>
      <c r="AF180" s="243"/>
      <c r="AG180" s="205"/>
      <c r="AH180" s="205"/>
      <c r="AI180" s="236"/>
      <c r="AJ180" s="205"/>
      <c r="AK180" s="205"/>
      <c r="AL180" s="205"/>
      <c r="AM180" s="205"/>
      <c r="AN180" s="206"/>
      <c r="AO180" s="205"/>
      <c r="AP180" s="205"/>
      <c r="AQ180" s="205"/>
      <c r="AR180" s="205"/>
      <c r="AS180" s="206"/>
      <c r="AT180" s="205"/>
      <c r="AU180" s="205"/>
      <c r="AV180" s="205"/>
      <c r="AW180" s="205"/>
      <c r="AX180" s="206"/>
      <c r="AY180" s="205"/>
      <c r="AZ180" s="205"/>
      <c r="BA180" s="205"/>
      <c r="BB180" s="205"/>
      <c r="BC180" s="206"/>
      <c r="BD180" s="205"/>
      <c r="BE180" s="205"/>
      <c r="BF180" s="205"/>
      <c r="BG180" s="205"/>
      <c r="BH180" s="206"/>
      <c r="BI180" s="205"/>
      <c r="BJ180" s="205"/>
      <c r="BK180" s="205"/>
      <c r="BL180" s="207"/>
      <c r="BM180" s="7" t="str">
        <f t="shared" si="6"/>
        <v>I</v>
      </c>
    </row>
    <row r="181" spans="1:65" s="2" customFormat="1" ht="27" hidden="1" thickTop="1">
      <c r="A181" s="158">
        <v>168</v>
      </c>
      <c r="B181" s="159" t="str">
        <f t="shared" si="7"/>
        <v>PSS08B_Adani Renewable Energy 35 Limited (ARE35L)</v>
      </c>
      <c r="C181" s="31" t="s">
        <v>532</v>
      </c>
      <c r="D181" s="197"/>
      <c r="E181" s="160" t="s">
        <v>533</v>
      </c>
      <c r="F181" s="291" t="s">
        <v>1084</v>
      </c>
      <c r="G181" s="199"/>
      <c r="H181" s="200" t="s">
        <v>1085</v>
      </c>
      <c r="I181" s="160" t="s">
        <v>190</v>
      </c>
      <c r="J181" s="198"/>
      <c r="K181" s="201" t="s">
        <v>1086</v>
      </c>
      <c r="L181" s="202"/>
      <c r="M181" s="203"/>
      <c r="N181" s="168" t="str" cm="1">
        <f t="array" ref="N181">_xlfn.IFNA(LOOKUP(2, 1/(MOD(COLUMN(O181:XFD181)-COLUMN(O181), 5)=2)/(O181:XFD181&lt;&gt;""), O181:XFD181),"Not Submitted")</f>
        <v>Not Submitted</v>
      </c>
      <c r="O181" s="238"/>
      <c r="P181" s="238"/>
      <c r="Q181" s="198"/>
      <c r="R181" s="102"/>
      <c r="S181" s="205"/>
      <c r="T181" s="239"/>
      <c r="U181" s="240"/>
      <c r="V181" s="204"/>
      <c r="W181" s="205"/>
      <c r="X181" s="205"/>
      <c r="Y181" s="249"/>
      <c r="Z181" s="219"/>
      <c r="AA181" s="243"/>
      <c r="AB181" s="204"/>
      <c r="AC181" s="204"/>
      <c r="AD181" s="250"/>
      <c r="AE181" s="219"/>
      <c r="AF181" s="243"/>
      <c r="AG181" s="205"/>
      <c r="AH181" s="205"/>
      <c r="AI181" s="236"/>
      <c r="AJ181" s="205"/>
      <c r="AK181" s="205"/>
      <c r="AL181" s="205"/>
      <c r="AM181" s="205"/>
      <c r="AN181" s="206"/>
      <c r="AO181" s="205"/>
      <c r="AP181" s="205"/>
      <c r="AQ181" s="205"/>
      <c r="AR181" s="205"/>
      <c r="AS181" s="206"/>
      <c r="AT181" s="205"/>
      <c r="AU181" s="205"/>
      <c r="AV181" s="205"/>
      <c r="AW181" s="205"/>
      <c r="AX181" s="206"/>
      <c r="AY181" s="205"/>
      <c r="AZ181" s="205"/>
      <c r="BA181" s="205"/>
      <c r="BB181" s="205"/>
      <c r="BC181" s="206"/>
      <c r="BD181" s="205"/>
      <c r="BE181" s="205"/>
      <c r="BF181" s="205"/>
      <c r="BG181" s="205"/>
      <c r="BH181" s="206"/>
      <c r="BI181" s="205"/>
      <c r="BJ181" s="205"/>
      <c r="BK181" s="205"/>
      <c r="BL181" s="207"/>
      <c r="BM181" s="7" t="str">
        <f t="shared" si="6"/>
        <v>I</v>
      </c>
    </row>
    <row r="182" spans="1:65" s="2" customFormat="1" ht="27" hidden="1" thickTop="1">
      <c r="A182" s="158">
        <v>169</v>
      </c>
      <c r="B182" s="159" t="str">
        <f t="shared" si="7"/>
        <v>PSS08B_Adani Renewable Energy 35 Limited (ARE35L)</v>
      </c>
      <c r="C182" s="31" t="s">
        <v>532</v>
      </c>
      <c r="D182" s="197"/>
      <c r="E182" s="160" t="s">
        <v>533</v>
      </c>
      <c r="F182" s="291" t="s">
        <v>1087</v>
      </c>
      <c r="G182" s="199"/>
      <c r="H182" s="200" t="s">
        <v>544</v>
      </c>
      <c r="I182" s="160" t="s">
        <v>190</v>
      </c>
      <c r="J182" s="198"/>
      <c r="K182" s="201" t="s">
        <v>545</v>
      </c>
      <c r="L182" s="202"/>
      <c r="M182" s="203"/>
      <c r="N182" s="168" t="str" cm="1">
        <f t="array" ref="N182">_xlfn.IFNA(LOOKUP(2, 1/(MOD(COLUMN(O182:XFD182)-COLUMN(O182), 5)=2)/(O182:XFD182&lt;&gt;""), O182:XFD182),"Not Submitted")</f>
        <v>Not Submitted</v>
      </c>
      <c r="O182" s="238"/>
      <c r="P182" s="238"/>
      <c r="Q182" s="198"/>
      <c r="R182" s="102"/>
      <c r="S182" s="205"/>
      <c r="T182" s="239"/>
      <c r="U182" s="240"/>
      <c r="V182" s="204"/>
      <c r="W182" s="205"/>
      <c r="X182" s="205"/>
      <c r="Y182" s="249"/>
      <c r="Z182" s="219"/>
      <c r="AA182" s="243"/>
      <c r="AB182" s="204"/>
      <c r="AC182" s="204"/>
      <c r="AD182" s="250"/>
      <c r="AE182" s="219"/>
      <c r="AF182" s="243"/>
      <c r="AG182" s="205"/>
      <c r="AH182" s="205"/>
      <c r="AI182" s="236"/>
      <c r="AJ182" s="205"/>
      <c r="AK182" s="205"/>
      <c r="AL182" s="205"/>
      <c r="AM182" s="205"/>
      <c r="AN182" s="206"/>
      <c r="AO182" s="205"/>
      <c r="AP182" s="205"/>
      <c r="AQ182" s="205"/>
      <c r="AR182" s="205"/>
      <c r="AS182" s="206"/>
      <c r="AT182" s="205"/>
      <c r="AU182" s="205"/>
      <c r="AV182" s="205"/>
      <c r="AW182" s="205"/>
      <c r="AX182" s="206"/>
      <c r="AY182" s="205"/>
      <c r="AZ182" s="205"/>
      <c r="BA182" s="205"/>
      <c r="BB182" s="205"/>
      <c r="BC182" s="206"/>
      <c r="BD182" s="205"/>
      <c r="BE182" s="205"/>
      <c r="BF182" s="205"/>
      <c r="BG182" s="205"/>
      <c r="BH182" s="206"/>
      <c r="BI182" s="205"/>
      <c r="BJ182" s="205"/>
      <c r="BK182" s="205"/>
      <c r="BL182" s="207"/>
      <c r="BM182" s="7" t="str">
        <f t="shared" si="6"/>
        <v>I</v>
      </c>
    </row>
    <row r="183" spans="1:65" s="2" customFormat="1" ht="27" hidden="1" thickTop="1">
      <c r="A183" s="478">
        <v>170</v>
      </c>
      <c r="B183" s="672" t="str">
        <f t="shared" si="7"/>
        <v>PSS08B_Adani Renewable Energy 35 Limited (ARE35L)</v>
      </c>
      <c r="C183" s="479" t="s">
        <v>653</v>
      </c>
      <c r="D183" s="464" t="s">
        <v>22</v>
      </c>
      <c r="E183" s="465" t="s">
        <v>628</v>
      </c>
      <c r="F183" s="532" t="s">
        <v>1088</v>
      </c>
      <c r="G183" s="480"/>
      <c r="H183" s="481" t="s">
        <v>656</v>
      </c>
      <c r="I183" s="465" t="s">
        <v>141</v>
      </c>
      <c r="J183" s="482" t="s">
        <v>142</v>
      </c>
      <c r="K183" s="483">
        <v>46185</v>
      </c>
      <c r="L183" s="202"/>
      <c r="M183" s="203"/>
      <c r="N183" s="168" t="str" cm="1">
        <f t="array" ref="N183">_xlfn.IFNA(LOOKUP(2, 1/(MOD(COLUMN(O183:XFD183)-COLUMN(O183), 5)=2)/(O183:XFD183&lt;&gt;""), O183:XFD183),"Not Submitted")</f>
        <v>delete</v>
      </c>
      <c r="O183" s="238"/>
      <c r="P183" s="238"/>
      <c r="Q183" s="198" t="s">
        <v>61</v>
      </c>
      <c r="R183" s="102"/>
      <c r="S183" s="207" t="s">
        <v>2973</v>
      </c>
      <c r="T183" s="239"/>
      <c r="U183" s="240"/>
      <c r="V183" s="204"/>
      <c r="W183" s="102"/>
      <c r="X183" s="205"/>
      <c r="Y183" s="249"/>
      <c r="Z183" s="219"/>
      <c r="AA183" s="243"/>
      <c r="AB183" s="204"/>
      <c r="AC183" s="204"/>
      <c r="AD183" s="250"/>
      <c r="AE183" s="219"/>
      <c r="AF183" s="243"/>
      <c r="AG183" s="205"/>
      <c r="AH183" s="205"/>
      <c r="AI183" s="236"/>
      <c r="AJ183" s="205"/>
      <c r="AK183" s="205"/>
      <c r="AL183" s="205"/>
      <c r="AM183" s="205"/>
      <c r="AN183" s="206"/>
      <c r="AO183" s="205"/>
      <c r="AP183" s="205"/>
      <c r="AQ183" s="205"/>
      <c r="AR183" s="205"/>
      <c r="AS183" s="206"/>
      <c r="AT183" s="205"/>
      <c r="AU183" s="205"/>
      <c r="AV183" s="205"/>
      <c r="AW183" s="205"/>
      <c r="AX183" s="206"/>
      <c r="AY183" s="205"/>
      <c r="AZ183" s="205"/>
      <c r="BA183" s="205"/>
      <c r="BB183" s="205"/>
      <c r="BC183" s="206"/>
      <c r="BD183" s="205"/>
      <c r="BE183" s="205"/>
      <c r="BF183" s="205"/>
      <c r="BG183" s="205"/>
      <c r="BH183" s="206"/>
      <c r="BI183" s="205"/>
      <c r="BJ183" s="205"/>
      <c r="BK183" s="205"/>
      <c r="BL183" s="207"/>
      <c r="BM183" s="7" t="str">
        <f>MID(F183,20,1)</f>
        <v>C</v>
      </c>
    </row>
    <row r="184" spans="1:65" s="2" customFormat="1" ht="27.75" hidden="1" thickTop="1">
      <c r="A184" s="158"/>
      <c r="B184" s="159" t="str">
        <f t="shared" si="7"/>
        <v>PSS08B_Adani Renewable Energy 35 Limited (ARE35L)</v>
      </c>
      <c r="C184" s="31" t="s">
        <v>653</v>
      </c>
      <c r="D184" s="197" t="s">
        <v>22</v>
      </c>
      <c r="E184" s="28" t="s">
        <v>628</v>
      </c>
      <c r="F184" s="78" t="s">
        <v>1089</v>
      </c>
      <c r="G184" s="295"/>
      <c r="H184" s="289" t="s">
        <v>664</v>
      </c>
      <c r="I184" s="160" t="s">
        <v>141</v>
      </c>
      <c r="J184" s="198" t="s">
        <v>142</v>
      </c>
      <c r="K184" s="420">
        <v>46056</v>
      </c>
      <c r="L184" s="202"/>
      <c r="M184" s="203"/>
      <c r="N184" s="168" t="str" cm="1">
        <f t="array" ref="N184">_xlfn.IFNA(LOOKUP(2, 1/(MOD(COLUMN(O184:XFD184)-COLUMN(O184), 5)=2)/(O184:XFD184&lt;&gt;""), O184:XFD184),"Not Submitted")</f>
        <v>RFC</v>
      </c>
      <c r="O184" s="238">
        <v>46056</v>
      </c>
      <c r="P184" s="238">
        <v>46057</v>
      </c>
      <c r="Q184" s="198" t="s">
        <v>8</v>
      </c>
      <c r="R184" s="102" t="s">
        <v>1090</v>
      </c>
      <c r="S184" s="205"/>
      <c r="T184" s="239">
        <v>46071</v>
      </c>
      <c r="U184" s="240" t="s">
        <v>1091</v>
      </c>
      <c r="V184" s="198" t="s">
        <v>8</v>
      </c>
      <c r="W184" s="102" t="s">
        <v>1092</v>
      </c>
      <c r="X184" s="205"/>
      <c r="Y184" s="249"/>
      <c r="Z184" s="219"/>
      <c r="AA184" s="243"/>
      <c r="AB184" s="204"/>
      <c r="AC184" s="204"/>
      <c r="AD184" s="250"/>
      <c r="AE184" s="219"/>
      <c r="AF184" s="243"/>
      <c r="AG184" s="205"/>
      <c r="AH184" s="205"/>
      <c r="AI184" s="236"/>
      <c r="AJ184" s="205"/>
      <c r="AK184" s="205"/>
      <c r="AL184" s="205"/>
      <c r="AM184" s="205"/>
      <c r="AN184" s="206"/>
      <c r="AO184" s="205"/>
      <c r="AP184" s="205"/>
      <c r="AQ184" s="205"/>
      <c r="AR184" s="205"/>
      <c r="AS184" s="206"/>
      <c r="AT184" s="205"/>
      <c r="AU184" s="205"/>
      <c r="AV184" s="205"/>
      <c r="AW184" s="205"/>
      <c r="AX184" s="206"/>
      <c r="AY184" s="205"/>
      <c r="AZ184" s="205"/>
      <c r="BA184" s="205"/>
      <c r="BB184" s="205"/>
      <c r="BC184" s="206"/>
      <c r="BD184" s="205"/>
      <c r="BE184" s="205"/>
      <c r="BF184" s="205"/>
      <c r="BG184" s="205"/>
      <c r="BH184" s="206"/>
      <c r="BI184" s="205"/>
      <c r="BJ184" s="205"/>
      <c r="BK184" s="205"/>
      <c r="BL184" s="207"/>
      <c r="BM184" s="7" t="str">
        <f>MID(F184,20,1)</f>
        <v>C</v>
      </c>
    </row>
    <row r="185" spans="1:65" s="2" customFormat="1" ht="27" hidden="1" thickTop="1">
      <c r="A185" s="158">
        <v>170</v>
      </c>
      <c r="B185" s="159" t="str">
        <f t="shared" si="7"/>
        <v>PSS08B_Adani Renewable Energy 35 Limited (ARE35L)</v>
      </c>
      <c r="C185" s="31" t="s">
        <v>653</v>
      </c>
      <c r="D185" s="197" t="s">
        <v>22</v>
      </c>
      <c r="E185" s="160" t="s">
        <v>628</v>
      </c>
      <c r="F185" s="291" t="s">
        <v>1093</v>
      </c>
      <c r="G185" s="199"/>
      <c r="H185" s="200" t="s">
        <v>1094</v>
      </c>
      <c r="I185" s="160" t="s">
        <v>141</v>
      </c>
      <c r="J185" s="198" t="s">
        <v>142</v>
      </c>
      <c r="K185" s="201"/>
      <c r="L185" s="202"/>
      <c r="M185" s="203"/>
      <c r="N185" s="168" t="str" cm="1">
        <f t="array" ref="N185">_xlfn.IFNA(LOOKUP(2, 1/(MOD(COLUMN(O185:XFD185)-COLUMN(O185), 5)=2)/(O185:XFD185&lt;&gt;""), O185:XFD185),"Not Submitted")</f>
        <v>RFC</v>
      </c>
      <c r="O185" s="238">
        <v>46056</v>
      </c>
      <c r="P185" s="238">
        <v>46057</v>
      </c>
      <c r="Q185" s="198" t="s">
        <v>8</v>
      </c>
      <c r="R185" s="102" t="s">
        <v>1090</v>
      </c>
      <c r="S185" s="205"/>
      <c r="T185" s="239">
        <v>46086</v>
      </c>
      <c r="U185" s="240">
        <v>46087</v>
      </c>
      <c r="V185" s="204" t="s">
        <v>8</v>
      </c>
      <c r="W185" s="102" t="s">
        <v>1095</v>
      </c>
      <c r="X185" s="205"/>
      <c r="Y185" s="249">
        <v>46214</v>
      </c>
      <c r="Z185" s="219">
        <v>46216</v>
      </c>
      <c r="AA185" s="243" t="s">
        <v>8</v>
      </c>
      <c r="AB185" s="102" t="s">
        <v>3108</v>
      </c>
      <c r="AC185" s="204"/>
      <c r="AD185" s="250"/>
      <c r="AE185" s="219"/>
      <c r="AF185" s="243"/>
      <c r="AG185" s="205"/>
      <c r="AH185" s="205"/>
      <c r="AI185" s="236"/>
      <c r="AJ185" s="205"/>
      <c r="AK185" s="205"/>
      <c r="AL185" s="205"/>
      <c r="AM185" s="205"/>
      <c r="AN185" s="206"/>
      <c r="AO185" s="205"/>
      <c r="AP185" s="205"/>
      <c r="AQ185" s="205"/>
      <c r="AR185" s="205"/>
      <c r="AS185" s="206"/>
      <c r="AT185" s="205"/>
      <c r="AU185" s="205"/>
      <c r="AV185" s="205"/>
      <c r="AW185" s="205"/>
      <c r="AX185" s="206"/>
      <c r="AY185" s="205"/>
      <c r="AZ185" s="205"/>
      <c r="BA185" s="205"/>
      <c r="BB185" s="205"/>
      <c r="BC185" s="206"/>
      <c r="BD185" s="205"/>
      <c r="BE185" s="205"/>
      <c r="BF185" s="205"/>
      <c r="BG185" s="205"/>
      <c r="BH185" s="206"/>
      <c r="BI185" s="205"/>
      <c r="BJ185" s="205"/>
      <c r="BK185" s="205"/>
      <c r="BL185" s="207"/>
      <c r="BM185" s="7" t="str">
        <f t="shared" ref="BM185" si="8">MID(F185,20,1)</f>
        <v>C</v>
      </c>
    </row>
    <row r="186" spans="1:65" s="2" customFormat="1" ht="27" hidden="1" thickTop="1">
      <c r="A186" s="158"/>
      <c r="B186" s="159" t="str">
        <f t="shared" si="7"/>
        <v>PSS08B_Adani Renewable Energy 35 Limited (ARE35L)</v>
      </c>
      <c r="C186" s="31" t="s">
        <v>653</v>
      </c>
      <c r="D186" s="197" t="s">
        <v>22</v>
      </c>
      <c r="E186" s="160" t="s">
        <v>628</v>
      </c>
      <c r="F186" s="291" t="s">
        <v>1096</v>
      </c>
      <c r="G186" s="548"/>
      <c r="H186" s="289" t="s">
        <v>1097</v>
      </c>
      <c r="I186" s="160" t="s">
        <v>141</v>
      </c>
      <c r="J186" s="198"/>
      <c r="K186" s="201"/>
      <c r="L186" s="202"/>
      <c r="M186" s="203"/>
      <c r="N186" s="168" t="str" cm="1">
        <f t="array" ref="N186">_xlfn.IFNA(LOOKUP(2, 1/(MOD(COLUMN(O186:XFD186)-COLUMN(O186), 5)=2)/(O186:XFD186&lt;&gt;""), O186:XFD186),"Not Submitted")</f>
        <v>RFC</v>
      </c>
      <c r="O186" s="238">
        <v>46100</v>
      </c>
      <c r="P186" s="238">
        <v>46100</v>
      </c>
      <c r="Q186" s="198" t="s">
        <v>8</v>
      </c>
      <c r="R186" t="s">
        <v>1098</v>
      </c>
      <c r="S186" s="205"/>
      <c r="T186" s="239"/>
      <c r="U186" s="240"/>
      <c r="V186" s="204"/>
      <c r="W186" s="102"/>
      <c r="X186" s="205"/>
      <c r="Y186" s="249"/>
      <c r="Z186" s="219"/>
      <c r="AA186" s="243"/>
      <c r="AB186" s="204"/>
      <c r="AC186" s="204"/>
      <c r="AD186" s="250"/>
      <c r="AE186" s="219"/>
      <c r="AF186" s="243"/>
      <c r="AG186" s="205"/>
      <c r="AH186" s="205"/>
      <c r="AI186" s="236"/>
      <c r="AJ186" s="205"/>
      <c r="AK186" s="205"/>
      <c r="AL186" s="205"/>
      <c r="AM186" s="205"/>
      <c r="AN186" s="206"/>
      <c r="AO186" s="205"/>
      <c r="AP186" s="205"/>
      <c r="AQ186" s="205"/>
      <c r="AR186" s="205"/>
      <c r="AS186" s="206"/>
      <c r="AT186" s="205"/>
      <c r="AU186" s="205"/>
      <c r="AV186" s="205"/>
      <c r="AW186" s="205"/>
      <c r="AX186" s="206"/>
      <c r="AY186" s="205"/>
      <c r="AZ186" s="205"/>
      <c r="BA186" s="205"/>
      <c r="BB186" s="205"/>
      <c r="BC186" s="206"/>
      <c r="BD186" s="205"/>
      <c r="BE186" s="205"/>
      <c r="BF186" s="205"/>
      <c r="BG186" s="205"/>
      <c r="BH186" s="206"/>
      <c r="BI186" s="205"/>
      <c r="BJ186" s="205"/>
      <c r="BK186" s="205"/>
      <c r="BL186" s="207"/>
      <c r="BM186" s="7" t="str">
        <f t="shared" si="6"/>
        <v>C</v>
      </c>
    </row>
    <row r="187" spans="1:65" s="2" customFormat="1" ht="27" hidden="1" thickTop="1">
      <c r="A187" s="158"/>
      <c r="B187" s="159" t="str">
        <f t="shared" si="7"/>
        <v>PSS08B_Adani Renewable Energy 35 Limited (ARE35L)</v>
      </c>
      <c r="C187" s="31" t="s">
        <v>653</v>
      </c>
      <c r="D187" s="197" t="s">
        <v>22</v>
      </c>
      <c r="E187" s="160" t="s">
        <v>628</v>
      </c>
      <c r="F187" s="291" t="s">
        <v>3109</v>
      </c>
      <c r="G187" s="548"/>
      <c r="H187" s="289" t="s">
        <v>863</v>
      </c>
      <c r="I187" s="160" t="s">
        <v>141</v>
      </c>
      <c r="J187" s="198"/>
      <c r="K187" s="201"/>
      <c r="L187" s="202"/>
      <c r="M187" s="203"/>
      <c r="N187" s="168" t="str" cm="1">
        <f t="array" ref="N187">_xlfn.IFNA(LOOKUP(2, 1/(MOD(COLUMN(O187:XFD187)-COLUMN(O187), 5)=2)/(O187:XFD187&lt;&gt;""), O187:XFD187),"Not Submitted")</f>
        <v>RFC</v>
      </c>
      <c r="O187" s="238">
        <v>46214</v>
      </c>
      <c r="P187" s="238">
        <v>46216</v>
      </c>
      <c r="Q187" s="198" t="s">
        <v>8</v>
      </c>
      <c r="R187" t="s">
        <v>3108</v>
      </c>
      <c r="S187" s="205"/>
      <c r="T187" s="239"/>
      <c r="U187" s="240"/>
      <c r="V187" s="204"/>
      <c r="W187" s="102"/>
      <c r="X187" s="205"/>
      <c r="Y187" s="249"/>
      <c r="Z187" s="219"/>
      <c r="AA187" s="243"/>
      <c r="AB187" s="204"/>
      <c r="AC187" s="204"/>
      <c r="AD187" s="250"/>
      <c r="AE187" s="219"/>
      <c r="AF187" s="243"/>
      <c r="AG187" s="205"/>
      <c r="AH187" s="205"/>
      <c r="AI187" s="236"/>
      <c r="AJ187" s="205"/>
      <c r="AK187" s="205"/>
      <c r="AL187" s="205"/>
      <c r="AM187" s="205"/>
      <c r="AN187" s="206"/>
      <c r="AO187" s="205"/>
      <c r="AP187" s="205"/>
      <c r="AQ187" s="205"/>
      <c r="AR187" s="205"/>
      <c r="AS187" s="206"/>
      <c r="AT187" s="205"/>
      <c r="AU187" s="205"/>
      <c r="AV187" s="205"/>
      <c r="AW187" s="205"/>
      <c r="AX187" s="206"/>
      <c r="AY187" s="205"/>
      <c r="AZ187" s="205"/>
      <c r="BA187" s="205"/>
      <c r="BB187" s="205"/>
      <c r="BC187" s="206"/>
      <c r="BD187" s="205"/>
      <c r="BE187" s="205"/>
      <c r="BF187" s="205"/>
      <c r="BG187" s="205"/>
      <c r="BH187" s="206"/>
      <c r="BI187" s="205"/>
      <c r="BJ187" s="205"/>
      <c r="BK187" s="205"/>
      <c r="BL187" s="207"/>
      <c r="BM187" s="7" t="str">
        <f t="shared" ref="BM187" si="9">MID(F187,20,1)</f>
        <v>C</v>
      </c>
    </row>
    <row r="188" spans="1:65" s="2" customFormat="1" ht="27" hidden="1" thickTop="1">
      <c r="A188" s="158"/>
      <c r="B188" s="159" t="str">
        <f t="shared" si="7"/>
        <v>PSS08B_Adani Renewable Energy 35 Limited (ARE35L)</v>
      </c>
      <c r="C188" s="31" t="s">
        <v>679</v>
      </c>
      <c r="D188" s="197" t="s">
        <v>22</v>
      </c>
      <c r="E188" s="160" t="s">
        <v>628</v>
      </c>
      <c r="F188" s="542" t="s">
        <v>1099</v>
      </c>
      <c r="G188" s="280"/>
      <c r="H188" s="289" t="s">
        <v>1100</v>
      </c>
      <c r="I188" s="160" t="s">
        <v>141</v>
      </c>
      <c r="J188" s="198" t="s">
        <v>142</v>
      </c>
      <c r="K188" s="201">
        <v>46052</v>
      </c>
      <c r="L188" s="202"/>
      <c r="M188" s="203"/>
      <c r="N188" s="168" t="str" cm="1">
        <f t="array" ref="N188">_xlfn.IFNA(LOOKUP(2, 1/(MOD(COLUMN(O188:XFD188)-COLUMN(O188), 5)=2)/(O188:XFD188&lt;&gt;""), O188:XFD188),"Not Submitted")</f>
        <v>RFC</v>
      </c>
      <c r="O188" s="238">
        <v>46055</v>
      </c>
      <c r="P188" s="238">
        <v>46056</v>
      </c>
      <c r="Q188" s="198" t="s">
        <v>8</v>
      </c>
      <c r="R188" s="102" t="s">
        <v>1101</v>
      </c>
      <c r="S188" s="205"/>
      <c r="T188" s="239">
        <v>46072</v>
      </c>
      <c r="U188" s="240">
        <v>46072</v>
      </c>
      <c r="V188" s="204" t="s">
        <v>8</v>
      </c>
      <c r="W188" s="102" t="s">
        <v>1102</v>
      </c>
      <c r="X188" s="205"/>
      <c r="Y188" s="249"/>
      <c r="Z188" s="219"/>
      <c r="AA188" s="243"/>
      <c r="AB188" s="204"/>
      <c r="AC188" s="204"/>
      <c r="AD188" s="250"/>
      <c r="AE188" s="219"/>
      <c r="AF188" s="243"/>
      <c r="AG188" s="205"/>
      <c r="AH188" s="205"/>
      <c r="AI188" s="236"/>
      <c r="AJ188" s="205"/>
      <c r="AK188" s="205"/>
      <c r="AL188" s="205"/>
      <c r="AM188" s="205"/>
      <c r="AN188" s="206"/>
      <c r="AO188" s="205"/>
      <c r="AP188" s="205"/>
      <c r="AQ188" s="205"/>
      <c r="AR188" s="205"/>
      <c r="AS188" s="206"/>
      <c r="AT188" s="205"/>
      <c r="AU188" s="205"/>
      <c r="AV188" s="205"/>
      <c r="AW188" s="205"/>
      <c r="AX188" s="206"/>
      <c r="AY188" s="205"/>
      <c r="AZ188" s="205"/>
      <c r="BA188" s="205"/>
      <c r="BB188" s="205"/>
      <c r="BC188" s="206"/>
      <c r="BD188" s="205"/>
      <c r="BE188" s="205"/>
      <c r="BF188" s="205"/>
      <c r="BG188" s="205"/>
      <c r="BH188" s="206"/>
      <c r="BI188" s="205"/>
      <c r="BJ188" s="205"/>
      <c r="BK188" s="205"/>
      <c r="BL188" s="207"/>
      <c r="BM188" s="7" t="str">
        <f t="shared" si="6"/>
        <v>C</v>
      </c>
    </row>
    <row r="189" spans="1:65" s="2" customFormat="1" ht="27.75" hidden="1" thickTop="1">
      <c r="A189" s="158"/>
      <c r="B189" s="159" t="str">
        <f t="shared" si="7"/>
        <v>PSS08B_Adani Renewable Energy 35 Limited (ARE35L)</v>
      </c>
      <c r="C189" s="278" t="s">
        <v>643</v>
      </c>
      <c r="D189" s="197" t="s">
        <v>22</v>
      </c>
      <c r="E189" s="28" t="s">
        <v>628</v>
      </c>
      <c r="F189" s="78" t="s">
        <v>1103</v>
      </c>
      <c r="G189" s="295"/>
      <c r="H189" s="289" t="s">
        <v>645</v>
      </c>
      <c r="I189" s="160" t="s">
        <v>141</v>
      </c>
      <c r="J189" s="198" t="s">
        <v>142</v>
      </c>
      <c r="K189" s="420">
        <v>46056</v>
      </c>
      <c r="L189" s="202"/>
      <c r="M189" s="203"/>
      <c r="N189" s="168" t="str" cm="1">
        <f t="array" ref="N189">_xlfn.IFNA(LOOKUP(2, 1/(MOD(COLUMN(O189:XFD189)-COLUMN(O189), 5)=2)/(O189:XFD189&lt;&gt;""), O189:XFD189),"Not Submitted")</f>
        <v>RFC</v>
      </c>
      <c r="O189" s="238">
        <v>46056</v>
      </c>
      <c r="P189" s="238">
        <v>46057</v>
      </c>
      <c r="Q189" s="198" t="s">
        <v>8</v>
      </c>
      <c r="R189" s="102" t="s">
        <v>1090</v>
      </c>
      <c r="S189" s="205"/>
      <c r="T189" s="239"/>
      <c r="U189" s="240"/>
      <c r="V189" s="204"/>
      <c r="W189" s="205"/>
      <c r="X189" s="205"/>
      <c r="Y189" s="249"/>
      <c r="Z189" s="219"/>
      <c r="AA189" s="243"/>
      <c r="AB189" s="204"/>
      <c r="AC189" s="204"/>
      <c r="AD189" s="250"/>
      <c r="AE189" s="219"/>
      <c r="AF189" s="243"/>
      <c r="AG189" s="205"/>
      <c r="AH189" s="205"/>
      <c r="AI189" s="236"/>
      <c r="AJ189" s="205"/>
      <c r="AK189" s="205"/>
      <c r="AL189" s="205"/>
      <c r="AM189" s="205"/>
      <c r="AN189" s="206"/>
      <c r="AO189" s="205"/>
      <c r="AP189" s="205"/>
      <c r="AQ189" s="205"/>
      <c r="AR189" s="205"/>
      <c r="AS189" s="206"/>
      <c r="AT189" s="205"/>
      <c r="AU189" s="205"/>
      <c r="AV189" s="205"/>
      <c r="AW189" s="205"/>
      <c r="AX189" s="206"/>
      <c r="AY189" s="205"/>
      <c r="AZ189" s="205"/>
      <c r="BA189" s="205"/>
      <c r="BB189" s="205"/>
      <c r="BC189" s="206"/>
      <c r="BD189" s="205"/>
      <c r="BE189" s="205"/>
      <c r="BF189" s="205"/>
      <c r="BG189" s="205"/>
      <c r="BH189" s="206"/>
      <c r="BI189" s="205"/>
      <c r="BJ189" s="205"/>
      <c r="BK189" s="205"/>
      <c r="BL189" s="207"/>
      <c r="BM189" s="7" t="str">
        <f t="shared" si="6"/>
        <v>C</v>
      </c>
    </row>
    <row r="190" spans="1:65" s="2" customFormat="1" ht="27.75" hidden="1" thickTop="1">
      <c r="A190" s="158"/>
      <c r="B190" s="159" t="str">
        <f t="shared" si="7"/>
        <v>PSS08B_Adani Renewable Energy 35 Limited (ARE35L)</v>
      </c>
      <c r="C190" s="278" t="s">
        <v>650</v>
      </c>
      <c r="D190" s="197" t="s">
        <v>22</v>
      </c>
      <c r="E190" s="28" t="s">
        <v>628</v>
      </c>
      <c r="F190" s="78" t="s">
        <v>1104</v>
      </c>
      <c r="G190" s="295"/>
      <c r="H190" s="289" t="s">
        <v>652</v>
      </c>
      <c r="I190" s="160" t="s">
        <v>141</v>
      </c>
      <c r="J190" s="198" t="s">
        <v>142</v>
      </c>
      <c r="K190" s="420">
        <v>46056</v>
      </c>
      <c r="L190" s="202"/>
      <c r="M190" s="203"/>
      <c r="N190" s="168" t="str" cm="1">
        <f t="array" ref="N190">_xlfn.IFNA(LOOKUP(2, 1/(MOD(COLUMN(O190:XFD190)-COLUMN(O190), 5)=2)/(O190:XFD190&lt;&gt;""), O190:XFD190),"Not Submitted")</f>
        <v>RFC</v>
      </c>
      <c r="O190" s="238">
        <v>46056</v>
      </c>
      <c r="P190" s="238">
        <v>46057</v>
      </c>
      <c r="Q190" s="198" t="s">
        <v>8</v>
      </c>
      <c r="R190" s="102" t="s">
        <v>1090</v>
      </c>
      <c r="S190" s="205"/>
      <c r="T190" s="239"/>
      <c r="U190" s="240"/>
      <c r="V190" s="204"/>
      <c r="W190" s="205"/>
      <c r="X190" s="205"/>
      <c r="Y190" s="249"/>
      <c r="Z190" s="219"/>
      <c r="AA190" s="243"/>
      <c r="AB190" s="204"/>
      <c r="AC190" s="204"/>
      <c r="AD190" s="250"/>
      <c r="AE190" s="219"/>
      <c r="AF190" s="243"/>
      <c r="AG190" s="205"/>
      <c r="AH190" s="205"/>
      <c r="AI190" s="236"/>
      <c r="AJ190" s="205"/>
      <c r="AK190" s="205"/>
      <c r="AL190" s="205"/>
      <c r="AM190" s="205"/>
      <c r="AN190" s="206"/>
      <c r="AO190" s="205"/>
      <c r="AP190" s="205"/>
      <c r="AQ190" s="205"/>
      <c r="AR190" s="205"/>
      <c r="AS190" s="206"/>
      <c r="AT190" s="205"/>
      <c r="AU190" s="205"/>
      <c r="AV190" s="205"/>
      <c r="AW190" s="205"/>
      <c r="AX190" s="206"/>
      <c r="AY190" s="205"/>
      <c r="AZ190" s="205"/>
      <c r="BA190" s="205"/>
      <c r="BB190" s="205"/>
      <c r="BC190" s="206"/>
      <c r="BD190" s="205"/>
      <c r="BE190" s="205"/>
      <c r="BF190" s="205"/>
      <c r="BG190" s="205"/>
      <c r="BH190" s="206"/>
      <c r="BI190" s="205"/>
      <c r="BJ190" s="205"/>
      <c r="BK190" s="205"/>
      <c r="BL190" s="207"/>
      <c r="BM190" s="7" t="str">
        <f t="shared" si="6"/>
        <v>C</v>
      </c>
    </row>
    <row r="191" spans="1:65" s="2" customFormat="1" ht="27" hidden="1" thickTop="1">
      <c r="A191" s="701"/>
      <c r="B191" s="672" t="str">
        <f t="shared" si="7"/>
        <v>PSS08B_Adani Renewable Energy 35 Limited (ARE35L)</v>
      </c>
      <c r="C191" s="703" t="s">
        <v>636</v>
      </c>
      <c r="D191" s="464" t="s">
        <v>22</v>
      </c>
      <c r="E191" s="704" t="s">
        <v>628</v>
      </c>
      <c r="F191" s="705" t="s">
        <v>1105</v>
      </c>
      <c r="G191" s="712"/>
      <c r="H191" s="706" t="s">
        <v>641</v>
      </c>
      <c r="I191" s="707" t="s">
        <v>141</v>
      </c>
      <c r="J191" s="465" t="s">
        <v>142</v>
      </c>
      <c r="K191" s="708">
        <v>46073</v>
      </c>
      <c r="L191" s="165"/>
      <c r="M191" s="194"/>
      <c r="N191" s="168" t="str" cm="1">
        <f t="array" ref="N191">_xlfn.IFNA(LOOKUP(2, 1/(MOD(COLUMN(O191:XFD191)-COLUMN(O191), 5)=2)/(O191:XFD191&lt;&gt;""), O191:XFD191),"Not Submitted")</f>
        <v>delete</v>
      </c>
      <c r="O191" s="230"/>
      <c r="P191" s="237"/>
      <c r="Q191" s="177" t="s">
        <v>61</v>
      </c>
      <c r="R191" s="178"/>
      <c r="S191" s="207" t="s">
        <v>2973</v>
      </c>
      <c r="T191" s="188"/>
      <c r="U191" s="185"/>
      <c r="V191" s="168"/>
      <c r="W191" s="172"/>
      <c r="X191" s="172"/>
      <c r="Y191" s="227"/>
      <c r="Z191" s="232"/>
      <c r="AA191" s="208"/>
      <c r="AB191" s="168"/>
      <c r="AC191" s="168"/>
      <c r="AD191" s="231"/>
      <c r="AE191" s="232"/>
      <c r="AF191" s="208"/>
      <c r="AG191" s="172"/>
      <c r="AH191" s="172"/>
      <c r="AI191" s="236"/>
      <c r="AJ191" s="205"/>
      <c r="AK191" s="172"/>
      <c r="AL191" s="172"/>
      <c r="AM191" s="172"/>
      <c r="AN191" s="180"/>
      <c r="AO191" s="172"/>
      <c r="AP191" s="172"/>
      <c r="AQ191" s="172"/>
      <c r="AR191" s="172"/>
      <c r="AS191" s="180"/>
      <c r="AT191" s="172"/>
      <c r="AU191" s="172"/>
      <c r="AV191" s="172"/>
      <c r="AW191" s="172"/>
      <c r="AX191" s="180"/>
      <c r="AY191" s="172"/>
      <c r="AZ191" s="172"/>
      <c r="BA191" s="172"/>
      <c r="BB191" s="172"/>
      <c r="BC191" s="180"/>
      <c r="BD191" s="172"/>
      <c r="BE191" s="172"/>
      <c r="BF191" s="172"/>
      <c r="BG191" s="172"/>
      <c r="BH191" s="180"/>
      <c r="BI191" s="172"/>
      <c r="BJ191" s="172"/>
      <c r="BK191" s="172"/>
      <c r="BL191" s="191"/>
      <c r="BM191" s="7" t="str">
        <f t="shared" si="6"/>
        <v>C</v>
      </c>
    </row>
    <row r="192" spans="1:65" s="2" customFormat="1" ht="27.75" hidden="1" thickTop="1">
      <c r="A192" s="478"/>
      <c r="B192" s="672" t="str">
        <f t="shared" si="7"/>
        <v>PSS08B_Adani Renewable Energy 35 Limited (ARE35L)</v>
      </c>
      <c r="C192" s="286" t="s">
        <v>636</v>
      </c>
      <c r="D192" s="464" t="s">
        <v>22</v>
      </c>
      <c r="E192" s="501" t="s">
        <v>628</v>
      </c>
      <c r="F192" s="617" t="s">
        <v>1106</v>
      </c>
      <c r="G192" s="502"/>
      <c r="H192" s="503" t="s">
        <v>639</v>
      </c>
      <c r="I192" s="465" t="s">
        <v>141</v>
      </c>
      <c r="J192" s="482" t="s">
        <v>142</v>
      </c>
      <c r="K192" s="708">
        <v>46073</v>
      </c>
      <c r="L192" s="202"/>
      <c r="M192" s="203"/>
      <c r="N192" s="168" t="str" cm="1">
        <f t="array" ref="N192">_xlfn.IFNA(LOOKUP(2, 1/(MOD(COLUMN(O192:XFD192)-COLUMN(O192), 5)=2)/(O192:XFD192&lt;&gt;""), O192:XFD192),"Not Submitted")</f>
        <v>delete</v>
      </c>
      <c r="O192" s="238"/>
      <c r="P192" s="238"/>
      <c r="Q192" s="198" t="s">
        <v>61</v>
      </c>
      <c r="R192" s="102"/>
      <c r="S192" s="207" t="s">
        <v>2973</v>
      </c>
      <c r="T192" s="239"/>
      <c r="U192" s="240"/>
      <c r="V192" s="204"/>
      <c r="W192" s="205"/>
      <c r="X192" s="205"/>
      <c r="Y192" s="249"/>
      <c r="Z192" s="219"/>
      <c r="AA192" s="243"/>
      <c r="AB192" s="204"/>
      <c r="AC192" s="204"/>
      <c r="AD192" s="250"/>
      <c r="AE192" s="219"/>
      <c r="AF192" s="243"/>
      <c r="AG192" s="205"/>
      <c r="AH192" s="205"/>
      <c r="AI192" s="236"/>
      <c r="AJ192" s="205"/>
      <c r="AK192" s="205"/>
      <c r="AL192" s="205"/>
      <c r="AM192" s="205"/>
      <c r="AN192" s="206"/>
      <c r="AO192" s="205"/>
      <c r="AP192" s="205"/>
      <c r="AQ192" s="205"/>
      <c r="AR192" s="205"/>
      <c r="AS192" s="206"/>
      <c r="AT192" s="205"/>
      <c r="AU192" s="205"/>
      <c r="AV192" s="205"/>
      <c r="AW192" s="205"/>
      <c r="AX192" s="206"/>
      <c r="AY192" s="205"/>
      <c r="AZ192" s="205"/>
      <c r="BA192" s="205"/>
      <c r="BB192" s="205"/>
      <c r="BC192" s="206"/>
      <c r="BD192" s="205"/>
      <c r="BE192" s="205"/>
      <c r="BF192" s="205"/>
      <c r="BG192" s="205"/>
      <c r="BH192" s="206"/>
      <c r="BI192" s="205"/>
      <c r="BJ192" s="205"/>
      <c r="BK192" s="205"/>
      <c r="BL192" s="207"/>
      <c r="BM192" s="7" t="str">
        <f t="shared" si="6"/>
        <v>C</v>
      </c>
    </row>
    <row r="193" spans="1:65" s="2" customFormat="1" ht="27" hidden="1" thickTop="1">
      <c r="A193" s="158"/>
      <c r="B193" s="159" t="str">
        <f t="shared" si="7"/>
        <v>PSS08B_Adani Renewable Energy 35 Limited (ARE35L)</v>
      </c>
      <c r="C193" s="431" t="s">
        <v>627</v>
      </c>
      <c r="D193" s="197" t="s">
        <v>22</v>
      </c>
      <c r="E193" s="572" t="s">
        <v>628</v>
      </c>
      <c r="F193" s="573" t="s">
        <v>1107</v>
      </c>
      <c r="G193" s="433"/>
      <c r="H193" s="574" t="s">
        <v>648</v>
      </c>
      <c r="I193" s="160" t="s">
        <v>141</v>
      </c>
      <c r="J193" s="160" t="s">
        <v>142</v>
      </c>
      <c r="K193" s="216"/>
      <c r="L193" s="165"/>
      <c r="M193" s="194"/>
      <c r="N193" s="168" t="str" cm="1">
        <f t="array" ref="N193">_xlfn.IFNA(LOOKUP(2, 1/(MOD(COLUMN(O193:XFD193)-COLUMN(O193), 5)=2)/(O193:XFD193&lt;&gt;""), O193:XFD193),"Not Submitted")</f>
        <v>RFC</v>
      </c>
      <c r="O193" s="228">
        <v>46073</v>
      </c>
      <c r="P193" s="228">
        <v>46074</v>
      </c>
      <c r="Q193" s="160" t="s">
        <v>8</v>
      </c>
      <c r="R193" s="178" t="s">
        <v>1108</v>
      </c>
      <c r="S193" s="172"/>
      <c r="T193" s="188"/>
      <c r="U193" s="185"/>
      <c r="V193" s="168"/>
      <c r="W193" s="172"/>
      <c r="X193" s="172"/>
      <c r="Y193" s="227"/>
      <c r="Z193" s="232"/>
      <c r="AA193" s="208"/>
      <c r="AB193" s="168"/>
      <c r="AC193" s="168"/>
      <c r="AD193" s="231"/>
      <c r="AE193" s="232"/>
      <c r="AF193" s="208"/>
      <c r="AG193" s="172"/>
      <c r="AH193" s="172"/>
      <c r="AI193" s="234"/>
      <c r="AJ193" s="172"/>
      <c r="AK193" s="172"/>
      <c r="AL193" s="172"/>
      <c r="AM193" s="172"/>
      <c r="AN193" s="180"/>
      <c r="AO193" s="172"/>
      <c r="AP193" s="172"/>
      <c r="AQ193" s="172"/>
      <c r="AR193" s="172"/>
      <c r="AS193" s="180"/>
      <c r="AT193" s="172"/>
      <c r="AU193" s="172"/>
      <c r="AV193" s="172"/>
      <c r="AW193" s="172"/>
      <c r="AX193" s="180"/>
      <c r="AY193" s="172"/>
      <c r="AZ193" s="172"/>
      <c r="BA193" s="172"/>
      <c r="BB193" s="172"/>
      <c r="BC193" s="180"/>
      <c r="BD193" s="172"/>
      <c r="BE193" s="172"/>
      <c r="BF193" s="172"/>
      <c r="BG193" s="172"/>
      <c r="BH193" s="180"/>
      <c r="BI193" s="172"/>
      <c r="BJ193" s="172"/>
      <c r="BK193" s="172"/>
      <c r="BL193" s="191"/>
      <c r="BM193" s="7" t="str">
        <f t="shared" si="6"/>
        <v>C</v>
      </c>
    </row>
    <row r="194" spans="1:65" s="570" customFormat="1" ht="27" hidden="1" thickTop="1">
      <c r="A194" s="277"/>
      <c r="B194" s="159" t="str">
        <f t="shared" si="7"/>
        <v>PSS08B_Adani Renewable Energy 35 Limited (ARE35L)</v>
      </c>
      <c r="C194" s="278" t="s">
        <v>627</v>
      </c>
      <c r="D194" s="197" t="s">
        <v>22</v>
      </c>
      <c r="E194" s="28" t="s">
        <v>628</v>
      </c>
      <c r="F194" s="448" t="s">
        <v>1109</v>
      </c>
      <c r="G194" s="280"/>
      <c r="H194" s="289" t="s">
        <v>630</v>
      </c>
      <c r="I194" s="28" t="s">
        <v>141</v>
      </c>
      <c r="J194" s="28" t="s">
        <v>142</v>
      </c>
      <c r="K194" s="567">
        <v>46076</v>
      </c>
      <c r="L194" s="33"/>
      <c r="M194" s="568"/>
      <c r="N194" s="168" t="str" cm="1">
        <f t="array" ref="N194">_xlfn.IFNA(LOOKUP(2, 1/(MOD(COLUMN(O194:XFD194)-COLUMN(O194), 5)=2)/(O194:XFD194&lt;&gt;""), O194:XFD194),"Not Submitted")</f>
        <v>RFC</v>
      </c>
      <c r="O194" s="229">
        <v>46079</v>
      </c>
      <c r="P194" s="229">
        <v>46079</v>
      </c>
      <c r="Q194" s="160" t="s">
        <v>8</v>
      </c>
      <c r="R194" s="34" t="s">
        <v>1110</v>
      </c>
      <c r="S194" s="207"/>
      <c r="T194" s="219"/>
      <c r="U194" s="219"/>
      <c r="V194" s="569"/>
      <c r="W194" s="207"/>
      <c r="X194" s="207"/>
      <c r="Y194" s="219"/>
      <c r="Z194" s="219"/>
      <c r="AA194" s="569"/>
      <c r="AB194" s="569"/>
      <c r="AC194" s="569"/>
      <c r="AD194" s="219"/>
      <c r="AE194" s="219"/>
      <c r="AF194" s="569"/>
      <c r="AG194" s="207"/>
      <c r="AH194" s="207"/>
      <c r="AI194" s="207"/>
      <c r="AJ194" s="207"/>
      <c r="AK194" s="207"/>
      <c r="AL194" s="207"/>
      <c r="AM194" s="207"/>
      <c r="AN194" s="207"/>
      <c r="AO194" s="207"/>
      <c r="AP194" s="207"/>
      <c r="AQ194" s="207"/>
      <c r="AR194" s="207"/>
      <c r="AS194" s="207"/>
      <c r="AT194" s="207"/>
      <c r="AU194" s="207"/>
      <c r="AV194" s="207"/>
      <c r="AW194" s="207"/>
      <c r="AX194" s="207"/>
      <c r="AY194" s="207"/>
      <c r="AZ194" s="207"/>
      <c r="BA194" s="207"/>
      <c r="BB194" s="207"/>
      <c r="BC194" s="207"/>
      <c r="BD194" s="207"/>
      <c r="BE194" s="207"/>
      <c r="BF194" s="207"/>
      <c r="BG194" s="207"/>
      <c r="BH194" s="207"/>
      <c r="BI194" s="207"/>
      <c r="BJ194" s="207"/>
      <c r="BK194" s="207"/>
      <c r="BL194" s="207"/>
      <c r="BM194" s="7" t="str">
        <f t="shared" si="6"/>
        <v>E</v>
      </c>
    </row>
    <row r="195" spans="1:65" s="2" customFormat="1" ht="27" hidden="1" thickTop="1">
      <c r="A195" s="297">
        <v>164</v>
      </c>
      <c r="B195" s="159" t="str">
        <f t="shared" si="7"/>
        <v>PSS08B_Adani Renewable Energy 35 Limited (ARE35L)</v>
      </c>
      <c r="C195" s="507" t="s">
        <v>674</v>
      </c>
      <c r="D195" s="516" t="s">
        <v>637</v>
      </c>
      <c r="E195" s="445" t="s">
        <v>689</v>
      </c>
      <c r="F195" s="446" t="s">
        <v>1111</v>
      </c>
      <c r="G195" s="524"/>
      <c r="H195" s="508" t="s">
        <v>677</v>
      </c>
      <c r="I195" s="445" t="s">
        <v>141</v>
      </c>
      <c r="J195" s="550" t="s">
        <v>142</v>
      </c>
      <c r="K195" s="551"/>
      <c r="L195" s="552"/>
      <c r="M195" s="553"/>
      <c r="N195" s="168" t="str" cm="1">
        <f t="array" ref="N195">_xlfn.IFNA(LOOKUP(2, 1/(MOD(COLUMN(O195:XFD195)-COLUMN(O195), 5)=2)/(O195:XFD195&lt;&gt;""), O195:XFD195),"Not Submitted")</f>
        <v>Not Submitted</v>
      </c>
      <c r="O195" s="554"/>
      <c r="P195" s="554"/>
      <c r="Q195" s="550"/>
      <c r="R195" s="555"/>
      <c r="S195" s="556"/>
      <c r="T195" s="557"/>
      <c r="U195" s="558"/>
      <c r="V195" s="559"/>
      <c r="W195" s="556"/>
      <c r="X195" s="556"/>
      <c r="Y195" s="560"/>
      <c r="Z195" s="561"/>
      <c r="AA195" s="562"/>
      <c r="AB195" s="559"/>
      <c r="AC195" s="559"/>
      <c r="AD195" s="563"/>
      <c r="AE195" s="561"/>
      <c r="AF195" s="562"/>
      <c r="AG195" s="556"/>
      <c r="AH195" s="556"/>
      <c r="AI195" s="564"/>
      <c r="AJ195" s="556"/>
      <c r="AK195" s="556"/>
      <c r="AL195" s="556"/>
      <c r="AM195" s="556"/>
      <c r="AN195" s="565"/>
      <c r="AO195" s="556"/>
      <c r="AP195" s="556"/>
      <c r="AQ195" s="556"/>
      <c r="AR195" s="556"/>
      <c r="AS195" s="565"/>
      <c r="AT195" s="556"/>
      <c r="AU195" s="556"/>
      <c r="AV195" s="556"/>
      <c r="AW195" s="556"/>
      <c r="AX195" s="565"/>
      <c r="AY195" s="556"/>
      <c r="AZ195" s="556"/>
      <c r="BA195" s="556"/>
      <c r="BB195" s="556"/>
      <c r="BC195" s="565"/>
      <c r="BD195" s="556"/>
      <c r="BE195" s="556"/>
      <c r="BF195" s="556"/>
      <c r="BG195" s="556"/>
      <c r="BH195" s="565"/>
      <c r="BI195" s="556"/>
      <c r="BJ195" s="556"/>
      <c r="BK195" s="556"/>
      <c r="BL195" s="566"/>
      <c r="BM195" s="7" t="str">
        <f t="shared" si="6"/>
        <v>C</v>
      </c>
    </row>
    <row r="196" spans="1:65" s="2" customFormat="1" ht="27" hidden="1" thickTop="1">
      <c r="A196" s="158">
        <v>165</v>
      </c>
      <c r="B196" s="159" t="str">
        <f t="shared" si="7"/>
        <v>PSS08B_Adani Renewable Energy 35 Limited (ARE35L)</v>
      </c>
      <c r="C196" s="31" t="s">
        <v>703</v>
      </c>
      <c r="D196" s="197" t="s">
        <v>637</v>
      </c>
      <c r="E196" s="160" t="s">
        <v>689</v>
      </c>
      <c r="F196" s="291" t="s">
        <v>1112</v>
      </c>
      <c r="G196" s="199"/>
      <c r="H196" s="200" t="s">
        <v>1113</v>
      </c>
      <c r="I196" s="160" t="s">
        <v>141</v>
      </c>
      <c r="J196" s="198" t="s">
        <v>142</v>
      </c>
      <c r="K196" s="201"/>
      <c r="L196" s="202"/>
      <c r="M196" s="203"/>
      <c r="N196" s="168" t="str" cm="1">
        <f t="array" ref="N196">_xlfn.IFNA(LOOKUP(2, 1/(MOD(COLUMN(O196:XFD196)-COLUMN(O196), 5)=2)/(O196:XFD196&lt;&gt;""), O196:XFD196),"Not Submitted")</f>
        <v>Cat. -I</v>
      </c>
      <c r="O196" s="238">
        <v>46086</v>
      </c>
      <c r="P196" s="238">
        <v>46087</v>
      </c>
      <c r="Q196" s="198" t="s">
        <v>33</v>
      </c>
      <c r="R196" s="102" t="s">
        <v>1114</v>
      </c>
      <c r="S196" s="205"/>
      <c r="T196" s="239"/>
      <c r="U196" s="240"/>
      <c r="V196" s="204"/>
      <c r="W196" s="205"/>
      <c r="X196" s="205"/>
      <c r="Y196" s="249"/>
      <c r="Z196" s="219"/>
      <c r="AA196" s="243"/>
      <c r="AB196" s="204"/>
      <c r="AC196" s="204"/>
      <c r="AD196" s="250"/>
      <c r="AE196" s="219"/>
      <c r="AF196" s="243"/>
      <c r="AG196" s="205"/>
      <c r="AH196" s="205"/>
      <c r="AI196" s="236"/>
      <c r="AJ196" s="205"/>
      <c r="AK196" s="205"/>
      <c r="AL196" s="205"/>
      <c r="AM196" s="205"/>
      <c r="AN196" s="206"/>
      <c r="AO196" s="205"/>
      <c r="AP196" s="205"/>
      <c r="AQ196" s="205"/>
      <c r="AR196" s="205"/>
      <c r="AS196" s="206"/>
      <c r="AT196" s="205"/>
      <c r="AU196" s="205"/>
      <c r="AV196" s="205"/>
      <c r="AW196" s="205"/>
      <c r="AX196" s="206"/>
      <c r="AY196" s="205"/>
      <c r="AZ196" s="205"/>
      <c r="BA196" s="205"/>
      <c r="BB196" s="205"/>
      <c r="BC196" s="206"/>
      <c r="BD196" s="205"/>
      <c r="BE196" s="205"/>
      <c r="BF196" s="205"/>
      <c r="BG196" s="205"/>
      <c r="BH196" s="206"/>
      <c r="BI196" s="205"/>
      <c r="BJ196" s="205"/>
      <c r="BK196" s="205"/>
      <c r="BL196" s="207"/>
      <c r="BM196" s="7" t="str">
        <f t="shared" si="6"/>
        <v>S</v>
      </c>
    </row>
    <row r="197" spans="1:65" s="2" customFormat="1" ht="27.75" hidden="1" thickTop="1">
      <c r="A197" s="158">
        <v>166</v>
      </c>
      <c r="B197" s="159" t="str">
        <f t="shared" si="7"/>
        <v>PSS08B_Adani Renewable Energy 35 Limited (ARE35L)</v>
      </c>
      <c r="C197" s="31" t="s">
        <v>708</v>
      </c>
      <c r="D197" s="197" t="s">
        <v>637</v>
      </c>
      <c r="E197" s="160" t="s">
        <v>689</v>
      </c>
      <c r="F197" s="291" t="s">
        <v>1115</v>
      </c>
      <c r="G197" s="199"/>
      <c r="H197" s="200" t="s">
        <v>715</v>
      </c>
      <c r="I197" s="160" t="s">
        <v>141</v>
      </c>
      <c r="J197" s="198" t="s">
        <v>142</v>
      </c>
      <c r="K197" s="201"/>
      <c r="L197" s="202"/>
      <c r="M197" s="203"/>
      <c r="N197" s="168" t="str" cm="1">
        <f t="array" ref="N197">_xlfn.IFNA(LOOKUP(2, 1/(MOD(COLUMN(O197:XFD197)-COLUMN(O197), 5)=2)/(O197:XFD197&lt;&gt;""), O197:XFD197),"Not Submitted")</f>
        <v>Cat. -I_Star</v>
      </c>
      <c r="O197" s="238">
        <v>46097</v>
      </c>
      <c r="P197" s="238">
        <v>46097</v>
      </c>
      <c r="Q197" s="198" t="s">
        <v>37</v>
      </c>
      <c r="R197" s="102" t="s">
        <v>1116</v>
      </c>
      <c r="S197" s="205"/>
      <c r="T197" s="239" t="s">
        <v>171</v>
      </c>
      <c r="U197" s="240"/>
      <c r="V197" s="204"/>
      <c r="W197" s="205"/>
      <c r="X197" s="205"/>
      <c r="Y197" s="249">
        <v>46230</v>
      </c>
      <c r="Z197" s="219">
        <v>46230</v>
      </c>
      <c r="AA197" s="198" t="s">
        <v>34</v>
      </c>
      <c r="AB197" s="204" t="s">
        <v>3154</v>
      </c>
      <c r="AC197" s="204"/>
      <c r="AD197" s="250"/>
      <c r="AE197" s="219"/>
      <c r="AF197" s="243"/>
      <c r="AG197" s="205"/>
      <c r="AH197" s="205"/>
      <c r="AI197" s="236"/>
      <c r="AJ197" s="205"/>
      <c r="AK197" s="205"/>
      <c r="AL197" s="205"/>
      <c r="AM197" s="205"/>
      <c r="AN197" s="206"/>
      <c r="AO197" s="205"/>
      <c r="AP197" s="205"/>
      <c r="AQ197" s="205"/>
      <c r="AR197" s="205"/>
      <c r="AS197" s="206"/>
      <c r="AT197" s="205"/>
      <c r="AU197" s="205"/>
      <c r="AV197" s="205"/>
      <c r="AW197" s="205"/>
      <c r="AX197" s="206"/>
      <c r="AY197" s="205"/>
      <c r="AZ197" s="205"/>
      <c r="BA197" s="205"/>
      <c r="BB197" s="205"/>
      <c r="BC197" s="206"/>
      <c r="BD197" s="205"/>
      <c r="BE197" s="205"/>
      <c r="BF197" s="205"/>
      <c r="BG197" s="205"/>
      <c r="BH197" s="206"/>
      <c r="BI197" s="205"/>
      <c r="BJ197" s="205"/>
      <c r="BK197" s="205"/>
      <c r="BL197" s="207"/>
      <c r="BM197" s="7" t="str">
        <f t="shared" si="6"/>
        <v>C</v>
      </c>
    </row>
    <row r="198" spans="1:65" s="2" customFormat="1" ht="27" hidden="1" thickTop="1">
      <c r="A198" s="478">
        <v>167</v>
      </c>
      <c r="B198" s="672" t="str">
        <f t="shared" si="7"/>
        <v>PSS08B_Adani Renewable Energy 35 Limited (ARE35L)</v>
      </c>
      <c r="C198" s="479" t="s">
        <v>711</v>
      </c>
      <c r="D198" s="464" t="s">
        <v>637</v>
      </c>
      <c r="E198" s="465" t="s">
        <v>689</v>
      </c>
      <c r="F198" s="532" t="s">
        <v>1117</v>
      </c>
      <c r="G198" s="480"/>
      <c r="H198" s="481" t="s">
        <v>713</v>
      </c>
      <c r="I198" s="465" t="s">
        <v>141</v>
      </c>
      <c r="J198" s="482" t="s">
        <v>142</v>
      </c>
      <c r="K198" s="483"/>
      <c r="L198" s="202"/>
      <c r="M198" s="203"/>
      <c r="N198" s="168" t="str" cm="1">
        <f t="array" ref="N198">_xlfn.IFNA(LOOKUP(2, 1/(MOD(COLUMN(O198:XFD198)-COLUMN(O198), 5)=2)/(O198:XFD198&lt;&gt;""), O198:XFD198),"Not Submitted")</f>
        <v>delete</v>
      </c>
      <c r="O198" s="238"/>
      <c r="P198" s="238"/>
      <c r="Q198" s="198" t="s">
        <v>61</v>
      </c>
      <c r="R198" s="102"/>
      <c r="S198" s="207" t="s">
        <v>2973</v>
      </c>
      <c r="T198" s="239"/>
      <c r="U198" s="240"/>
      <c r="V198" s="204"/>
      <c r="W198" s="205"/>
      <c r="X198" s="205"/>
      <c r="Y198" s="249"/>
      <c r="Z198" s="219"/>
      <c r="AA198" s="243"/>
      <c r="AB198" s="204"/>
      <c r="AC198" s="204"/>
      <c r="AD198" s="250"/>
      <c r="AE198" s="219"/>
      <c r="AF198" s="243"/>
      <c r="AG198" s="205"/>
      <c r="AH198" s="205"/>
      <c r="AI198" s="236"/>
      <c r="AJ198" s="205"/>
      <c r="AK198" s="205"/>
      <c r="AL198" s="205"/>
      <c r="AM198" s="205"/>
      <c r="AN198" s="206"/>
      <c r="AO198" s="205"/>
      <c r="AP198" s="205"/>
      <c r="AQ198" s="205"/>
      <c r="AR198" s="205"/>
      <c r="AS198" s="206"/>
      <c r="AT198" s="205"/>
      <c r="AU198" s="205"/>
      <c r="AV198" s="205"/>
      <c r="AW198" s="205"/>
      <c r="AX198" s="206"/>
      <c r="AY198" s="205"/>
      <c r="AZ198" s="205"/>
      <c r="BA198" s="205"/>
      <c r="BB198" s="205"/>
      <c r="BC198" s="206"/>
      <c r="BD198" s="205"/>
      <c r="BE198" s="205"/>
      <c r="BF198" s="205"/>
      <c r="BG198" s="205"/>
      <c r="BH198" s="206"/>
      <c r="BI198" s="205"/>
      <c r="BJ198" s="205"/>
      <c r="BK198" s="205"/>
      <c r="BL198" s="207"/>
      <c r="BM198" s="7" t="str">
        <f t="shared" si="6"/>
        <v>C</v>
      </c>
    </row>
    <row r="199" spans="1:65" s="2" customFormat="1" ht="27" hidden="1" thickTop="1">
      <c r="A199" s="158">
        <v>168</v>
      </c>
      <c r="B199" s="159" t="str">
        <f t="shared" si="7"/>
        <v>PSS08B_Adani Renewable Energy 35 Limited (ARE35L)</v>
      </c>
      <c r="C199" s="31" t="s">
        <v>708</v>
      </c>
      <c r="D199" s="197" t="s">
        <v>637</v>
      </c>
      <c r="E199" s="160" t="s">
        <v>689</v>
      </c>
      <c r="F199" s="291" t="s">
        <v>1118</v>
      </c>
      <c r="G199" s="199"/>
      <c r="H199" s="200" t="s">
        <v>720</v>
      </c>
      <c r="I199" s="160" t="s">
        <v>141</v>
      </c>
      <c r="J199" s="198" t="s">
        <v>142</v>
      </c>
      <c r="K199" s="201"/>
      <c r="L199" s="202"/>
      <c r="M199" s="203"/>
      <c r="N199" s="168" t="str" cm="1">
        <f t="array" ref="N199">_xlfn.IFNA(LOOKUP(2, 1/(MOD(COLUMN(O199:XFD199)-COLUMN(O199), 5)=2)/(O199:XFD199&lt;&gt;""), O199:XFD199),"Not Submitted")</f>
        <v>Cat. -I_Star</v>
      </c>
      <c r="O199" s="238">
        <v>46230</v>
      </c>
      <c r="P199" s="238">
        <v>46230</v>
      </c>
      <c r="Q199" s="198" t="s">
        <v>34</v>
      </c>
      <c r="R199" s="102" t="s">
        <v>3154</v>
      </c>
      <c r="S199" s="205"/>
      <c r="T199" s="239"/>
      <c r="U199" s="240"/>
      <c r="V199" s="204"/>
      <c r="W199" s="205"/>
      <c r="X199" s="205"/>
      <c r="Y199" s="249"/>
      <c r="Z199" s="219"/>
      <c r="AA199" s="243"/>
      <c r="AB199" s="204"/>
      <c r="AC199" s="204"/>
      <c r="AD199" s="250"/>
      <c r="AE199" s="219"/>
      <c r="AF199" s="243"/>
      <c r="AG199" s="205"/>
      <c r="AH199" s="205"/>
      <c r="AI199" s="236"/>
      <c r="AJ199" s="205"/>
      <c r="AK199" s="205"/>
      <c r="AL199" s="205"/>
      <c r="AM199" s="205"/>
      <c r="AN199" s="206"/>
      <c r="AO199" s="205"/>
      <c r="AP199" s="205"/>
      <c r="AQ199" s="205"/>
      <c r="AR199" s="205"/>
      <c r="AS199" s="206"/>
      <c r="AT199" s="205"/>
      <c r="AU199" s="205"/>
      <c r="AV199" s="205"/>
      <c r="AW199" s="205"/>
      <c r="AX199" s="206"/>
      <c r="AY199" s="205"/>
      <c r="AZ199" s="205"/>
      <c r="BA199" s="205"/>
      <c r="BB199" s="205"/>
      <c r="BC199" s="206"/>
      <c r="BD199" s="205"/>
      <c r="BE199" s="205"/>
      <c r="BF199" s="205"/>
      <c r="BG199" s="205"/>
      <c r="BH199" s="206"/>
      <c r="BI199" s="205"/>
      <c r="BJ199" s="205"/>
      <c r="BK199" s="205"/>
      <c r="BL199" s="207"/>
      <c r="BM199" s="7" t="str">
        <f t="shared" si="6"/>
        <v>C</v>
      </c>
    </row>
    <row r="200" spans="1:65" s="2" customFormat="1" ht="27" hidden="1" thickTop="1">
      <c r="A200" s="158">
        <v>169</v>
      </c>
      <c r="B200" s="159" t="str">
        <f t="shared" si="7"/>
        <v>PSS08B_Adani Renewable Energy 35 Limited (ARE35L)</v>
      </c>
      <c r="C200" s="31" t="s">
        <v>708</v>
      </c>
      <c r="D200" s="197" t="s">
        <v>637</v>
      </c>
      <c r="E200" s="160" t="s">
        <v>689</v>
      </c>
      <c r="F200" s="291" t="s">
        <v>1119</v>
      </c>
      <c r="G200" s="199"/>
      <c r="H200" s="200" t="s">
        <v>718</v>
      </c>
      <c r="I200" s="160"/>
      <c r="J200" s="198"/>
      <c r="K200" s="201"/>
      <c r="L200" s="202"/>
      <c r="M200" s="203"/>
      <c r="N200" s="168" t="str" cm="1">
        <f t="array" ref="N200">_xlfn.IFNA(LOOKUP(2, 1/(MOD(COLUMN(O200:XFD200)-COLUMN(O200), 5)=2)/(O200:XFD200&lt;&gt;""), O200:XFD200),"Not Submitted")</f>
        <v>Cat. -I_Star</v>
      </c>
      <c r="O200" s="238">
        <v>46233</v>
      </c>
      <c r="P200" s="238">
        <v>46233</v>
      </c>
      <c r="Q200" s="198" t="s">
        <v>34</v>
      </c>
      <c r="R200" s="102" t="s">
        <v>3177</v>
      </c>
      <c r="S200" s="205"/>
      <c r="T200" s="239"/>
      <c r="U200" s="240"/>
      <c r="V200" s="204"/>
      <c r="W200" s="205"/>
      <c r="X200" s="205"/>
      <c r="Y200" s="249"/>
      <c r="Z200" s="219"/>
      <c r="AA200" s="243"/>
      <c r="AB200" s="204"/>
      <c r="AC200" s="204"/>
      <c r="AD200" s="250"/>
      <c r="AE200" s="219"/>
      <c r="AF200" s="243"/>
      <c r="AG200" s="205"/>
      <c r="AH200" s="205"/>
      <c r="AI200" s="236"/>
      <c r="AJ200" s="205"/>
      <c r="AK200" s="205"/>
      <c r="AL200" s="205"/>
      <c r="AM200" s="205"/>
      <c r="AN200" s="206"/>
      <c r="AO200" s="205"/>
      <c r="AP200" s="205"/>
      <c r="AQ200" s="205"/>
      <c r="AR200" s="205"/>
      <c r="AS200" s="206"/>
      <c r="AT200" s="205"/>
      <c r="AU200" s="205"/>
      <c r="AV200" s="205"/>
      <c r="AW200" s="205"/>
      <c r="AX200" s="206"/>
      <c r="AY200" s="205"/>
      <c r="AZ200" s="205"/>
      <c r="BA200" s="205"/>
      <c r="BB200" s="205"/>
      <c r="BC200" s="206"/>
      <c r="BD200" s="205"/>
      <c r="BE200" s="205"/>
      <c r="BF200" s="205"/>
      <c r="BG200" s="205"/>
      <c r="BH200" s="206"/>
      <c r="BI200" s="205"/>
      <c r="BJ200" s="205"/>
      <c r="BK200" s="205"/>
      <c r="BL200" s="207"/>
      <c r="BM200" s="7" t="str">
        <f t="shared" si="6"/>
        <v>C</v>
      </c>
    </row>
    <row r="201" spans="1:65" s="2" customFormat="1" ht="27" hidden="1" thickTop="1">
      <c r="A201" s="158"/>
      <c r="B201" s="159" t="str">
        <f t="shared" si="7"/>
        <v>PSS08B_Adani Renewable Energy 35 Limited (ARE35L)</v>
      </c>
      <c r="C201" s="31" t="s">
        <v>643</v>
      </c>
      <c r="D201" s="197"/>
      <c r="E201" s="160" t="s">
        <v>689</v>
      </c>
      <c r="F201" s="428" t="s">
        <v>1120</v>
      </c>
      <c r="G201" s="199"/>
      <c r="H201" s="211" t="s">
        <v>1121</v>
      </c>
      <c r="I201" s="160"/>
      <c r="J201" s="198"/>
      <c r="K201" s="201"/>
      <c r="L201" s="202"/>
      <c r="M201" s="203"/>
      <c r="N201" s="168" t="str" cm="1">
        <f t="array" ref="N201">_xlfn.IFNA(LOOKUP(2, 1/(MOD(COLUMN(O201:XFD201)-COLUMN(O201), 5)=2)/(O201:XFD201&lt;&gt;""), O201:XFD201),"Not Submitted")</f>
        <v>Not Submitted</v>
      </c>
      <c r="O201" s="238"/>
      <c r="P201" s="238"/>
      <c r="Q201" s="198"/>
      <c r="R201" s="102"/>
      <c r="S201" s="205"/>
      <c r="T201" s="239"/>
      <c r="U201" s="240"/>
      <c r="V201" s="204"/>
      <c r="W201" s="205"/>
      <c r="X201" s="205"/>
      <c r="Y201" s="249"/>
      <c r="Z201" s="219"/>
      <c r="AA201" s="243"/>
      <c r="AB201" s="204"/>
      <c r="AC201" s="204"/>
      <c r="AD201" s="250"/>
      <c r="AE201" s="219"/>
      <c r="AF201" s="243"/>
      <c r="AG201" s="205"/>
      <c r="AH201" s="205"/>
      <c r="AI201" s="236"/>
      <c r="AJ201" s="205"/>
      <c r="AK201" s="205"/>
      <c r="AL201" s="205"/>
      <c r="AM201" s="205"/>
      <c r="AN201" s="206"/>
      <c r="AO201" s="205"/>
      <c r="AP201" s="205"/>
      <c r="AQ201" s="205"/>
      <c r="AR201" s="205"/>
      <c r="AS201" s="206"/>
      <c r="AT201" s="205"/>
      <c r="AU201" s="205"/>
      <c r="AV201" s="205"/>
      <c r="AW201" s="205"/>
      <c r="AX201" s="206"/>
      <c r="AY201" s="205"/>
      <c r="AZ201" s="205"/>
      <c r="BA201" s="205"/>
      <c r="BB201" s="205"/>
      <c r="BC201" s="206"/>
      <c r="BD201" s="205"/>
      <c r="BE201" s="205"/>
      <c r="BF201" s="205"/>
      <c r="BG201" s="205"/>
      <c r="BH201" s="206"/>
      <c r="BI201" s="205"/>
      <c r="BJ201" s="205"/>
      <c r="BK201" s="205"/>
      <c r="BL201" s="207"/>
      <c r="BM201" s="7" t="str">
        <f t="shared" si="6"/>
        <v>S</v>
      </c>
    </row>
    <row r="202" spans="1:65" s="2" customFormat="1" ht="27" hidden="1" thickTop="1">
      <c r="A202" s="478">
        <v>170</v>
      </c>
      <c r="B202" s="672" t="str">
        <f t="shared" si="7"/>
        <v>PSS08B_Adani Renewable Energy 35 Limited (ARE35L)</v>
      </c>
      <c r="C202" s="479" t="s">
        <v>643</v>
      </c>
      <c r="D202" s="464" t="s">
        <v>637</v>
      </c>
      <c r="E202" s="465" t="s">
        <v>689</v>
      </c>
      <c r="F202" s="532" t="s">
        <v>1122</v>
      </c>
      <c r="G202" s="480"/>
      <c r="H202" s="481" t="s">
        <v>745</v>
      </c>
      <c r="I202" s="465" t="s">
        <v>141</v>
      </c>
      <c r="J202" s="482" t="s">
        <v>142</v>
      </c>
      <c r="K202" s="483"/>
      <c r="L202" s="202"/>
      <c r="M202" s="203"/>
      <c r="N202" s="168" t="str" cm="1">
        <f t="array" ref="N202">_xlfn.IFNA(LOOKUP(2, 1/(MOD(COLUMN(O202:XFD202)-COLUMN(O202), 5)=2)/(O202:XFD202&lt;&gt;""), O202:XFD202),"Not Submitted")</f>
        <v>delete</v>
      </c>
      <c r="O202" s="238"/>
      <c r="P202" s="238"/>
      <c r="Q202" s="198" t="s">
        <v>61</v>
      </c>
      <c r="R202" s="102"/>
      <c r="S202" s="207" t="s">
        <v>2973</v>
      </c>
      <c r="T202" s="239"/>
      <c r="U202" s="240"/>
      <c r="V202" s="204"/>
      <c r="W202" s="205"/>
      <c r="X202" s="205"/>
      <c r="Y202" s="249"/>
      <c r="Z202" s="219"/>
      <c r="AA202" s="243"/>
      <c r="AB202" s="204"/>
      <c r="AC202" s="204"/>
      <c r="AD202" s="250"/>
      <c r="AE202" s="219"/>
      <c r="AF202" s="243"/>
      <c r="AG202" s="205"/>
      <c r="AH202" s="205"/>
      <c r="AI202" s="236"/>
      <c r="AJ202" s="205"/>
      <c r="AK202" s="205"/>
      <c r="AL202" s="205"/>
      <c r="AM202" s="205"/>
      <c r="AN202" s="206"/>
      <c r="AO202" s="205"/>
      <c r="AP202" s="205"/>
      <c r="AQ202" s="205"/>
      <c r="AR202" s="205"/>
      <c r="AS202" s="206"/>
      <c r="AT202" s="205"/>
      <c r="AU202" s="205"/>
      <c r="AV202" s="205"/>
      <c r="AW202" s="205"/>
      <c r="AX202" s="206"/>
      <c r="AY202" s="205"/>
      <c r="AZ202" s="205"/>
      <c r="BA202" s="205"/>
      <c r="BB202" s="205"/>
      <c r="BC202" s="206"/>
      <c r="BD202" s="205"/>
      <c r="BE202" s="205"/>
      <c r="BF202" s="205"/>
      <c r="BG202" s="205"/>
      <c r="BH202" s="206"/>
      <c r="BI202" s="205"/>
      <c r="BJ202" s="205"/>
      <c r="BK202" s="205"/>
      <c r="BL202" s="207"/>
      <c r="BM202" s="7" t="str">
        <f t="shared" si="6"/>
        <v>C</v>
      </c>
    </row>
    <row r="203" spans="1:65" s="2" customFormat="1" ht="27.75" hidden="1" thickTop="1">
      <c r="A203" s="158">
        <v>172</v>
      </c>
      <c r="B203" s="159" t="str">
        <f t="shared" si="7"/>
        <v>PSS08B_Adani Renewable Energy 35 Limited (ARE35L)</v>
      </c>
      <c r="C203" s="31" t="s">
        <v>643</v>
      </c>
      <c r="D203" s="197" t="s">
        <v>637</v>
      </c>
      <c r="E203" s="160" t="s">
        <v>689</v>
      </c>
      <c r="F203" s="291" t="s">
        <v>1123</v>
      </c>
      <c r="G203" s="199"/>
      <c r="H203" s="200" t="s">
        <v>742</v>
      </c>
      <c r="I203" s="160" t="s">
        <v>141</v>
      </c>
      <c r="J203" s="198" t="s">
        <v>142</v>
      </c>
      <c r="K203" s="201"/>
      <c r="L203" s="202"/>
      <c r="M203" s="203"/>
      <c r="N203" s="168" t="str" cm="1">
        <f t="array" ref="N203">_xlfn.IFNA(LOOKUP(2, 1/(MOD(COLUMN(O203:XFD203)-COLUMN(O203), 5)=2)/(O203:XFD203&lt;&gt;""), O203:XFD203),"Not Submitted")</f>
        <v>delete</v>
      </c>
      <c r="O203" s="238"/>
      <c r="P203" s="238"/>
      <c r="Q203" s="198" t="s">
        <v>61</v>
      </c>
      <c r="R203" s="102"/>
      <c r="S203" s="205" t="s">
        <v>743</v>
      </c>
      <c r="T203" s="239"/>
      <c r="U203" s="240"/>
      <c r="V203" s="204"/>
      <c r="W203" s="205"/>
      <c r="X203" s="205"/>
      <c r="Y203" s="249"/>
      <c r="Z203" s="219"/>
      <c r="AA203" s="243"/>
      <c r="AB203" s="204"/>
      <c r="AC203" s="204"/>
      <c r="AD203" s="250"/>
      <c r="AE203" s="219"/>
      <c r="AF203" s="243"/>
      <c r="AG203" s="205"/>
      <c r="AH203" s="205"/>
      <c r="AI203" s="236"/>
      <c r="AJ203" s="205"/>
      <c r="AK203" s="205"/>
      <c r="AL203" s="205"/>
      <c r="AM203" s="205"/>
      <c r="AN203" s="206"/>
      <c r="AO203" s="205"/>
      <c r="AP203" s="205"/>
      <c r="AQ203" s="205"/>
      <c r="AR203" s="205"/>
      <c r="AS203" s="206"/>
      <c r="AT203" s="205"/>
      <c r="AU203" s="205"/>
      <c r="AV203" s="205"/>
      <c r="AW203" s="205"/>
      <c r="AX203" s="206"/>
      <c r="AY203" s="205"/>
      <c r="AZ203" s="205"/>
      <c r="BA203" s="205"/>
      <c r="BB203" s="205"/>
      <c r="BC203" s="206"/>
      <c r="BD203" s="205"/>
      <c r="BE203" s="205"/>
      <c r="BF203" s="205"/>
      <c r="BG203" s="205"/>
      <c r="BH203" s="206"/>
      <c r="BI203" s="205"/>
      <c r="BJ203" s="205"/>
      <c r="BK203" s="205"/>
      <c r="BL203" s="207"/>
      <c r="BM203" s="7" t="str">
        <f t="shared" si="6"/>
        <v>C</v>
      </c>
    </row>
    <row r="204" spans="1:65" s="2" customFormat="1" ht="27.75" hidden="1" thickTop="1">
      <c r="A204" s="158"/>
      <c r="B204" s="159" t="str">
        <f t="shared" si="7"/>
        <v>PSS08B_Adani Renewable Energy 35 Limited (ARE35L)</v>
      </c>
      <c r="C204" s="31" t="s">
        <v>643</v>
      </c>
      <c r="D204" s="197" t="s">
        <v>637</v>
      </c>
      <c r="E204" s="160" t="s">
        <v>689</v>
      </c>
      <c r="F204" s="291" t="s">
        <v>1124</v>
      </c>
      <c r="G204" s="199"/>
      <c r="H204" s="200" t="s">
        <v>738</v>
      </c>
      <c r="I204" s="160" t="s">
        <v>141</v>
      </c>
      <c r="J204" s="198" t="s">
        <v>142</v>
      </c>
      <c r="K204" s="201"/>
      <c r="L204" s="202"/>
      <c r="M204" s="203"/>
      <c r="N204" s="168" t="str" cm="1">
        <f t="array" ref="N204">_xlfn.IFNA(LOOKUP(2, 1/(MOD(COLUMN(O204:XFD204)-COLUMN(O204), 5)=2)/(O204:XFD204&lt;&gt;""), O204:XFD204),"Not Submitted")</f>
        <v>Cat. -I_Star</v>
      </c>
      <c r="O204" s="238" t="s">
        <v>171</v>
      </c>
      <c r="P204" s="238"/>
      <c r="Q204" s="198"/>
      <c r="R204" s="102"/>
      <c r="S204" s="205"/>
      <c r="T204" s="239">
        <v>46129</v>
      </c>
      <c r="U204" s="238">
        <v>46130</v>
      </c>
      <c r="V204" s="198" t="s">
        <v>33</v>
      </c>
      <c r="W204" s="102" t="s">
        <v>1125</v>
      </c>
      <c r="X204" s="205"/>
      <c r="Y204" s="249">
        <v>46214</v>
      </c>
      <c r="Z204" s="219">
        <v>46214</v>
      </c>
      <c r="AA204" s="198" t="s">
        <v>33</v>
      </c>
      <c r="AB204" s="204" t="s">
        <v>3100</v>
      </c>
      <c r="AC204" s="204"/>
      <c r="AD204" s="250">
        <v>46230</v>
      </c>
      <c r="AE204" s="219">
        <v>46230</v>
      </c>
      <c r="AF204" s="198" t="s">
        <v>34</v>
      </c>
      <c r="AG204" s="205" t="s">
        <v>3159</v>
      </c>
      <c r="AH204" s="205"/>
      <c r="AI204" s="236"/>
      <c r="AJ204" s="205"/>
      <c r="AK204" s="205"/>
      <c r="AL204" s="205"/>
      <c r="AM204" s="205"/>
      <c r="AN204" s="206"/>
      <c r="AO204" s="205"/>
      <c r="AP204" s="205"/>
      <c r="AQ204" s="205"/>
      <c r="AR204" s="205"/>
      <c r="AS204" s="206"/>
      <c r="AT204" s="205"/>
      <c r="AU204" s="205"/>
      <c r="AV204" s="205"/>
      <c r="AW204" s="205"/>
      <c r="AX204" s="206"/>
      <c r="AY204" s="205"/>
      <c r="AZ204" s="205"/>
      <c r="BA204" s="205"/>
      <c r="BB204" s="205"/>
      <c r="BC204" s="206"/>
      <c r="BD204" s="205"/>
      <c r="BE204" s="205"/>
      <c r="BF204" s="205"/>
      <c r="BG204" s="205"/>
      <c r="BH204" s="206"/>
      <c r="BI204" s="205"/>
      <c r="BJ204" s="205"/>
      <c r="BK204" s="205"/>
      <c r="BL204" s="207"/>
      <c r="BM204" s="7" t="str">
        <f t="shared" si="6"/>
        <v>C</v>
      </c>
    </row>
    <row r="205" spans="1:65" s="2" customFormat="1" ht="27" hidden="1" thickTop="1">
      <c r="A205" s="158">
        <v>173</v>
      </c>
      <c r="B205" s="159" t="str">
        <f t="shared" si="7"/>
        <v>PSS08B_Adani Renewable Energy 35 Limited (ARE35L)</v>
      </c>
      <c r="C205" s="31" t="s">
        <v>643</v>
      </c>
      <c r="D205" s="197" t="s">
        <v>637</v>
      </c>
      <c r="E205" s="160" t="s">
        <v>689</v>
      </c>
      <c r="F205" s="291" t="s">
        <v>1126</v>
      </c>
      <c r="G205" s="199"/>
      <c r="H205" s="200" t="s">
        <v>749</v>
      </c>
      <c r="I205" s="160" t="s">
        <v>141</v>
      </c>
      <c r="J205" s="198" t="s">
        <v>142</v>
      </c>
      <c r="K205" s="201"/>
      <c r="L205" s="202"/>
      <c r="M205" s="203"/>
      <c r="N205" s="168" t="str" cm="1">
        <f t="array" ref="N205">_xlfn.IFNA(LOOKUP(2, 1/(MOD(COLUMN(O205:XFD205)-COLUMN(O205), 5)=2)/(O205:XFD205&lt;&gt;""), O205:XFD205),"Not Submitted")</f>
        <v>Cat. -I_Star</v>
      </c>
      <c r="O205" s="238">
        <v>46230</v>
      </c>
      <c r="P205" s="238">
        <v>46230</v>
      </c>
      <c r="Q205" s="198" t="s">
        <v>34</v>
      </c>
      <c r="R205" s="102" t="s">
        <v>3154</v>
      </c>
      <c r="S205" s="205"/>
      <c r="T205" s="239"/>
      <c r="U205" s="240"/>
      <c r="V205" s="204"/>
      <c r="W205" s="205"/>
      <c r="X205" s="205"/>
      <c r="Y205" s="249"/>
      <c r="Z205" s="219"/>
      <c r="AA205" s="243"/>
      <c r="AB205" s="204"/>
      <c r="AC205" s="204"/>
      <c r="AD205" s="250"/>
      <c r="AE205" s="219"/>
      <c r="AF205" s="243"/>
      <c r="AG205" s="205"/>
      <c r="AH205" s="205"/>
      <c r="AI205" s="236"/>
      <c r="AJ205" s="205"/>
      <c r="AK205" s="205"/>
      <c r="AL205" s="205"/>
      <c r="AM205" s="205"/>
      <c r="AN205" s="206"/>
      <c r="AO205" s="205"/>
      <c r="AP205" s="205"/>
      <c r="AQ205" s="205"/>
      <c r="AR205" s="205"/>
      <c r="AS205" s="206"/>
      <c r="AT205" s="205"/>
      <c r="AU205" s="205"/>
      <c r="AV205" s="205"/>
      <c r="AW205" s="205"/>
      <c r="AX205" s="206"/>
      <c r="AY205" s="205"/>
      <c r="AZ205" s="205"/>
      <c r="BA205" s="205"/>
      <c r="BB205" s="205"/>
      <c r="BC205" s="206"/>
      <c r="BD205" s="205"/>
      <c r="BE205" s="205"/>
      <c r="BF205" s="205"/>
      <c r="BG205" s="205"/>
      <c r="BH205" s="206"/>
      <c r="BI205" s="205"/>
      <c r="BJ205" s="205"/>
      <c r="BK205" s="205"/>
      <c r="BL205" s="207"/>
      <c r="BM205" s="7" t="str">
        <f t="shared" si="6"/>
        <v>C</v>
      </c>
    </row>
    <row r="206" spans="1:65" s="2" customFormat="1" ht="27" hidden="1" thickTop="1">
      <c r="A206" s="158">
        <v>174</v>
      </c>
      <c r="B206" s="159" t="str">
        <f t="shared" si="7"/>
        <v>PSS08B_Adani Renewable Energy 35 Limited (ARE35L)</v>
      </c>
      <c r="C206" s="31" t="s">
        <v>643</v>
      </c>
      <c r="D206" s="197" t="s">
        <v>637</v>
      </c>
      <c r="E206" s="160" t="s">
        <v>689</v>
      </c>
      <c r="F206" s="291" t="s">
        <v>1127</v>
      </c>
      <c r="G206" s="199"/>
      <c r="H206" s="200" t="s">
        <v>747</v>
      </c>
      <c r="I206" s="160"/>
      <c r="J206" s="198"/>
      <c r="K206" s="201"/>
      <c r="L206" s="202"/>
      <c r="M206" s="203"/>
      <c r="N206" s="168" t="str" cm="1">
        <f t="array" ref="N206">_xlfn.IFNA(LOOKUP(2, 1/(MOD(COLUMN(O206:XFD206)-COLUMN(O206), 5)=2)/(O206:XFD206&lt;&gt;""), O206:XFD206),"Not Submitted")</f>
        <v>RFC</v>
      </c>
      <c r="O206" s="238">
        <v>46228</v>
      </c>
      <c r="P206" s="238">
        <v>46228</v>
      </c>
      <c r="Q206" s="198" t="s">
        <v>8</v>
      </c>
      <c r="R206" s="102" t="s">
        <v>3150</v>
      </c>
      <c r="S206" s="205"/>
      <c r="T206" s="239"/>
      <c r="U206" s="240"/>
      <c r="V206" s="204"/>
      <c r="W206" s="205"/>
      <c r="X206" s="205"/>
      <c r="Y206" s="249"/>
      <c r="Z206" s="219"/>
      <c r="AA206" s="243"/>
      <c r="AB206" s="204"/>
      <c r="AC206" s="204"/>
      <c r="AD206" s="250"/>
      <c r="AE206" s="219"/>
      <c r="AF206" s="243"/>
      <c r="AG206" s="205"/>
      <c r="AH206" s="205"/>
      <c r="AI206" s="236"/>
      <c r="AJ206" s="205"/>
      <c r="AK206" s="205"/>
      <c r="AL206" s="205"/>
      <c r="AM206" s="205"/>
      <c r="AN206" s="206"/>
      <c r="AO206" s="205"/>
      <c r="AP206" s="205"/>
      <c r="AQ206" s="205"/>
      <c r="AR206" s="205"/>
      <c r="AS206" s="206"/>
      <c r="AT206" s="205"/>
      <c r="AU206" s="205"/>
      <c r="AV206" s="205"/>
      <c r="AW206" s="205"/>
      <c r="AX206" s="206"/>
      <c r="AY206" s="205"/>
      <c r="AZ206" s="205"/>
      <c r="BA206" s="205"/>
      <c r="BB206" s="205"/>
      <c r="BC206" s="206"/>
      <c r="BD206" s="205"/>
      <c r="BE206" s="205"/>
      <c r="BF206" s="205"/>
      <c r="BG206" s="205"/>
      <c r="BH206" s="206"/>
      <c r="BI206" s="205"/>
      <c r="BJ206" s="205"/>
      <c r="BK206" s="205"/>
      <c r="BL206" s="207"/>
      <c r="BM206" s="7" t="str">
        <f t="shared" si="6"/>
        <v>C</v>
      </c>
    </row>
    <row r="207" spans="1:65" s="2" customFormat="1" ht="27" hidden="1" thickTop="1">
      <c r="A207" s="158"/>
      <c r="B207" s="159" t="str">
        <f t="shared" si="7"/>
        <v>PSS08B_Adani Renewable Energy 35 Limited (ARE35L)</v>
      </c>
      <c r="C207" s="31" t="s">
        <v>650</v>
      </c>
      <c r="D207" s="197"/>
      <c r="E207" s="160" t="s">
        <v>689</v>
      </c>
      <c r="F207" s="428" t="s">
        <v>1128</v>
      </c>
      <c r="G207" s="199"/>
      <c r="H207" s="211" t="s">
        <v>1129</v>
      </c>
      <c r="I207" s="160"/>
      <c r="J207" s="198"/>
      <c r="K207" s="201"/>
      <c r="L207" s="202"/>
      <c r="M207" s="203"/>
      <c r="N207" s="168" t="str" cm="1">
        <f t="array" ref="N207">_xlfn.IFNA(LOOKUP(2, 1/(MOD(COLUMN(O207:XFD207)-COLUMN(O207), 5)=2)/(O207:XFD207&lt;&gt;""), O207:XFD207),"Not Submitted")</f>
        <v>Cat. -I</v>
      </c>
      <c r="O207" s="238">
        <v>46077</v>
      </c>
      <c r="P207" s="238">
        <v>46078</v>
      </c>
      <c r="Q207" s="198" t="s">
        <v>33</v>
      </c>
      <c r="R207" s="102" t="s">
        <v>1130</v>
      </c>
      <c r="S207" s="205"/>
      <c r="T207" s="239"/>
      <c r="U207" s="240"/>
      <c r="V207" s="204"/>
      <c r="W207" s="205"/>
      <c r="X207" s="205"/>
      <c r="Y207" s="249"/>
      <c r="Z207" s="219"/>
      <c r="AA207" s="243"/>
      <c r="AB207" s="204"/>
      <c r="AC207" s="204"/>
      <c r="AD207" s="250"/>
      <c r="AE207" s="219"/>
      <c r="AF207" s="243"/>
      <c r="AG207" s="205"/>
      <c r="AH207" s="205"/>
      <c r="AI207" s="236"/>
      <c r="AJ207" s="205"/>
      <c r="AK207" s="205"/>
      <c r="AL207" s="205"/>
      <c r="AM207" s="205"/>
      <c r="AN207" s="206"/>
      <c r="AO207" s="205"/>
      <c r="AP207" s="205"/>
      <c r="AQ207" s="205"/>
      <c r="AR207" s="205"/>
      <c r="AS207" s="206"/>
      <c r="AT207" s="205"/>
      <c r="AU207" s="205"/>
      <c r="AV207" s="205"/>
      <c r="AW207" s="205"/>
      <c r="AX207" s="206"/>
      <c r="AY207" s="205"/>
      <c r="AZ207" s="205"/>
      <c r="BA207" s="205"/>
      <c r="BB207" s="205"/>
      <c r="BC207" s="206"/>
      <c r="BD207" s="205"/>
      <c r="BE207" s="205"/>
      <c r="BF207" s="205"/>
      <c r="BG207" s="205"/>
      <c r="BH207" s="206"/>
      <c r="BI207" s="205"/>
      <c r="BJ207" s="205"/>
      <c r="BK207" s="205"/>
      <c r="BL207" s="207"/>
      <c r="BM207" s="7" t="str">
        <f t="shared" si="6"/>
        <v>S</v>
      </c>
    </row>
    <row r="208" spans="1:65" s="2" customFormat="1" ht="332.25" hidden="1" thickTop="1">
      <c r="A208" s="158">
        <v>175</v>
      </c>
      <c r="B208" s="159" t="str">
        <f t="shared" si="7"/>
        <v>PSS08B_Adani Renewable Energy 35 Limited (ARE35L)</v>
      </c>
      <c r="C208" s="31" t="s">
        <v>650</v>
      </c>
      <c r="D208" s="197" t="s">
        <v>637</v>
      </c>
      <c r="E208" s="160" t="s">
        <v>689</v>
      </c>
      <c r="F208" s="291" t="s">
        <v>1131</v>
      </c>
      <c r="G208" s="199"/>
      <c r="H208" s="200" t="s">
        <v>794</v>
      </c>
      <c r="I208" s="160" t="s">
        <v>141</v>
      </c>
      <c r="J208" s="198" t="s">
        <v>142</v>
      </c>
      <c r="K208" s="201"/>
      <c r="L208" s="202"/>
      <c r="M208" s="203"/>
      <c r="N208" s="168" t="str" cm="1">
        <f t="array" ref="N208">_xlfn.IFNA(LOOKUP(2, 1/(MOD(COLUMN(O208:XFD208)-COLUMN(O208), 5)=2)/(O208:XFD208&lt;&gt;""), O208:XFD208),"Not Submitted")</f>
        <v>Cat. -I_Star</v>
      </c>
      <c r="O208" s="238">
        <v>46080</v>
      </c>
      <c r="P208" s="238">
        <v>46080</v>
      </c>
      <c r="Q208" s="198" t="s">
        <v>33</v>
      </c>
      <c r="R208" s="102" t="s">
        <v>1132</v>
      </c>
      <c r="S208" s="205"/>
      <c r="T208" s="239">
        <v>46214</v>
      </c>
      <c r="U208" s="240">
        <v>46214</v>
      </c>
      <c r="V208" s="198" t="s">
        <v>34</v>
      </c>
      <c r="W208" s="205" t="s">
        <v>3098</v>
      </c>
      <c r="X208" s="207" t="s">
        <v>3096</v>
      </c>
      <c r="Y208" s="249"/>
      <c r="Z208" s="219"/>
      <c r="AA208" s="243"/>
      <c r="AB208" s="204"/>
      <c r="AC208" s="204"/>
      <c r="AD208" s="250"/>
      <c r="AE208" s="219"/>
      <c r="AF208" s="243"/>
      <c r="AG208" s="205"/>
      <c r="AH208" s="205"/>
      <c r="AI208" s="236"/>
      <c r="AJ208" s="205"/>
      <c r="AK208" s="205"/>
      <c r="AL208" s="205"/>
      <c r="AM208" s="205"/>
      <c r="AN208" s="206"/>
      <c r="AO208" s="205"/>
      <c r="AP208" s="205"/>
      <c r="AQ208" s="205"/>
      <c r="AR208" s="205"/>
      <c r="AS208" s="206"/>
      <c r="AT208" s="205"/>
      <c r="AU208" s="205"/>
      <c r="AV208" s="205"/>
      <c r="AW208" s="205"/>
      <c r="AX208" s="206"/>
      <c r="AY208" s="205"/>
      <c r="AZ208" s="205"/>
      <c r="BA208" s="205"/>
      <c r="BB208" s="205"/>
      <c r="BC208" s="206"/>
      <c r="BD208" s="205"/>
      <c r="BE208" s="205"/>
      <c r="BF208" s="205"/>
      <c r="BG208" s="205"/>
      <c r="BH208" s="206"/>
      <c r="BI208" s="205"/>
      <c r="BJ208" s="205"/>
      <c r="BK208" s="205"/>
      <c r="BL208" s="207"/>
      <c r="BM208" s="7" t="str">
        <f t="shared" si="6"/>
        <v>C</v>
      </c>
    </row>
    <row r="209" spans="1:65" s="2" customFormat="1" ht="27" hidden="1" thickTop="1">
      <c r="A209" s="478">
        <v>171</v>
      </c>
      <c r="B209" s="672" t="str">
        <f t="shared" si="7"/>
        <v>PSS08B_Adani Renewable Energy 35 Limited (ARE35L)</v>
      </c>
      <c r="C209" s="479" t="s">
        <v>650</v>
      </c>
      <c r="D209" s="464" t="s">
        <v>637</v>
      </c>
      <c r="E209" s="465" t="s">
        <v>689</v>
      </c>
      <c r="F209" s="466" t="s">
        <v>1133</v>
      </c>
      <c r="G209" s="480"/>
      <c r="H209" s="481" t="s">
        <v>792</v>
      </c>
      <c r="I209" s="465" t="s">
        <v>141</v>
      </c>
      <c r="J209" s="482" t="s">
        <v>142</v>
      </c>
      <c r="K209" s="483"/>
      <c r="L209" s="202"/>
      <c r="M209" s="203"/>
      <c r="N209" s="168" t="str" cm="1">
        <f t="array" ref="N209">_xlfn.IFNA(LOOKUP(2, 1/(MOD(COLUMN(O209:XFD209)-COLUMN(O209), 5)=2)/(O209:XFD209&lt;&gt;""), O209:XFD209),"Not Submitted")</f>
        <v>delete</v>
      </c>
      <c r="O209" s="238"/>
      <c r="P209" s="238"/>
      <c r="Q209" s="198" t="s">
        <v>61</v>
      </c>
      <c r="R209" s="102"/>
      <c r="S209" s="207" t="s">
        <v>2973</v>
      </c>
      <c r="T209" s="239"/>
      <c r="U209" s="240"/>
      <c r="V209" s="204"/>
      <c r="W209" s="205"/>
      <c r="X209" s="205"/>
      <c r="Y209" s="249"/>
      <c r="Z209" s="219"/>
      <c r="AA209" s="243"/>
      <c r="AB209" s="204"/>
      <c r="AC209" s="204"/>
      <c r="AD209" s="250"/>
      <c r="AE209" s="219"/>
      <c r="AF209" s="243"/>
      <c r="AG209" s="205"/>
      <c r="AH209" s="205"/>
      <c r="AI209" s="236"/>
      <c r="AJ209" s="205"/>
      <c r="AK209" s="205"/>
      <c r="AL209" s="205"/>
      <c r="AM209" s="205"/>
      <c r="AN209" s="206"/>
      <c r="AO209" s="205"/>
      <c r="AP209" s="205"/>
      <c r="AQ209" s="205"/>
      <c r="AR209" s="205"/>
      <c r="AS209" s="206"/>
      <c r="AT209" s="205"/>
      <c r="AU209" s="205"/>
      <c r="AV209" s="205"/>
      <c r="AW209" s="205"/>
      <c r="AX209" s="206"/>
      <c r="AY209" s="205"/>
      <c r="AZ209" s="205"/>
      <c r="BA209" s="205"/>
      <c r="BB209" s="205"/>
      <c r="BC209" s="206"/>
      <c r="BD209" s="205"/>
      <c r="BE209" s="205"/>
      <c r="BF209" s="205"/>
      <c r="BG209" s="205"/>
      <c r="BH209" s="206"/>
      <c r="BI209" s="205"/>
      <c r="BJ209" s="205"/>
      <c r="BK209" s="205"/>
      <c r="BL209" s="207"/>
      <c r="BM209" s="7" t="str">
        <f t="shared" si="6"/>
        <v>C</v>
      </c>
    </row>
    <row r="210" spans="1:65" s="2" customFormat="1" ht="27" hidden="1" thickTop="1">
      <c r="A210" s="158">
        <v>176</v>
      </c>
      <c r="B210" s="159" t="str">
        <f t="shared" si="7"/>
        <v>PSS08B_Adani Renewable Energy 35 Limited (ARE35L)</v>
      </c>
      <c r="C210" s="31" t="s">
        <v>650</v>
      </c>
      <c r="D210" s="197" t="s">
        <v>637</v>
      </c>
      <c r="E210" s="160" t="s">
        <v>689</v>
      </c>
      <c r="F210" s="291" t="s">
        <v>1134</v>
      </c>
      <c r="G210" s="199"/>
      <c r="H210" s="427" t="s">
        <v>3190</v>
      </c>
      <c r="I210" s="160"/>
      <c r="J210" s="198"/>
      <c r="K210" s="201"/>
      <c r="L210" s="202"/>
      <c r="M210" s="203"/>
      <c r="N210" s="168" t="str" cm="1">
        <f t="array" ref="N210">_xlfn.IFNA(LOOKUP(2, 1/(MOD(COLUMN(O210:XFD210)-COLUMN(O210), 5)=2)/(O210:XFD210&lt;&gt;""), O210:XFD210),"Not Submitted")</f>
        <v>Cat. -I_Star</v>
      </c>
      <c r="O210" s="238">
        <v>46241</v>
      </c>
      <c r="P210" s="238">
        <v>46242</v>
      </c>
      <c r="Q210" s="198" t="s">
        <v>34</v>
      </c>
      <c r="R210" s="102" t="s">
        <v>3194</v>
      </c>
      <c r="S210" s="205"/>
      <c r="T210" s="239"/>
      <c r="U210" s="240"/>
      <c r="V210" s="204"/>
      <c r="W210" s="205"/>
      <c r="X210" s="205"/>
      <c r="Y210" s="249"/>
      <c r="Z210" s="219"/>
      <c r="AA210" s="243"/>
      <c r="AB210" s="204"/>
      <c r="AC210" s="204"/>
      <c r="AD210" s="250"/>
      <c r="AE210" s="219"/>
      <c r="AF210" s="243"/>
      <c r="AG210" s="205"/>
      <c r="AH210" s="205"/>
      <c r="AI210" s="236"/>
      <c r="AJ210" s="205"/>
      <c r="AK210" s="205"/>
      <c r="AL210" s="205"/>
      <c r="AM210" s="205"/>
      <c r="AN210" s="206"/>
      <c r="AO210" s="205"/>
      <c r="AP210" s="205"/>
      <c r="AQ210" s="205"/>
      <c r="AR210" s="205"/>
      <c r="AS210" s="206"/>
      <c r="AT210" s="205"/>
      <c r="AU210" s="205"/>
      <c r="AV210" s="205"/>
      <c r="AW210" s="205"/>
      <c r="AX210" s="206"/>
      <c r="AY210" s="205"/>
      <c r="AZ210" s="205"/>
      <c r="BA210" s="205"/>
      <c r="BB210" s="205"/>
      <c r="BC210" s="206"/>
      <c r="BD210" s="205"/>
      <c r="BE210" s="205"/>
      <c r="BF210" s="205"/>
      <c r="BG210" s="205"/>
      <c r="BH210" s="206"/>
      <c r="BI210" s="205"/>
      <c r="BJ210" s="205"/>
      <c r="BK210" s="205"/>
      <c r="BL210" s="207"/>
      <c r="BM210" s="7" t="str">
        <f t="shared" si="6"/>
        <v>C</v>
      </c>
    </row>
    <row r="211" spans="1:65" s="2" customFormat="1" ht="27" hidden="1" thickTop="1">
      <c r="A211" s="158">
        <v>177</v>
      </c>
      <c r="B211" s="159" t="str">
        <f t="shared" si="7"/>
        <v>PSS08B_Adani Renewable Energy 35 Limited (ARE35L)</v>
      </c>
      <c r="C211" s="31" t="s">
        <v>650</v>
      </c>
      <c r="D211" s="197" t="s">
        <v>637</v>
      </c>
      <c r="E211" s="160" t="s">
        <v>689</v>
      </c>
      <c r="F211" s="291" t="s">
        <v>1135</v>
      </c>
      <c r="G211" s="199"/>
      <c r="H211" s="200" t="s">
        <v>797</v>
      </c>
      <c r="I211" s="160" t="s">
        <v>141</v>
      </c>
      <c r="J211" s="198" t="s">
        <v>142</v>
      </c>
      <c r="K211" s="201"/>
      <c r="L211" s="202"/>
      <c r="M211" s="203"/>
      <c r="N211" s="168" t="str" cm="1">
        <f t="array" ref="N211">_xlfn.IFNA(LOOKUP(2, 1/(MOD(COLUMN(O211:XFD211)-COLUMN(O211), 5)=2)/(O211:XFD211&lt;&gt;""), O211:XFD211),"Not Submitted")</f>
        <v>Cat. -I_Star</v>
      </c>
      <c r="O211" s="238">
        <v>46230</v>
      </c>
      <c r="P211" s="238">
        <v>46230</v>
      </c>
      <c r="Q211" s="198" t="s">
        <v>34</v>
      </c>
      <c r="R211" s="102" t="s">
        <v>3154</v>
      </c>
      <c r="S211" s="205"/>
      <c r="T211" s="239"/>
      <c r="U211" s="240"/>
      <c r="V211" s="204"/>
      <c r="W211" s="205"/>
      <c r="X211" s="205"/>
      <c r="Y211" s="249"/>
      <c r="Z211" s="219"/>
      <c r="AA211" s="243"/>
      <c r="AB211" s="204"/>
      <c r="AC211" s="204"/>
      <c r="AD211" s="250"/>
      <c r="AE211" s="219"/>
      <c r="AF211" s="243"/>
      <c r="AG211" s="205"/>
      <c r="AH211" s="205"/>
      <c r="AI211" s="236"/>
      <c r="AJ211" s="205"/>
      <c r="AK211" s="205"/>
      <c r="AL211" s="205"/>
      <c r="AM211" s="205"/>
      <c r="AN211" s="206"/>
      <c r="AO211" s="205"/>
      <c r="AP211" s="205"/>
      <c r="AQ211" s="205"/>
      <c r="AR211" s="205"/>
      <c r="AS211" s="206"/>
      <c r="AT211" s="205"/>
      <c r="AU211" s="205"/>
      <c r="AV211" s="205"/>
      <c r="AW211" s="205"/>
      <c r="AX211" s="206"/>
      <c r="AY211" s="205"/>
      <c r="AZ211" s="205"/>
      <c r="BA211" s="205"/>
      <c r="BB211" s="205"/>
      <c r="BC211" s="206"/>
      <c r="BD211" s="205"/>
      <c r="BE211" s="205"/>
      <c r="BF211" s="205"/>
      <c r="BG211" s="205"/>
      <c r="BH211" s="206"/>
      <c r="BI211" s="205"/>
      <c r="BJ211" s="205"/>
      <c r="BK211" s="205"/>
      <c r="BL211" s="207"/>
      <c r="BM211" s="7" t="str">
        <f t="shared" si="6"/>
        <v>C</v>
      </c>
    </row>
    <row r="212" spans="1:65" s="2" customFormat="1" ht="27" hidden="1" thickTop="1">
      <c r="A212" s="158">
        <v>178</v>
      </c>
      <c r="B212" s="159" t="str">
        <f t="shared" si="7"/>
        <v>PSS08B_Adani Renewable Energy 35 Limited (ARE35L)</v>
      </c>
      <c r="C212" s="31" t="s">
        <v>589</v>
      </c>
      <c r="D212" s="197" t="s">
        <v>637</v>
      </c>
      <c r="E212" s="160" t="s">
        <v>689</v>
      </c>
      <c r="F212" s="291" t="s">
        <v>1136</v>
      </c>
      <c r="G212" s="199"/>
      <c r="H212" s="200" t="s">
        <v>871</v>
      </c>
      <c r="I212" s="160" t="s">
        <v>141</v>
      </c>
      <c r="J212" s="198" t="s">
        <v>142</v>
      </c>
      <c r="K212" s="201"/>
      <c r="L212" s="202"/>
      <c r="M212" s="203"/>
      <c r="N212" s="168" t="str" cm="1">
        <f t="array" ref="N212">_xlfn.IFNA(LOOKUP(2, 1/(MOD(COLUMN(O212:XFD212)-COLUMN(O212), 5)=2)/(O212:XFD212&lt;&gt;""), O212:XFD212),"Not Submitted")</f>
        <v>Cat. -I</v>
      </c>
      <c r="O212" s="238">
        <v>46058</v>
      </c>
      <c r="P212" s="238">
        <v>46058</v>
      </c>
      <c r="Q212" s="198" t="s">
        <v>8</v>
      </c>
      <c r="R212" s="102" t="s">
        <v>1137</v>
      </c>
      <c r="S212" s="205"/>
      <c r="T212" s="238">
        <v>46077</v>
      </c>
      <c r="U212" s="238">
        <v>46078</v>
      </c>
      <c r="V212" s="198" t="s">
        <v>33</v>
      </c>
      <c r="W212" s="102" t="s">
        <v>1130</v>
      </c>
      <c r="X212" s="205"/>
      <c r="Y212" s="249">
        <v>46134</v>
      </c>
      <c r="Z212" s="219">
        <v>46135</v>
      </c>
      <c r="AA212" s="198" t="s">
        <v>33</v>
      </c>
      <c r="AB212" s="204" t="s">
        <v>1138</v>
      </c>
      <c r="AC212" s="204"/>
      <c r="AD212" s="250"/>
      <c r="AE212" s="219"/>
      <c r="AF212" s="243"/>
      <c r="AG212" s="205"/>
      <c r="AH212" s="205"/>
      <c r="AI212" s="236"/>
      <c r="AJ212" s="205"/>
      <c r="AK212" s="205"/>
      <c r="AL212" s="205"/>
      <c r="AM212" s="205"/>
      <c r="AN212" s="206"/>
      <c r="AO212" s="205"/>
      <c r="AP212" s="205"/>
      <c r="AQ212" s="205"/>
      <c r="AR212" s="205"/>
      <c r="AS212" s="206"/>
      <c r="AT212" s="205"/>
      <c r="AU212" s="205"/>
      <c r="AV212" s="205"/>
      <c r="AW212" s="205"/>
      <c r="AX212" s="206"/>
      <c r="AY212" s="205"/>
      <c r="AZ212" s="205"/>
      <c r="BA212" s="205"/>
      <c r="BB212" s="205"/>
      <c r="BC212" s="206"/>
      <c r="BD212" s="205"/>
      <c r="BE212" s="205"/>
      <c r="BF212" s="205"/>
      <c r="BG212" s="205"/>
      <c r="BH212" s="206"/>
      <c r="BI212" s="205"/>
      <c r="BJ212" s="205"/>
      <c r="BK212" s="205"/>
      <c r="BL212" s="207"/>
      <c r="BM212" s="7" t="str">
        <f t="shared" si="6"/>
        <v>C</v>
      </c>
    </row>
    <row r="213" spans="1:65" s="2" customFormat="1" ht="27.75" hidden="1" thickTop="1">
      <c r="A213" s="158">
        <v>179</v>
      </c>
      <c r="B213" s="159" t="str">
        <f t="shared" si="7"/>
        <v>PSS08B_Adani Renewable Energy 35 Limited (ARE35L)</v>
      </c>
      <c r="C213" s="31" t="s">
        <v>890</v>
      </c>
      <c r="D213" s="197" t="s">
        <v>637</v>
      </c>
      <c r="E213" s="160" t="s">
        <v>689</v>
      </c>
      <c r="F213" s="291" t="s">
        <v>1139</v>
      </c>
      <c r="G213" s="199"/>
      <c r="H213" s="200" t="s">
        <v>892</v>
      </c>
      <c r="I213" s="160" t="s">
        <v>141</v>
      </c>
      <c r="J213" s="198" t="s">
        <v>142</v>
      </c>
      <c r="K213" s="201"/>
      <c r="L213" s="202"/>
      <c r="M213" s="203"/>
      <c r="N213" s="168" t="str" cm="1">
        <f t="array" ref="N213">_xlfn.IFNA(LOOKUP(2, 1/(MOD(COLUMN(O213:XFD213)-COLUMN(O213), 5)=2)/(O213:XFD213&lt;&gt;""), O213:XFD213),"Not Submitted")</f>
        <v>Cat. -I_Star</v>
      </c>
      <c r="O213" s="238">
        <v>46230</v>
      </c>
      <c r="P213" s="238">
        <v>46230</v>
      </c>
      <c r="Q213" s="198" t="s">
        <v>34</v>
      </c>
      <c r="R213" s="102" t="s">
        <v>3154</v>
      </c>
      <c r="S213" s="207" t="s">
        <v>2973</v>
      </c>
      <c r="T213" s="239"/>
      <c r="U213" s="240"/>
      <c r="V213" s="204"/>
      <c r="W213" s="205"/>
      <c r="X213" s="205"/>
      <c r="Y213" s="249"/>
      <c r="Z213" s="219"/>
      <c r="AA213" s="243"/>
      <c r="AB213" s="204"/>
      <c r="AC213" s="204"/>
      <c r="AD213" s="250"/>
      <c r="AE213" s="219"/>
      <c r="AF213" s="243"/>
      <c r="AG213" s="205"/>
      <c r="AH213" s="205"/>
      <c r="AI213" s="236"/>
      <c r="AJ213" s="205"/>
      <c r="AK213" s="205"/>
      <c r="AL213" s="205"/>
      <c r="AM213" s="205"/>
      <c r="AN213" s="206"/>
      <c r="AO213" s="205"/>
      <c r="AP213" s="205"/>
      <c r="AQ213" s="205"/>
      <c r="AR213" s="205"/>
      <c r="AS213" s="206"/>
      <c r="AT213" s="205"/>
      <c r="AU213" s="205"/>
      <c r="AV213" s="205"/>
      <c r="AW213" s="205"/>
      <c r="AX213" s="206"/>
      <c r="AY213" s="205"/>
      <c r="AZ213" s="205"/>
      <c r="BA213" s="205"/>
      <c r="BB213" s="205"/>
      <c r="BC213" s="206"/>
      <c r="BD213" s="205"/>
      <c r="BE213" s="205"/>
      <c r="BF213" s="205"/>
      <c r="BG213" s="205"/>
      <c r="BH213" s="206"/>
      <c r="BI213" s="205"/>
      <c r="BJ213" s="205"/>
      <c r="BK213" s="205"/>
      <c r="BL213" s="207"/>
      <c r="BM213" s="7" t="str">
        <f t="shared" si="6"/>
        <v>C</v>
      </c>
    </row>
    <row r="214" spans="1:65" s="2" customFormat="1" ht="27" hidden="1" thickTop="1">
      <c r="A214" s="158">
        <v>180</v>
      </c>
      <c r="B214" s="159" t="str">
        <f t="shared" si="7"/>
        <v>PSS08B_Adani Renewable Energy 35 Limited (ARE35L)</v>
      </c>
      <c r="C214" s="31" t="s">
        <v>857</v>
      </c>
      <c r="D214" s="197" t="s">
        <v>637</v>
      </c>
      <c r="E214" s="160" t="s">
        <v>689</v>
      </c>
      <c r="F214" s="291" t="s">
        <v>1140</v>
      </c>
      <c r="G214" s="199"/>
      <c r="H214" s="200" t="s">
        <v>861</v>
      </c>
      <c r="I214" s="160" t="s">
        <v>141</v>
      </c>
      <c r="J214" s="198" t="s">
        <v>142</v>
      </c>
      <c r="K214" s="201"/>
      <c r="L214" s="202"/>
      <c r="M214" s="203"/>
      <c r="N214" s="168" t="str" cm="1">
        <f t="array" ref="N214">_xlfn.IFNA(LOOKUP(2, 1/(MOD(COLUMN(O214:XFD214)-COLUMN(O214), 5)=2)/(O214:XFD214&lt;&gt;""), O214:XFD214),"Not Submitted")</f>
        <v>Cat. -I_Star</v>
      </c>
      <c r="O214" s="238">
        <v>46230</v>
      </c>
      <c r="P214" s="238">
        <v>46230</v>
      </c>
      <c r="Q214" s="198" t="s">
        <v>34</v>
      </c>
      <c r="R214" s="102" t="s">
        <v>3154</v>
      </c>
      <c r="S214" s="205"/>
      <c r="T214" s="239"/>
      <c r="U214" s="240"/>
      <c r="V214" s="204"/>
      <c r="W214" s="205"/>
      <c r="X214" s="205"/>
      <c r="Y214" s="249"/>
      <c r="Z214" s="219"/>
      <c r="AA214" s="243"/>
      <c r="AB214" s="204"/>
      <c r="AC214" s="204"/>
      <c r="AD214" s="250"/>
      <c r="AE214" s="219"/>
      <c r="AF214" s="243"/>
      <c r="AG214" s="205"/>
      <c r="AH214" s="205"/>
      <c r="AI214" s="236"/>
      <c r="AJ214" s="205"/>
      <c r="AK214" s="205"/>
      <c r="AL214" s="205"/>
      <c r="AM214" s="205"/>
      <c r="AN214" s="206"/>
      <c r="AO214" s="205"/>
      <c r="AP214" s="205"/>
      <c r="AQ214" s="205"/>
      <c r="AR214" s="205"/>
      <c r="AS214" s="206"/>
      <c r="AT214" s="205"/>
      <c r="AU214" s="205"/>
      <c r="AV214" s="205"/>
      <c r="AW214" s="205"/>
      <c r="AX214" s="206"/>
      <c r="AY214" s="205"/>
      <c r="AZ214" s="205"/>
      <c r="BA214" s="205"/>
      <c r="BB214" s="205"/>
      <c r="BC214" s="206"/>
      <c r="BD214" s="205"/>
      <c r="BE214" s="205"/>
      <c r="BF214" s="205"/>
      <c r="BG214" s="205"/>
      <c r="BH214" s="206"/>
      <c r="BI214" s="205"/>
      <c r="BJ214" s="205"/>
      <c r="BK214" s="205"/>
      <c r="BL214" s="207"/>
      <c r="BM214" s="7" t="str">
        <f>MID(F214,20,1)</f>
        <v>C</v>
      </c>
    </row>
    <row r="215" spans="1:65" s="2" customFormat="1" ht="27" hidden="1" thickTop="1">
      <c r="A215" s="158">
        <v>181</v>
      </c>
      <c r="B215" s="159" t="str">
        <f t="shared" si="7"/>
        <v>PSS08B_Adani Renewable Energy 35 Limited (ARE35L)</v>
      </c>
      <c r="C215" s="31" t="s">
        <v>857</v>
      </c>
      <c r="D215" s="197" t="s">
        <v>637</v>
      </c>
      <c r="E215" s="160" t="s">
        <v>689</v>
      </c>
      <c r="F215" s="291" t="s">
        <v>1141</v>
      </c>
      <c r="G215" s="199"/>
      <c r="H215" s="200" t="s">
        <v>863</v>
      </c>
      <c r="I215" s="160"/>
      <c r="J215" s="198"/>
      <c r="K215" s="201"/>
      <c r="L215" s="202"/>
      <c r="M215" s="203"/>
      <c r="N215" s="168" t="str" cm="1">
        <f t="array" ref="N215">_xlfn.IFNA(LOOKUP(2, 1/(MOD(COLUMN(O215:XFD215)-COLUMN(O215), 5)=2)/(O215:XFD215&lt;&gt;""), O215:XFD215),"Not Submitted")</f>
        <v>Delete</v>
      </c>
      <c r="O215" s="238"/>
      <c r="P215" s="238"/>
      <c r="Q215" s="28" t="s">
        <v>56</v>
      </c>
      <c r="R215" s="34"/>
      <c r="S215" s="207" t="s">
        <v>3196</v>
      </c>
      <c r="T215" s="239"/>
      <c r="U215" s="240"/>
      <c r="V215" s="204"/>
      <c r="W215" s="205"/>
      <c r="X215" s="205"/>
      <c r="Y215" s="249"/>
      <c r="Z215" s="219"/>
      <c r="AA215" s="243"/>
      <c r="AB215" s="204"/>
      <c r="AC215" s="204"/>
      <c r="AD215" s="250"/>
      <c r="AE215" s="219"/>
      <c r="AF215" s="243"/>
      <c r="AG215" s="205"/>
      <c r="AH215" s="205"/>
      <c r="AI215" s="236"/>
      <c r="AJ215" s="205"/>
      <c r="AK215" s="205"/>
      <c r="AL215" s="205"/>
      <c r="AM215" s="205"/>
      <c r="AN215" s="206"/>
      <c r="AO215" s="205"/>
      <c r="AP215" s="205"/>
      <c r="AQ215" s="205"/>
      <c r="AR215" s="205"/>
      <c r="AS215" s="206"/>
      <c r="AT215" s="205"/>
      <c r="AU215" s="205"/>
      <c r="AV215" s="205"/>
      <c r="AW215" s="205"/>
      <c r="AX215" s="206"/>
      <c r="AY215" s="205"/>
      <c r="AZ215" s="205"/>
      <c r="BA215" s="205"/>
      <c r="BB215" s="205"/>
      <c r="BC215" s="206"/>
      <c r="BD215" s="205"/>
      <c r="BE215" s="205"/>
      <c r="BF215" s="205"/>
      <c r="BG215" s="205"/>
      <c r="BH215" s="206"/>
      <c r="BI215" s="205"/>
      <c r="BJ215" s="205"/>
      <c r="BK215" s="205"/>
      <c r="BL215" s="207"/>
      <c r="BM215" s="7" t="str">
        <f t="shared" ref="BM215:BM273" si="10">MID(F215,20,1)</f>
        <v>C</v>
      </c>
    </row>
    <row r="216" spans="1:65" s="2" customFormat="1" ht="27" hidden="1" thickTop="1">
      <c r="A216" s="158">
        <f>A215+1</f>
        <v>182</v>
      </c>
      <c r="B216" s="159" t="str">
        <f t="shared" si="7"/>
        <v>PSS08B_Adani Renewable Energy 35 Limited (ARE35L)</v>
      </c>
      <c r="C216" s="31" t="s">
        <v>857</v>
      </c>
      <c r="D216" s="197" t="s">
        <v>637</v>
      </c>
      <c r="E216" s="160" t="s">
        <v>689</v>
      </c>
      <c r="F216" s="291" t="s">
        <v>1142</v>
      </c>
      <c r="G216" s="199"/>
      <c r="H216" s="200" t="s">
        <v>865</v>
      </c>
      <c r="I216" s="160"/>
      <c r="J216" s="198"/>
      <c r="K216" s="201"/>
      <c r="L216" s="202"/>
      <c r="M216" s="203"/>
      <c r="N216" s="168" t="str" cm="1">
        <f t="array" ref="N216">_xlfn.IFNA(LOOKUP(2, 1/(MOD(COLUMN(O216:XFD216)-COLUMN(O216), 5)=2)/(O216:XFD216&lt;&gt;""), O216:XFD216),"Not Submitted")</f>
        <v>RFC</v>
      </c>
      <c r="O216" s="238">
        <v>46072</v>
      </c>
      <c r="P216" s="238">
        <v>46072</v>
      </c>
      <c r="Q216" s="198" t="s">
        <v>8</v>
      </c>
      <c r="R216" s="102" t="s">
        <v>1143</v>
      </c>
      <c r="S216" s="205"/>
      <c r="T216" s="239"/>
      <c r="U216" s="240"/>
      <c r="V216" s="204"/>
      <c r="W216" s="205"/>
      <c r="X216" s="205"/>
      <c r="Y216" s="249"/>
      <c r="Z216" s="219"/>
      <c r="AA216" s="243"/>
      <c r="AB216" s="204"/>
      <c r="AC216" s="204"/>
      <c r="AD216" s="250"/>
      <c r="AE216" s="219"/>
      <c r="AF216" s="243"/>
      <c r="AG216" s="205"/>
      <c r="AH216" s="205"/>
      <c r="AI216" s="236"/>
      <c r="AJ216" s="205"/>
      <c r="AK216" s="205"/>
      <c r="AL216" s="205"/>
      <c r="AM216" s="205"/>
      <c r="AN216" s="206"/>
      <c r="AO216" s="205"/>
      <c r="AP216" s="205"/>
      <c r="AQ216" s="205"/>
      <c r="AR216" s="205"/>
      <c r="AS216" s="206"/>
      <c r="AT216" s="205"/>
      <c r="AU216" s="205"/>
      <c r="AV216" s="205"/>
      <c r="AW216" s="205"/>
      <c r="AX216" s="206"/>
      <c r="AY216" s="205"/>
      <c r="AZ216" s="205"/>
      <c r="BA216" s="205"/>
      <c r="BB216" s="205"/>
      <c r="BC216" s="206"/>
      <c r="BD216" s="205"/>
      <c r="BE216" s="205"/>
      <c r="BF216" s="205"/>
      <c r="BG216" s="205"/>
      <c r="BH216" s="206"/>
      <c r="BI216" s="205"/>
      <c r="BJ216" s="205"/>
      <c r="BK216" s="205"/>
      <c r="BL216" s="207"/>
      <c r="BM216" s="7" t="str">
        <f t="shared" si="10"/>
        <v>C</v>
      </c>
    </row>
    <row r="217" spans="1:65" s="499" customFormat="1" ht="39" hidden="1" thickTop="1">
      <c r="A217" s="478">
        <v>182</v>
      </c>
      <c r="B217" s="672" t="str">
        <f t="shared" si="7"/>
        <v>PSS08B_Adani Renewable Energy 35 Limited (ARE35L)</v>
      </c>
      <c r="C217" s="479" t="s">
        <v>636</v>
      </c>
      <c r="D217" s="464" t="s">
        <v>637</v>
      </c>
      <c r="E217" s="465" t="s">
        <v>689</v>
      </c>
      <c r="F217" s="532" t="s">
        <v>1144</v>
      </c>
      <c r="G217" s="480"/>
      <c r="H217" s="481" t="s">
        <v>639</v>
      </c>
      <c r="I217" s="465" t="s">
        <v>141</v>
      </c>
      <c r="J217" s="482" t="s">
        <v>142</v>
      </c>
      <c r="K217" s="483"/>
      <c r="L217" s="484"/>
      <c r="M217" s="485"/>
      <c r="N217" s="168" t="str" cm="1">
        <f t="array" ref="N217">_xlfn.IFNA(LOOKUP(2, 1/(MOD(COLUMN(O217:XFD217)-COLUMN(O217), 5)=2)/(O217:XFD217&lt;&gt;""), O217:XFD217),"Not Submitted")</f>
        <v>Delete</v>
      </c>
      <c r="O217" s="486"/>
      <c r="P217" s="486"/>
      <c r="Q217" s="482" t="s">
        <v>56</v>
      </c>
      <c r="R217" s="487"/>
      <c r="S217" s="205" t="s">
        <v>702</v>
      </c>
      <c r="T217" s="489"/>
      <c r="U217" s="490"/>
      <c r="V217" s="491"/>
      <c r="W217" s="488"/>
      <c r="X217" s="488"/>
      <c r="Y217" s="492"/>
      <c r="Z217" s="493"/>
      <c r="AA217" s="494"/>
      <c r="AB217" s="491"/>
      <c r="AC217" s="491"/>
      <c r="AD217" s="495"/>
      <c r="AE217" s="493"/>
      <c r="AF217" s="494"/>
      <c r="AG217" s="488"/>
      <c r="AH217" s="488"/>
      <c r="AI217" s="496"/>
      <c r="AJ217" s="488"/>
      <c r="AK217" s="488"/>
      <c r="AL217" s="488"/>
      <c r="AM217" s="488"/>
      <c r="AN217" s="497"/>
      <c r="AO217" s="488"/>
      <c r="AP217" s="488"/>
      <c r="AQ217" s="488"/>
      <c r="AR217" s="488"/>
      <c r="AS217" s="497"/>
      <c r="AT217" s="488"/>
      <c r="AU217" s="488"/>
      <c r="AV217" s="488"/>
      <c r="AW217" s="488"/>
      <c r="AX217" s="497"/>
      <c r="AY217" s="488"/>
      <c r="AZ217" s="488"/>
      <c r="BA217" s="488"/>
      <c r="BB217" s="488"/>
      <c r="BC217" s="497"/>
      <c r="BD217" s="488"/>
      <c r="BE217" s="488"/>
      <c r="BF217" s="488"/>
      <c r="BG217" s="488"/>
      <c r="BH217" s="497"/>
      <c r="BI217" s="488"/>
      <c r="BJ217" s="488"/>
      <c r="BK217" s="488"/>
      <c r="BL217" s="498"/>
      <c r="BM217" s="7" t="str">
        <f t="shared" si="10"/>
        <v>C</v>
      </c>
    </row>
    <row r="218" spans="1:65" s="2" customFormat="1" ht="39" hidden="1" thickTop="1">
      <c r="A218" s="478">
        <v>183</v>
      </c>
      <c r="B218" s="672" t="str">
        <f t="shared" si="7"/>
        <v>PSS08B_Adani Renewable Energy 35 Limited (ARE35L)</v>
      </c>
      <c r="C218" s="479" t="s">
        <v>698</v>
      </c>
      <c r="D218" s="464" t="s">
        <v>637</v>
      </c>
      <c r="E218" s="465" t="s">
        <v>689</v>
      </c>
      <c r="F218" s="532" t="s">
        <v>1145</v>
      </c>
      <c r="G218" s="480"/>
      <c r="H218" s="481" t="s">
        <v>700</v>
      </c>
      <c r="I218" s="465" t="s">
        <v>141</v>
      </c>
      <c r="J218" s="482" t="s">
        <v>142</v>
      </c>
      <c r="K218" s="201"/>
      <c r="L218" s="202"/>
      <c r="M218" s="203"/>
      <c r="N218" s="168" t="str" cm="1">
        <f t="array" ref="N218">_xlfn.IFNA(LOOKUP(2, 1/(MOD(COLUMN(O218:XFD218)-COLUMN(O218), 5)=2)/(O218:XFD218&lt;&gt;""), O218:XFD218),"Not Submitted")</f>
        <v>delete</v>
      </c>
      <c r="O218" s="238"/>
      <c r="P218" s="238"/>
      <c r="Q218" s="482" t="s">
        <v>61</v>
      </c>
      <c r="R218" s="487"/>
      <c r="S218" s="205" t="s">
        <v>2977</v>
      </c>
      <c r="T218" s="239"/>
      <c r="U218" s="240"/>
      <c r="V218" s="204"/>
      <c r="W218" s="205"/>
      <c r="X218" s="205"/>
      <c r="Y218" s="249"/>
      <c r="Z218" s="219"/>
      <c r="AA218" s="243"/>
      <c r="AB218" s="204"/>
      <c r="AC218" s="204"/>
      <c r="AD218" s="250"/>
      <c r="AE218" s="219"/>
      <c r="AF218" s="243"/>
      <c r="AG218" s="205"/>
      <c r="AH218" s="205"/>
      <c r="AI218" s="236"/>
      <c r="AJ218" s="205"/>
      <c r="AK218" s="205"/>
      <c r="AL218" s="205"/>
      <c r="AM218" s="205"/>
      <c r="AN218" s="206"/>
      <c r="AO218" s="205"/>
      <c r="AP218" s="205"/>
      <c r="AQ218" s="205"/>
      <c r="AR218" s="205"/>
      <c r="AS218" s="206"/>
      <c r="AT218" s="205"/>
      <c r="AU218" s="205"/>
      <c r="AV218" s="205"/>
      <c r="AW218" s="205"/>
      <c r="AX218" s="206"/>
      <c r="AY218" s="205"/>
      <c r="AZ218" s="205"/>
      <c r="BA218" s="205"/>
      <c r="BB218" s="205"/>
      <c r="BC218" s="206"/>
      <c r="BD218" s="205"/>
      <c r="BE218" s="205"/>
      <c r="BF218" s="205"/>
      <c r="BG218" s="205"/>
      <c r="BH218" s="206"/>
      <c r="BI218" s="205"/>
      <c r="BJ218" s="205"/>
      <c r="BK218" s="205"/>
      <c r="BL218" s="207"/>
      <c r="BM218" s="7" t="str">
        <f t="shared" si="10"/>
        <v>C</v>
      </c>
    </row>
    <row r="219" spans="1:65" s="2" customFormat="1" ht="39" hidden="1" thickTop="1">
      <c r="A219" s="478">
        <v>184</v>
      </c>
      <c r="B219" s="159" t="str">
        <f t="shared" si="7"/>
        <v>PSS08B_Adani Renewable Energy 35 Limited (ARE35L)</v>
      </c>
      <c r="C219" s="479" t="s">
        <v>627</v>
      </c>
      <c r="D219" s="464" t="s">
        <v>637</v>
      </c>
      <c r="E219" s="465" t="s">
        <v>689</v>
      </c>
      <c r="F219" s="532" t="s">
        <v>1146</v>
      </c>
      <c r="G219" s="480"/>
      <c r="H219" s="481" t="s">
        <v>648</v>
      </c>
      <c r="I219" s="465" t="s">
        <v>141</v>
      </c>
      <c r="J219" s="482" t="s">
        <v>142</v>
      </c>
      <c r="K219" s="483"/>
      <c r="L219" s="484"/>
      <c r="M219" s="485"/>
      <c r="N219" s="168" t="str" cm="1">
        <f t="array" ref="N219">_xlfn.IFNA(LOOKUP(2, 1/(MOD(COLUMN(O219:XFD219)-COLUMN(O219), 5)=2)/(O219:XFD219&lt;&gt;""), O219:XFD219),"Not Submitted")</f>
        <v>Delete</v>
      </c>
      <c r="O219" s="486"/>
      <c r="P219" s="238"/>
      <c r="Q219" s="482" t="s">
        <v>56</v>
      </c>
      <c r="R219" s="102"/>
      <c r="S219" s="205" t="s">
        <v>768</v>
      </c>
      <c r="T219" s="239"/>
      <c r="U219" s="240"/>
      <c r="V219" s="204"/>
      <c r="W219" s="205"/>
      <c r="X219" s="205"/>
      <c r="Y219" s="249"/>
      <c r="Z219" s="219"/>
      <c r="AA219" s="243"/>
      <c r="AB219" s="204"/>
      <c r="AC219" s="204"/>
      <c r="AD219" s="250"/>
      <c r="AE219" s="219"/>
      <c r="AF219" s="243"/>
      <c r="AG219" s="205"/>
      <c r="AH219" s="205"/>
      <c r="AI219" s="236"/>
      <c r="AJ219" s="205"/>
      <c r="AK219" s="205"/>
      <c r="AL219" s="205"/>
      <c r="AM219" s="205"/>
      <c r="AN219" s="206"/>
      <c r="AO219" s="205"/>
      <c r="AP219" s="205"/>
      <c r="AQ219" s="205"/>
      <c r="AR219" s="205"/>
      <c r="AS219" s="206"/>
      <c r="AT219" s="205"/>
      <c r="AU219" s="205"/>
      <c r="AV219" s="205"/>
      <c r="AW219" s="205"/>
      <c r="AX219" s="206"/>
      <c r="AY219" s="205"/>
      <c r="AZ219" s="205"/>
      <c r="BA219" s="205"/>
      <c r="BB219" s="205"/>
      <c r="BC219" s="206"/>
      <c r="BD219" s="205"/>
      <c r="BE219" s="205"/>
      <c r="BF219" s="205"/>
      <c r="BG219" s="205"/>
      <c r="BH219" s="206"/>
      <c r="BI219" s="205"/>
      <c r="BJ219" s="205"/>
      <c r="BK219" s="205"/>
      <c r="BL219" s="207"/>
      <c r="BM219" s="7" t="str">
        <f t="shared" si="10"/>
        <v>C</v>
      </c>
    </row>
    <row r="220" spans="1:65" s="2" customFormat="1" ht="27" hidden="1" thickTop="1">
      <c r="A220" s="478">
        <v>185</v>
      </c>
      <c r="B220" s="672" t="str">
        <f t="shared" si="7"/>
        <v>PSS08B_Adani Renewable Energy 35 Limited (ARE35L)</v>
      </c>
      <c r="C220" s="479" t="s">
        <v>695</v>
      </c>
      <c r="D220" s="464" t="s">
        <v>637</v>
      </c>
      <c r="E220" s="465" t="s">
        <v>689</v>
      </c>
      <c r="F220" s="532" t="s">
        <v>1147</v>
      </c>
      <c r="G220" s="480"/>
      <c r="H220" s="481" t="s">
        <v>813</v>
      </c>
      <c r="I220" s="465"/>
      <c r="J220" s="482"/>
      <c r="K220" s="483"/>
      <c r="L220" s="202"/>
      <c r="M220" s="203"/>
      <c r="N220" s="168" t="str" cm="1">
        <f t="array" ref="N220">_xlfn.IFNA(LOOKUP(2, 1/(MOD(COLUMN(O220:XFD220)-COLUMN(O220), 5)=2)/(O220:XFD220&lt;&gt;""), O220:XFD220),"Not Submitted")</f>
        <v>Delete</v>
      </c>
      <c r="O220" s="238"/>
      <c r="P220" s="238"/>
      <c r="Q220" s="482" t="s">
        <v>56</v>
      </c>
      <c r="R220" s="102"/>
      <c r="S220" s="207" t="s">
        <v>2973</v>
      </c>
      <c r="T220" s="239"/>
      <c r="U220" s="240"/>
      <c r="V220" s="204"/>
      <c r="W220" s="205"/>
      <c r="X220" s="205"/>
      <c r="Y220" s="249"/>
      <c r="Z220" s="219"/>
      <c r="AA220" s="243"/>
      <c r="AB220" s="204"/>
      <c r="AC220" s="204"/>
      <c r="AD220" s="250"/>
      <c r="AE220" s="219"/>
      <c r="AF220" s="243"/>
      <c r="AG220" s="205"/>
      <c r="AH220" s="205"/>
      <c r="AI220" s="236"/>
      <c r="AJ220" s="205"/>
      <c r="AK220" s="205"/>
      <c r="AL220" s="205"/>
      <c r="AM220" s="205"/>
      <c r="AN220" s="206"/>
      <c r="AO220" s="205"/>
      <c r="AP220" s="205"/>
      <c r="AQ220" s="205"/>
      <c r="AR220" s="205"/>
      <c r="AS220" s="206"/>
      <c r="AT220" s="205"/>
      <c r="AU220" s="205"/>
      <c r="AV220" s="205"/>
      <c r="AW220" s="205"/>
      <c r="AX220" s="206"/>
      <c r="AY220" s="205"/>
      <c r="AZ220" s="205"/>
      <c r="BA220" s="205"/>
      <c r="BB220" s="205"/>
      <c r="BC220" s="206"/>
      <c r="BD220" s="205"/>
      <c r="BE220" s="205"/>
      <c r="BF220" s="205"/>
      <c r="BG220" s="205"/>
      <c r="BH220" s="206"/>
      <c r="BI220" s="205"/>
      <c r="BJ220" s="205"/>
      <c r="BK220" s="205"/>
      <c r="BL220" s="207"/>
      <c r="BM220" s="7" t="str">
        <f t="shared" si="10"/>
        <v>C</v>
      </c>
    </row>
    <row r="221" spans="1:65" s="2" customFormat="1" ht="27" hidden="1" thickTop="1">
      <c r="A221" s="478">
        <v>186</v>
      </c>
      <c r="B221" s="672" t="str">
        <f t="shared" si="7"/>
        <v>PSS08B_Adani Renewable Energy 35 Limited (ARE35L)</v>
      </c>
      <c r="C221" s="479" t="s">
        <v>695</v>
      </c>
      <c r="D221" s="464" t="s">
        <v>637</v>
      </c>
      <c r="E221" s="465" t="s">
        <v>689</v>
      </c>
      <c r="F221" s="532" t="s">
        <v>1148</v>
      </c>
      <c r="G221" s="480"/>
      <c r="H221" s="481" t="s">
        <v>815</v>
      </c>
      <c r="I221" s="465"/>
      <c r="J221" s="482"/>
      <c r="K221" s="483"/>
      <c r="L221" s="202"/>
      <c r="M221" s="203"/>
      <c r="N221" s="168" t="str" cm="1">
        <f t="array" ref="N221">_xlfn.IFNA(LOOKUP(2, 1/(MOD(COLUMN(O221:XFD221)-COLUMN(O221), 5)=2)/(O221:XFD221&lt;&gt;""), O221:XFD221),"Not Submitted")</f>
        <v>Delete</v>
      </c>
      <c r="O221" s="238"/>
      <c r="P221" s="238"/>
      <c r="Q221" s="482" t="s">
        <v>56</v>
      </c>
      <c r="R221" s="102"/>
      <c r="S221" s="207" t="s">
        <v>2973</v>
      </c>
      <c r="T221" s="239"/>
      <c r="U221" s="240"/>
      <c r="V221" s="204"/>
      <c r="W221" s="205"/>
      <c r="X221" s="205"/>
      <c r="Y221" s="249"/>
      <c r="Z221" s="219"/>
      <c r="AA221" s="243"/>
      <c r="AB221" s="204"/>
      <c r="AC221" s="204"/>
      <c r="AD221" s="250"/>
      <c r="AE221" s="219"/>
      <c r="AF221" s="243"/>
      <c r="AG221" s="205"/>
      <c r="AH221" s="205"/>
      <c r="AI221" s="236"/>
      <c r="AJ221" s="205"/>
      <c r="AK221" s="205"/>
      <c r="AL221" s="205"/>
      <c r="AM221" s="205"/>
      <c r="AN221" s="206"/>
      <c r="AO221" s="205"/>
      <c r="AP221" s="205"/>
      <c r="AQ221" s="205"/>
      <c r="AR221" s="205"/>
      <c r="AS221" s="206"/>
      <c r="AT221" s="205"/>
      <c r="AU221" s="205"/>
      <c r="AV221" s="205"/>
      <c r="AW221" s="205"/>
      <c r="AX221" s="206"/>
      <c r="AY221" s="205"/>
      <c r="AZ221" s="205"/>
      <c r="BA221" s="205"/>
      <c r="BB221" s="205"/>
      <c r="BC221" s="206"/>
      <c r="BD221" s="205"/>
      <c r="BE221" s="205"/>
      <c r="BF221" s="205"/>
      <c r="BG221" s="205"/>
      <c r="BH221" s="206"/>
      <c r="BI221" s="205"/>
      <c r="BJ221" s="205"/>
      <c r="BK221" s="205"/>
      <c r="BL221" s="207"/>
      <c r="BM221" s="7" t="str">
        <f t="shared" si="10"/>
        <v>C</v>
      </c>
    </row>
    <row r="222" spans="1:65" s="2" customFormat="1" ht="27" hidden="1" thickTop="1">
      <c r="A222" s="478">
        <v>187</v>
      </c>
      <c r="B222" s="672" t="str">
        <f t="shared" si="7"/>
        <v>PSS08B_Adani Renewable Energy 35 Limited (ARE35L)</v>
      </c>
      <c r="C222" s="479" t="s">
        <v>695</v>
      </c>
      <c r="D222" s="464" t="s">
        <v>637</v>
      </c>
      <c r="E222" s="465" t="s">
        <v>689</v>
      </c>
      <c r="F222" s="532" t="s">
        <v>1149</v>
      </c>
      <c r="G222" s="480"/>
      <c r="H222" s="481" t="s">
        <v>697</v>
      </c>
      <c r="I222" s="465"/>
      <c r="J222" s="482"/>
      <c r="K222" s="483"/>
      <c r="L222" s="202"/>
      <c r="M222" s="203"/>
      <c r="N222" s="168" t="str" cm="1">
        <f t="array" ref="N222">_xlfn.IFNA(LOOKUP(2, 1/(MOD(COLUMN(O222:XFD222)-COLUMN(O222), 5)=2)/(O222:XFD222&lt;&gt;""), O222:XFD222),"Not Submitted")</f>
        <v>Delete</v>
      </c>
      <c r="O222" s="238"/>
      <c r="P222" s="238"/>
      <c r="Q222" s="482" t="s">
        <v>56</v>
      </c>
      <c r="R222" s="102"/>
      <c r="S222" s="207" t="s">
        <v>2973</v>
      </c>
      <c r="T222" s="239"/>
      <c r="U222" s="240"/>
      <c r="V222" s="204"/>
      <c r="W222" s="205"/>
      <c r="X222" s="205"/>
      <c r="Y222" s="249"/>
      <c r="Z222" s="219"/>
      <c r="AA222" s="243"/>
      <c r="AB222" s="204"/>
      <c r="AC222" s="204"/>
      <c r="AD222" s="250"/>
      <c r="AE222" s="219"/>
      <c r="AF222" s="243"/>
      <c r="AG222" s="205"/>
      <c r="AH222" s="205"/>
      <c r="AI222" s="236"/>
      <c r="AJ222" s="205"/>
      <c r="AK222" s="205"/>
      <c r="AL222" s="205"/>
      <c r="AM222" s="205"/>
      <c r="AN222" s="206"/>
      <c r="AO222" s="205"/>
      <c r="AP222" s="205"/>
      <c r="AQ222" s="205"/>
      <c r="AR222" s="205"/>
      <c r="AS222" s="206"/>
      <c r="AT222" s="205"/>
      <c r="AU222" s="205"/>
      <c r="AV222" s="205"/>
      <c r="AW222" s="205"/>
      <c r="AX222" s="206"/>
      <c r="AY222" s="205"/>
      <c r="AZ222" s="205"/>
      <c r="BA222" s="205"/>
      <c r="BB222" s="205"/>
      <c r="BC222" s="206"/>
      <c r="BD222" s="205"/>
      <c r="BE222" s="205"/>
      <c r="BF222" s="205"/>
      <c r="BG222" s="205"/>
      <c r="BH222" s="206"/>
      <c r="BI222" s="205"/>
      <c r="BJ222" s="205"/>
      <c r="BK222" s="205"/>
      <c r="BL222" s="207"/>
      <c r="BM222" s="7" t="str">
        <f t="shared" si="10"/>
        <v>C</v>
      </c>
    </row>
    <row r="223" spans="1:65" s="2" customFormat="1" ht="27" hidden="1" thickTop="1">
      <c r="A223" s="158">
        <v>188</v>
      </c>
      <c r="B223" s="159" t="str">
        <f t="shared" si="7"/>
        <v>PSS08B_Adani Renewable Energy 35 Limited (ARE35L)</v>
      </c>
      <c r="C223" s="31" t="s">
        <v>600</v>
      </c>
      <c r="D223" s="197" t="s">
        <v>637</v>
      </c>
      <c r="E223" s="160" t="s">
        <v>689</v>
      </c>
      <c r="F223" s="291" t="s">
        <v>1150</v>
      </c>
      <c r="G223" s="199"/>
      <c r="H223" s="200" t="s">
        <v>805</v>
      </c>
      <c r="I223" s="160" t="s">
        <v>141</v>
      </c>
      <c r="J223" s="198" t="s">
        <v>159</v>
      </c>
      <c r="K223" s="201"/>
      <c r="L223" s="202"/>
      <c r="M223" s="203"/>
      <c r="N223" s="168" t="str" cm="1">
        <f t="array" ref="N223">_xlfn.IFNA(LOOKUP(2, 1/(MOD(COLUMN(O223:XFD223)-COLUMN(O223), 5)=2)/(O223:XFD223&lt;&gt;""), O223:XFD223),"Not Submitted")</f>
        <v>Not Submitted</v>
      </c>
      <c r="O223" s="238"/>
      <c r="P223" s="238"/>
      <c r="Q223" s="198"/>
      <c r="R223" s="102"/>
      <c r="S223" s="205"/>
      <c r="T223" s="239"/>
      <c r="U223" s="240"/>
      <c r="V223" s="204"/>
      <c r="W223" s="205"/>
      <c r="X223" s="205"/>
      <c r="Y223" s="249"/>
      <c r="Z223" s="219"/>
      <c r="AA223" s="243"/>
      <c r="AB223" s="204"/>
      <c r="AC223" s="204"/>
      <c r="AD223" s="250"/>
      <c r="AE223" s="219"/>
      <c r="AF223" s="243"/>
      <c r="AG223" s="205"/>
      <c r="AH223" s="205"/>
      <c r="AI223" s="236"/>
      <c r="AJ223" s="205"/>
      <c r="AK223" s="205"/>
      <c r="AL223" s="205"/>
      <c r="AM223" s="205"/>
      <c r="AN223" s="206"/>
      <c r="AO223" s="205"/>
      <c r="AP223" s="205"/>
      <c r="AQ223" s="205"/>
      <c r="AR223" s="205"/>
      <c r="AS223" s="206"/>
      <c r="AT223" s="205"/>
      <c r="AU223" s="205"/>
      <c r="AV223" s="205"/>
      <c r="AW223" s="205"/>
      <c r="AX223" s="206"/>
      <c r="AY223" s="205"/>
      <c r="AZ223" s="205"/>
      <c r="BA223" s="205"/>
      <c r="BB223" s="205"/>
      <c r="BC223" s="206"/>
      <c r="BD223" s="205"/>
      <c r="BE223" s="205"/>
      <c r="BF223" s="205"/>
      <c r="BG223" s="205"/>
      <c r="BH223" s="206"/>
      <c r="BI223" s="205"/>
      <c r="BJ223" s="205"/>
      <c r="BK223" s="205"/>
      <c r="BL223" s="207"/>
      <c r="BM223" s="7" t="str">
        <f t="shared" si="10"/>
        <v>C</v>
      </c>
    </row>
    <row r="224" spans="1:65" s="2" customFormat="1" ht="27" hidden="1" thickTop="1">
      <c r="A224" s="158">
        <v>189</v>
      </c>
      <c r="B224" s="159" t="str">
        <f t="shared" si="7"/>
        <v>PSS08B_Adani Renewable Energy 35 Limited (ARE35L)</v>
      </c>
      <c r="C224" s="31" t="s">
        <v>885</v>
      </c>
      <c r="D224" s="197" t="s">
        <v>637</v>
      </c>
      <c r="E224" s="160" t="s">
        <v>689</v>
      </c>
      <c r="F224" s="291" t="s">
        <v>1151</v>
      </c>
      <c r="G224" s="199"/>
      <c r="H224" s="200" t="s">
        <v>887</v>
      </c>
      <c r="I224" s="160" t="s">
        <v>141</v>
      </c>
      <c r="J224" s="198" t="s">
        <v>142</v>
      </c>
      <c r="K224" s="201"/>
      <c r="L224" s="202"/>
      <c r="M224" s="203"/>
      <c r="N224" s="168" t="str" cm="1">
        <f t="array" ref="N224">_xlfn.IFNA(LOOKUP(2, 1/(MOD(COLUMN(O224:XFD224)-COLUMN(O224), 5)=2)/(O224:XFD224&lt;&gt;""), O224:XFD224),"Not Submitted")</f>
        <v>RFC</v>
      </c>
      <c r="O224" s="238">
        <v>46080</v>
      </c>
      <c r="P224" s="238">
        <v>46080</v>
      </c>
      <c r="Q224" s="198" t="s">
        <v>8</v>
      </c>
      <c r="R224" s="537" t="s">
        <v>1152</v>
      </c>
      <c r="S224" s="205"/>
      <c r="T224" s="239">
        <v>46183</v>
      </c>
      <c r="U224" s="240">
        <v>46183</v>
      </c>
      <c r="V224" s="204" t="s">
        <v>8</v>
      </c>
      <c r="W224" s="537" t="s">
        <v>1153</v>
      </c>
      <c r="X224" s="205"/>
      <c r="Y224" s="249"/>
      <c r="Z224" s="219"/>
      <c r="AA224" s="243"/>
      <c r="AB224" s="204"/>
      <c r="AC224" s="204"/>
      <c r="AD224" s="250"/>
      <c r="AE224" s="219"/>
      <c r="AF224" s="243"/>
      <c r="AG224" s="205"/>
      <c r="AH224" s="205"/>
      <c r="AI224" s="236"/>
      <c r="AJ224" s="205"/>
      <c r="AK224" s="205"/>
      <c r="AL224" s="205"/>
      <c r="AM224" s="205"/>
      <c r="AN224" s="206"/>
      <c r="AO224" s="205"/>
      <c r="AP224" s="205"/>
      <c r="AQ224" s="205"/>
      <c r="AR224" s="205"/>
      <c r="AS224" s="206"/>
      <c r="AT224" s="205"/>
      <c r="AU224" s="205"/>
      <c r="AV224" s="205"/>
      <c r="AW224" s="205"/>
      <c r="AX224" s="206"/>
      <c r="AY224" s="205"/>
      <c r="AZ224" s="205"/>
      <c r="BA224" s="205"/>
      <c r="BB224" s="205"/>
      <c r="BC224" s="206"/>
      <c r="BD224" s="205"/>
      <c r="BE224" s="205"/>
      <c r="BF224" s="205"/>
      <c r="BG224" s="205"/>
      <c r="BH224" s="206"/>
      <c r="BI224" s="205"/>
      <c r="BJ224" s="205"/>
      <c r="BK224" s="205"/>
      <c r="BL224" s="207"/>
      <c r="BM224" s="7" t="str">
        <f t="shared" si="10"/>
        <v>E</v>
      </c>
    </row>
    <row r="225" spans="1:75" s="2" customFormat="1" ht="27" hidden="1" thickTop="1">
      <c r="A225" s="158">
        <v>190</v>
      </c>
      <c r="B225" s="159" t="str">
        <f t="shared" si="7"/>
        <v>PSS08B_Adani Renewable Energy 35 Limited (ARE35L)</v>
      </c>
      <c r="C225" s="31" t="s">
        <v>881</v>
      </c>
      <c r="D225" s="197" t="s">
        <v>637</v>
      </c>
      <c r="E225" s="160" t="s">
        <v>689</v>
      </c>
      <c r="F225" s="291" t="s">
        <v>1154</v>
      </c>
      <c r="G225" s="199"/>
      <c r="H225" s="200" t="s">
        <v>883</v>
      </c>
      <c r="I225" s="160"/>
      <c r="J225" s="198"/>
      <c r="K225" s="201"/>
      <c r="L225" s="202"/>
      <c r="M225" s="203"/>
      <c r="N225" s="168" t="str" cm="1">
        <f t="array" ref="N225">_xlfn.IFNA(LOOKUP(2, 1/(MOD(COLUMN(O225:XFD225)-COLUMN(O225), 5)=2)/(O225:XFD225&lt;&gt;""), O225:XFD225),"Not Submitted")</f>
        <v>Cat. -I</v>
      </c>
      <c r="O225" s="238">
        <v>46113</v>
      </c>
      <c r="P225" s="238">
        <v>46114</v>
      </c>
      <c r="Q225" s="198" t="s">
        <v>33</v>
      </c>
      <c r="R225" s="537" t="s">
        <v>1155</v>
      </c>
      <c r="S225" s="205"/>
      <c r="T225" s="239"/>
      <c r="U225" s="240"/>
      <c r="V225" s="204"/>
      <c r="W225" s="205"/>
      <c r="X225" s="205"/>
      <c r="Y225" s="249"/>
      <c r="Z225" s="219"/>
      <c r="AA225" s="243"/>
      <c r="AB225" s="204"/>
      <c r="AC225" s="204"/>
      <c r="AD225" s="250"/>
      <c r="AE225" s="219"/>
      <c r="AF225" s="243"/>
      <c r="AG225" s="205"/>
      <c r="AH225" s="205"/>
      <c r="AI225" s="236"/>
      <c r="AJ225" s="205"/>
      <c r="AK225" s="205"/>
      <c r="AL225" s="205"/>
      <c r="AM225" s="205"/>
      <c r="AN225" s="206"/>
      <c r="AO225" s="205"/>
      <c r="AP225" s="205"/>
      <c r="AQ225" s="205"/>
      <c r="AR225" s="205"/>
      <c r="AS225" s="206"/>
      <c r="AT225" s="205"/>
      <c r="AU225" s="205"/>
      <c r="AV225" s="205"/>
      <c r="AW225" s="205"/>
      <c r="AX225" s="206"/>
      <c r="AY225" s="205"/>
      <c r="AZ225" s="205"/>
      <c r="BA225" s="205"/>
      <c r="BB225" s="205"/>
      <c r="BC225" s="206"/>
      <c r="BD225" s="205"/>
      <c r="BE225" s="205"/>
      <c r="BF225" s="205"/>
      <c r="BG225" s="205"/>
      <c r="BH225" s="206"/>
      <c r="BI225" s="205"/>
      <c r="BJ225" s="205"/>
      <c r="BK225" s="205"/>
      <c r="BL225" s="207"/>
      <c r="BM225" s="7" t="str">
        <f t="shared" si="10"/>
        <v>E</v>
      </c>
    </row>
    <row r="226" spans="1:75" s="2" customFormat="1" ht="39" hidden="1" thickTop="1">
      <c r="A226" s="158">
        <v>191</v>
      </c>
      <c r="B226" s="159" t="str">
        <f t="shared" si="7"/>
        <v>PSS08B_Adani Renewable Energy 35 Limited (ARE35L)</v>
      </c>
      <c r="C226" s="31" t="s">
        <v>875</v>
      </c>
      <c r="D226" s="197" t="s">
        <v>637</v>
      </c>
      <c r="E226" s="160" t="s">
        <v>689</v>
      </c>
      <c r="F226" s="291" t="s">
        <v>1156</v>
      </c>
      <c r="G226" s="199"/>
      <c r="H226" s="200" t="s">
        <v>879</v>
      </c>
      <c r="I226" s="160" t="s">
        <v>141</v>
      </c>
      <c r="J226" s="198" t="s">
        <v>142</v>
      </c>
      <c r="K226" s="201"/>
      <c r="L226" s="202"/>
      <c r="M226" s="203"/>
      <c r="N226" s="168" t="str" cm="1">
        <f t="array" ref="N226">_xlfn.IFNA(LOOKUP(2, 1/(MOD(COLUMN(O226:XFD226)-COLUMN(O226), 5)=2)/(O226:XFD226&lt;&gt;""), O226:XFD226),"Not Submitted")</f>
        <v>RFC</v>
      </c>
      <c r="O226" s="238">
        <v>46225</v>
      </c>
      <c r="P226" s="238">
        <v>46225</v>
      </c>
      <c r="Q226" s="198" t="s">
        <v>8</v>
      </c>
      <c r="R226" s="537" t="s">
        <v>3134</v>
      </c>
      <c r="S226" s="205" t="s">
        <v>3024</v>
      </c>
      <c r="T226" s="239">
        <v>46247</v>
      </c>
      <c r="U226" s="240" t="s">
        <v>3211</v>
      </c>
      <c r="V226" s="204" t="s">
        <v>8</v>
      </c>
      <c r="W226" s="606" t="s">
        <v>3212</v>
      </c>
      <c r="X226" s="205"/>
      <c r="Y226" s="249"/>
      <c r="Z226" s="219"/>
      <c r="AA226" s="243"/>
      <c r="AB226" s="204"/>
      <c r="AC226" s="204"/>
      <c r="AD226" s="250"/>
      <c r="AE226" s="219"/>
      <c r="AF226" s="243"/>
      <c r="AG226" s="205"/>
      <c r="AH226" s="205"/>
      <c r="AI226" s="236"/>
      <c r="AJ226" s="205"/>
      <c r="AK226" s="205"/>
      <c r="AL226" s="205"/>
      <c r="AM226" s="205"/>
      <c r="AN226" s="206"/>
      <c r="AO226" s="205"/>
      <c r="AP226" s="205"/>
      <c r="AQ226" s="205"/>
      <c r="AR226" s="205"/>
      <c r="AS226" s="206"/>
      <c r="AT226" s="205"/>
      <c r="AU226" s="205"/>
      <c r="AV226" s="205"/>
      <c r="AW226" s="205"/>
      <c r="AX226" s="206"/>
      <c r="AY226" s="205"/>
      <c r="AZ226" s="205"/>
      <c r="BA226" s="205"/>
      <c r="BB226" s="205"/>
      <c r="BC226" s="206"/>
      <c r="BD226" s="205"/>
      <c r="BE226" s="205"/>
      <c r="BF226" s="205"/>
      <c r="BG226" s="205"/>
      <c r="BH226" s="206"/>
      <c r="BI226" s="205"/>
      <c r="BJ226" s="205"/>
      <c r="BK226" s="205"/>
      <c r="BL226" s="207"/>
      <c r="BM226" s="7" t="str">
        <f t="shared" si="10"/>
        <v>E</v>
      </c>
    </row>
    <row r="227" spans="1:75" s="2" customFormat="1" ht="27" hidden="1" thickTop="1">
      <c r="A227" s="158">
        <v>192</v>
      </c>
      <c r="B227" s="159" t="str">
        <f t="shared" si="7"/>
        <v>PSS08B_Adani Renewable Energy 35 Limited (ARE35L)</v>
      </c>
      <c r="C227" s="31" t="s">
        <v>875</v>
      </c>
      <c r="D227" s="197" t="s">
        <v>637</v>
      </c>
      <c r="E227" s="160" t="s">
        <v>689</v>
      </c>
      <c r="F227" s="291" t="s">
        <v>1157</v>
      </c>
      <c r="G227" s="199"/>
      <c r="H227" s="200" t="s">
        <v>877</v>
      </c>
      <c r="I227" s="160"/>
      <c r="J227" s="198"/>
      <c r="K227" s="201"/>
      <c r="L227" s="202"/>
      <c r="M227" s="203"/>
      <c r="N227" s="168" t="str" cm="1">
        <f t="array" ref="N227">_xlfn.IFNA(LOOKUP(2, 1/(MOD(COLUMN(O227:XFD227)-COLUMN(O227), 5)=2)/(O227:XFD227&lt;&gt;""), O227:XFD227),"Not Submitted")</f>
        <v>Not Submitted</v>
      </c>
      <c r="O227" s="238"/>
      <c r="P227" s="238"/>
      <c r="Q227" s="198"/>
      <c r="R227" s="102"/>
      <c r="S227" s="205"/>
      <c r="T227" s="239"/>
      <c r="U227" s="240"/>
      <c r="V227" s="204"/>
      <c r="W227" s="205"/>
      <c r="X227" s="205"/>
      <c r="Y227" s="249"/>
      <c r="Z227" s="219"/>
      <c r="AA227" s="243"/>
      <c r="AB227" s="204"/>
      <c r="AC227" s="204"/>
      <c r="AD227" s="250"/>
      <c r="AE227" s="219"/>
      <c r="AF227" s="243"/>
      <c r="AG227" s="205"/>
      <c r="AH227" s="205"/>
      <c r="AI227" s="236"/>
      <c r="AJ227" s="205"/>
      <c r="AK227" s="205"/>
      <c r="AL227" s="205"/>
      <c r="AM227" s="205"/>
      <c r="AN227" s="206"/>
      <c r="AO227" s="205"/>
      <c r="AP227" s="205"/>
      <c r="AQ227" s="205"/>
      <c r="AR227" s="205"/>
      <c r="AS227" s="206"/>
      <c r="AT227" s="205"/>
      <c r="AU227" s="205"/>
      <c r="AV227" s="205"/>
      <c r="AW227" s="205"/>
      <c r="AX227" s="206"/>
      <c r="AY227" s="205"/>
      <c r="AZ227" s="205"/>
      <c r="BA227" s="205"/>
      <c r="BB227" s="205"/>
      <c r="BC227" s="206"/>
      <c r="BD227" s="205"/>
      <c r="BE227" s="205"/>
      <c r="BF227" s="205"/>
      <c r="BG227" s="205"/>
      <c r="BH227" s="206"/>
      <c r="BI227" s="205"/>
      <c r="BJ227" s="205"/>
      <c r="BK227" s="205"/>
      <c r="BL227" s="207"/>
      <c r="BM227" s="7" t="str">
        <f t="shared" si="10"/>
        <v>E</v>
      </c>
    </row>
    <row r="228" spans="1:75" s="2" customFormat="1" ht="27.75" hidden="1" thickTop="1">
      <c r="A228" s="158">
        <v>193</v>
      </c>
      <c r="B228" s="159" t="str">
        <f t="shared" si="7"/>
        <v>PSS08B_Adani Renewable Energy 35 Limited (ARE35L)</v>
      </c>
      <c r="C228" s="31" t="s">
        <v>688</v>
      </c>
      <c r="D228" s="197" t="s">
        <v>637</v>
      </c>
      <c r="E228" s="160" t="s">
        <v>689</v>
      </c>
      <c r="F228" s="291" t="s">
        <v>1158</v>
      </c>
      <c r="G228" s="199"/>
      <c r="H228" s="200" t="s">
        <v>691</v>
      </c>
      <c r="I228" s="160"/>
      <c r="J228" s="198"/>
      <c r="K228" s="201"/>
      <c r="L228" s="202"/>
      <c r="M228" s="203"/>
      <c r="N228" s="168" t="str" cm="1">
        <f t="array" ref="N228">_xlfn.IFNA(LOOKUP(2, 1/(MOD(COLUMN(O228:XFD228)-COLUMN(O228), 5)=2)/(O228:XFD228&lt;&gt;""), O228:XFD228),"Not Submitted")</f>
        <v>RFC</v>
      </c>
      <c r="O228" s="238" t="s">
        <v>171</v>
      </c>
      <c r="P228" s="238">
        <v>46066</v>
      </c>
      <c r="Q228" s="198" t="s">
        <v>8</v>
      </c>
      <c r="R228" s="537" t="s">
        <v>1159</v>
      </c>
      <c r="S228" s="205"/>
      <c r="T228" s="239"/>
      <c r="U228" s="240"/>
      <c r="V228" s="204"/>
      <c r="W228" s="205"/>
      <c r="X228" s="205"/>
      <c r="Y228" s="249"/>
      <c r="Z228" s="219"/>
      <c r="AA228" s="243"/>
      <c r="AB228" s="204"/>
      <c r="AC228" s="204"/>
      <c r="AD228" s="250"/>
      <c r="AE228" s="219"/>
      <c r="AF228" s="243"/>
      <c r="AG228" s="205"/>
      <c r="AH228" s="205"/>
      <c r="AI228" s="236"/>
      <c r="AJ228" s="205"/>
      <c r="AK228" s="205"/>
      <c r="AL228" s="205"/>
      <c r="AM228" s="205"/>
      <c r="AN228" s="206"/>
      <c r="AO228" s="205"/>
      <c r="AP228" s="205"/>
      <c r="AQ228" s="205"/>
      <c r="AR228" s="205"/>
      <c r="AS228" s="206"/>
      <c r="AT228" s="205"/>
      <c r="AU228" s="205"/>
      <c r="AV228" s="205"/>
      <c r="AW228" s="205"/>
      <c r="AX228" s="206"/>
      <c r="AY228" s="205"/>
      <c r="AZ228" s="205"/>
      <c r="BA228" s="205"/>
      <c r="BB228" s="205"/>
      <c r="BC228" s="206"/>
      <c r="BD228" s="205"/>
      <c r="BE228" s="205"/>
      <c r="BF228" s="205"/>
      <c r="BG228" s="205"/>
      <c r="BH228" s="206"/>
      <c r="BI228" s="205"/>
      <c r="BJ228" s="205"/>
      <c r="BK228" s="205"/>
      <c r="BL228" s="207"/>
      <c r="BM228" s="7" t="str">
        <f t="shared" si="10"/>
        <v>E</v>
      </c>
    </row>
    <row r="229" spans="1:75" s="2" customFormat="1" ht="27.75" hidden="1" thickTop="1">
      <c r="A229" s="158">
        <v>194</v>
      </c>
      <c r="B229" s="159" t="str">
        <f t="shared" si="7"/>
        <v>PSS08B_Adani Renewable Energy 35 Limited (ARE35L)</v>
      </c>
      <c r="C229" s="31" t="s">
        <v>819</v>
      </c>
      <c r="D229" s="197" t="s">
        <v>637</v>
      </c>
      <c r="E229" s="160" t="s">
        <v>689</v>
      </c>
      <c r="F229" s="291" t="s">
        <v>1160</v>
      </c>
      <c r="G229" s="199"/>
      <c r="H229" s="200" t="s">
        <v>821</v>
      </c>
      <c r="I229" s="160" t="s">
        <v>141</v>
      </c>
      <c r="J229" s="198" t="s">
        <v>142</v>
      </c>
      <c r="K229" s="201"/>
      <c r="L229" s="202"/>
      <c r="M229" s="203"/>
      <c r="N229" s="168" t="str" cm="1">
        <f t="array" ref="N229">_xlfn.IFNA(LOOKUP(2, 1/(MOD(COLUMN(O229:XFD229)-COLUMN(O229), 5)=2)/(O229:XFD229&lt;&gt;""), O229:XFD229),"Not Submitted")</f>
        <v>RFC</v>
      </c>
      <c r="O229" s="604" t="s">
        <v>1161</v>
      </c>
      <c r="P229" s="604" t="s">
        <v>1161</v>
      </c>
      <c r="Q229" s="198" t="s">
        <v>8</v>
      </c>
      <c r="R229" s="606" t="s">
        <v>1162</v>
      </c>
      <c r="S229" s="205"/>
      <c r="T229" s="239">
        <v>46198</v>
      </c>
      <c r="U229" s="240">
        <v>46198</v>
      </c>
      <c r="V229" s="204" t="s">
        <v>8</v>
      </c>
      <c r="W229" s="205" t="s">
        <v>3019</v>
      </c>
      <c r="X229" s="205"/>
      <c r="Y229" s="249"/>
      <c r="Z229" s="219"/>
      <c r="AA229" s="243"/>
      <c r="AB229" s="204"/>
      <c r="AC229" s="204"/>
      <c r="AD229" s="250"/>
      <c r="AE229" s="219"/>
      <c r="AF229" s="243"/>
      <c r="AG229" s="205"/>
      <c r="AH229" s="205"/>
      <c r="AI229" s="236"/>
      <c r="AJ229" s="205"/>
      <c r="AK229" s="205"/>
      <c r="AL229" s="205"/>
      <c r="AM229" s="205"/>
      <c r="AN229" s="206"/>
      <c r="AO229" s="205"/>
      <c r="AP229" s="205"/>
      <c r="AQ229" s="205"/>
      <c r="AR229" s="205"/>
      <c r="AS229" s="206"/>
      <c r="AT229" s="205"/>
      <c r="AU229" s="205"/>
      <c r="AV229" s="205"/>
      <c r="AW229" s="205"/>
      <c r="AX229" s="206"/>
      <c r="AY229" s="205"/>
      <c r="AZ229" s="205"/>
      <c r="BA229" s="205"/>
      <c r="BB229" s="205"/>
      <c r="BC229" s="206"/>
      <c r="BD229" s="205"/>
      <c r="BE229" s="205"/>
      <c r="BF229" s="205"/>
      <c r="BG229" s="205"/>
      <c r="BH229" s="206"/>
      <c r="BI229" s="205"/>
      <c r="BJ229" s="205"/>
      <c r="BK229" s="205"/>
      <c r="BL229" s="207"/>
      <c r="BM229" s="7" t="str">
        <f t="shared" si="10"/>
        <v>E</v>
      </c>
    </row>
    <row r="230" spans="1:75" s="499" customFormat="1" ht="39" hidden="1" thickTop="1">
      <c r="A230" s="478">
        <v>195</v>
      </c>
      <c r="B230" s="672" t="str">
        <f t="shared" si="7"/>
        <v>PSS08B_Adani Renewable Energy 35 Limited (ARE35L)</v>
      </c>
      <c r="C230" s="479" t="s">
        <v>824</v>
      </c>
      <c r="D230" s="464" t="s">
        <v>637</v>
      </c>
      <c r="E230" s="465" t="s">
        <v>689</v>
      </c>
      <c r="F230" s="532" t="s">
        <v>1163</v>
      </c>
      <c r="G230" s="480"/>
      <c r="H230" s="481" t="s">
        <v>826</v>
      </c>
      <c r="I230" s="465"/>
      <c r="J230" s="482"/>
      <c r="K230" s="483"/>
      <c r="L230" s="484"/>
      <c r="M230" s="485"/>
      <c r="N230" s="168" t="str" cm="1">
        <f t="array" ref="N230">_xlfn.IFNA(LOOKUP(2, 1/(MOD(COLUMN(O230:XFD230)-COLUMN(O230), 5)=2)/(O230:XFD230&lt;&gt;""), O230:XFD230),"Not Submitted")</f>
        <v>delete</v>
      </c>
      <c r="O230" s="486"/>
      <c r="P230" s="486"/>
      <c r="Q230" s="482" t="s">
        <v>61</v>
      </c>
      <c r="R230" s="487"/>
      <c r="S230" s="205" t="s">
        <v>2952</v>
      </c>
      <c r="T230" s="489"/>
      <c r="U230" s="490"/>
      <c r="V230" s="491"/>
      <c r="W230" s="488"/>
      <c r="X230" s="488"/>
      <c r="Y230" s="492"/>
      <c r="Z230" s="493"/>
      <c r="AA230" s="494"/>
      <c r="AB230" s="491"/>
      <c r="AC230" s="491"/>
      <c r="AD230" s="495"/>
      <c r="AE230" s="493"/>
      <c r="AF230" s="494"/>
      <c r="AG230" s="488"/>
      <c r="AH230" s="488"/>
      <c r="AI230" s="496"/>
      <c r="AJ230" s="488"/>
      <c r="AK230" s="488"/>
      <c r="AL230" s="488"/>
      <c r="AM230" s="488"/>
      <c r="AN230" s="497"/>
      <c r="AO230" s="488"/>
      <c r="AP230" s="488"/>
      <c r="AQ230" s="488"/>
      <c r="AR230" s="488"/>
      <c r="AS230" s="497"/>
      <c r="AT230" s="488"/>
      <c r="AU230" s="488"/>
      <c r="AV230" s="488"/>
      <c r="AW230" s="488"/>
      <c r="AX230" s="497"/>
      <c r="AY230" s="488"/>
      <c r="AZ230" s="488"/>
      <c r="BA230" s="488"/>
      <c r="BB230" s="488"/>
      <c r="BC230" s="497"/>
      <c r="BD230" s="488"/>
      <c r="BE230" s="488"/>
      <c r="BF230" s="488"/>
      <c r="BG230" s="488"/>
      <c r="BH230" s="497"/>
      <c r="BI230" s="488"/>
      <c r="BJ230" s="488"/>
      <c r="BK230" s="488"/>
      <c r="BL230" s="498"/>
      <c r="BM230" s="670" t="str">
        <f t="shared" si="10"/>
        <v>E</v>
      </c>
    </row>
    <row r="231" spans="1:75" s="2" customFormat="1" ht="27" hidden="1" thickTop="1">
      <c r="A231" s="158">
        <v>196</v>
      </c>
      <c r="B231" s="159" t="str">
        <f t="shared" si="7"/>
        <v>PSS08B_Adani Renewable Energy 35 Limited (ARE35L)</v>
      </c>
      <c r="C231" s="31" t="s">
        <v>725</v>
      </c>
      <c r="D231" s="197" t="s">
        <v>637</v>
      </c>
      <c r="E231" s="160" t="s">
        <v>689</v>
      </c>
      <c r="F231" s="291" t="s">
        <v>1164</v>
      </c>
      <c r="G231" s="199"/>
      <c r="H231" s="200" t="s">
        <v>727</v>
      </c>
      <c r="I231" s="160" t="s">
        <v>141</v>
      </c>
      <c r="J231" s="198" t="s">
        <v>142</v>
      </c>
      <c r="K231" s="201"/>
      <c r="L231" s="202"/>
      <c r="M231" s="203"/>
      <c r="N231" s="168" t="str" cm="1">
        <f t="array" ref="N231">_xlfn.IFNA(LOOKUP(2, 1/(MOD(COLUMN(O231:XFD231)-COLUMN(O231), 5)=2)/(O231:XFD231&lt;&gt;""), O231:XFD231),"Not Submitted")</f>
        <v>RFC</v>
      </c>
      <c r="O231" s="238">
        <v>46172</v>
      </c>
      <c r="P231" s="238">
        <v>46172</v>
      </c>
      <c r="Q231" s="198" t="s">
        <v>8</v>
      </c>
      <c r="R231" s="102" t="s">
        <v>1165</v>
      </c>
      <c r="S231" s="205"/>
      <c r="T231" s="188">
        <v>46198</v>
      </c>
      <c r="U231" s="185">
        <v>46198</v>
      </c>
      <c r="V231" s="168" t="s">
        <v>8</v>
      </c>
      <c r="W231" s="102" t="s">
        <v>3020</v>
      </c>
      <c r="X231" s="205"/>
      <c r="Y231" s="249"/>
      <c r="Z231" s="219"/>
      <c r="AA231" s="243"/>
      <c r="AB231" s="204"/>
      <c r="AC231" s="204"/>
      <c r="AD231" s="250"/>
      <c r="AE231" s="219"/>
      <c r="AF231" s="243"/>
      <c r="AG231" s="205"/>
      <c r="AH231" s="205"/>
      <c r="AI231" s="236"/>
      <c r="AJ231" s="205"/>
      <c r="AK231" s="205"/>
      <c r="AL231" s="205"/>
      <c r="AM231" s="205"/>
      <c r="AN231" s="206"/>
      <c r="AO231" s="205"/>
      <c r="AP231" s="205"/>
      <c r="AQ231" s="205"/>
      <c r="AR231" s="205"/>
      <c r="AS231" s="206"/>
      <c r="AT231" s="205"/>
      <c r="AU231" s="205"/>
      <c r="AV231" s="205"/>
      <c r="AW231" s="205"/>
      <c r="AX231" s="206"/>
      <c r="AY231" s="205"/>
      <c r="AZ231" s="205"/>
      <c r="BA231" s="205"/>
      <c r="BB231" s="205"/>
      <c r="BC231" s="206"/>
      <c r="BD231" s="205"/>
      <c r="BE231" s="205"/>
      <c r="BF231" s="205"/>
      <c r="BG231" s="205"/>
      <c r="BH231" s="206"/>
      <c r="BI231" s="205"/>
      <c r="BJ231" s="205"/>
      <c r="BK231" s="205"/>
      <c r="BL231" s="207"/>
      <c r="BM231" s="7" t="str">
        <f t="shared" si="10"/>
        <v>E</v>
      </c>
    </row>
    <row r="232" spans="1:75" s="499" customFormat="1" ht="39" hidden="1" thickTop="1">
      <c r="A232" s="478">
        <v>197</v>
      </c>
      <c r="B232" s="672" t="str">
        <f t="shared" si="7"/>
        <v>PSS08B_Adani Renewable Energy 35 Limited (ARE35L)</v>
      </c>
      <c r="C232" s="479" t="s">
        <v>729</v>
      </c>
      <c r="D232" s="464" t="s">
        <v>637</v>
      </c>
      <c r="E232" s="465" t="s">
        <v>689</v>
      </c>
      <c r="F232" s="532" t="s">
        <v>1166</v>
      </c>
      <c r="G232" s="480"/>
      <c r="H232" s="481" t="s">
        <v>731</v>
      </c>
      <c r="I232" s="465"/>
      <c r="J232" s="482"/>
      <c r="K232" s="483"/>
      <c r="L232" s="484"/>
      <c r="M232" s="485"/>
      <c r="N232" s="168" t="str" cm="1">
        <f t="array" ref="N232">_xlfn.IFNA(LOOKUP(2, 1/(MOD(COLUMN(O232:XFD232)-COLUMN(O232), 5)=2)/(O232:XFD232&lt;&gt;""), O232:XFD232),"Not Submitted")</f>
        <v>delete</v>
      </c>
      <c r="O232" s="486"/>
      <c r="P232" s="486"/>
      <c r="Q232" s="482" t="s">
        <v>61</v>
      </c>
      <c r="R232" s="487"/>
      <c r="S232" s="205" t="s">
        <v>2952</v>
      </c>
      <c r="T232" s="489"/>
      <c r="U232" s="490"/>
      <c r="V232" s="491"/>
      <c r="W232" s="488"/>
      <c r="X232" s="488"/>
      <c r="Y232" s="492"/>
      <c r="Z232" s="493"/>
      <c r="AA232" s="494"/>
      <c r="AB232" s="491"/>
      <c r="AC232" s="491"/>
      <c r="AD232" s="495"/>
      <c r="AE232" s="493"/>
      <c r="AF232" s="494"/>
      <c r="AG232" s="488"/>
      <c r="AH232" s="488"/>
      <c r="AI232" s="496"/>
      <c r="AJ232" s="488"/>
      <c r="AK232" s="488"/>
      <c r="AL232" s="488"/>
      <c r="AM232" s="488"/>
      <c r="AN232" s="497"/>
      <c r="AO232" s="488"/>
      <c r="AP232" s="488"/>
      <c r="AQ232" s="488"/>
      <c r="AR232" s="488"/>
      <c r="AS232" s="497"/>
      <c r="AT232" s="488"/>
      <c r="AU232" s="488"/>
      <c r="AV232" s="488"/>
      <c r="AW232" s="488"/>
      <c r="AX232" s="497"/>
      <c r="AY232" s="488"/>
      <c r="AZ232" s="488"/>
      <c r="BA232" s="488"/>
      <c r="BB232" s="488"/>
      <c r="BC232" s="497"/>
      <c r="BD232" s="488"/>
      <c r="BE232" s="488"/>
      <c r="BF232" s="488"/>
      <c r="BG232" s="488"/>
      <c r="BH232" s="497"/>
      <c r="BI232" s="488"/>
      <c r="BJ232" s="488"/>
      <c r="BK232" s="488"/>
      <c r="BL232" s="498"/>
      <c r="BM232" s="670" t="str">
        <f t="shared" si="10"/>
        <v>E</v>
      </c>
    </row>
    <row r="233" spans="1:75" s="2" customFormat="1" ht="27" hidden="1" thickTop="1">
      <c r="A233" s="158">
        <v>198</v>
      </c>
      <c r="B233" s="159" t="str">
        <f t="shared" si="7"/>
        <v>PSS08B_Adani Renewable Energy 35 Limited (ARE35L)</v>
      </c>
      <c r="C233" s="31" t="s">
        <v>754</v>
      </c>
      <c r="D233" s="197" t="s">
        <v>637</v>
      </c>
      <c r="E233" s="160" t="s">
        <v>689</v>
      </c>
      <c r="F233" s="291" t="s">
        <v>1167</v>
      </c>
      <c r="G233" s="199"/>
      <c r="H233" s="200" t="s">
        <v>752</v>
      </c>
      <c r="I233" s="160" t="s">
        <v>141</v>
      </c>
      <c r="J233" s="198" t="s">
        <v>142</v>
      </c>
      <c r="K233" s="201"/>
      <c r="L233" s="202"/>
      <c r="M233" s="203"/>
      <c r="N233" s="168" t="str" cm="1">
        <f t="array" ref="N233">_xlfn.IFNA(LOOKUP(2, 1/(MOD(COLUMN(O233:XFD233)-COLUMN(O233), 5)=2)/(O233:XFD233&lt;&gt;""), O233:XFD233),"Not Submitted")</f>
        <v>RFC</v>
      </c>
      <c r="O233" s="238">
        <v>46163</v>
      </c>
      <c r="P233" s="238">
        <v>46163</v>
      </c>
      <c r="Q233" s="198" t="s">
        <v>8</v>
      </c>
      <c r="R233" s="102" t="s">
        <v>1168</v>
      </c>
      <c r="S233" s="205"/>
      <c r="T233" s="188">
        <v>46198</v>
      </c>
      <c r="U233" s="185">
        <v>46198</v>
      </c>
      <c r="V233" s="168" t="s">
        <v>8</v>
      </c>
      <c r="W233" s="102" t="s">
        <v>3020</v>
      </c>
      <c r="X233" s="205"/>
      <c r="Y233" s="249"/>
      <c r="Z233" s="219"/>
      <c r="AA233" s="243"/>
      <c r="AB233" s="204"/>
      <c r="AC233" s="204"/>
      <c r="AD233" s="250"/>
      <c r="AE233" s="219"/>
      <c r="AF233" s="243"/>
      <c r="AG233" s="205"/>
      <c r="AH233" s="205"/>
      <c r="AI233" s="236"/>
      <c r="AJ233" s="205"/>
      <c r="AK233" s="205"/>
      <c r="AL233" s="205"/>
      <c r="AM233" s="205"/>
      <c r="AN233" s="206"/>
      <c r="AO233" s="205"/>
      <c r="AP233" s="205"/>
      <c r="AQ233" s="205"/>
      <c r="AR233" s="205"/>
      <c r="AS233" s="206"/>
      <c r="AT233" s="205"/>
      <c r="AU233" s="205"/>
      <c r="AV233" s="205"/>
      <c r="AW233" s="205"/>
      <c r="AX233" s="206"/>
      <c r="AY233" s="205"/>
      <c r="AZ233" s="205"/>
      <c r="BA233" s="205"/>
      <c r="BB233" s="205"/>
      <c r="BC233" s="206"/>
      <c r="BD233" s="205"/>
      <c r="BE233" s="205"/>
      <c r="BF233" s="205"/>
      <c r="BG233" s="205"/>
      <c r="BH233" s="206"/>
      <c r="BI233" s="205"/>
      <c r="BJ233" s="205"/>
      <c r="BK233" s="205"/>
      <c r="BL233" s="207"/>
      <c r="BM233" s="7" t="str">
        <f t="shared" si="10"/>
        <v>E</v>
      </c>
    </row>
    <row r="234" spans="1:75" s="7" customFormat="1" ht="27" hidden="1" thickTop="1">
      <c r="A234" s="158"/>
      <c r="B234" s="159" t="str">
        <f t="shared" si="7"/>
        <v>PSS08B_Adani Renewable Energy 35 Limited (ARE35L)</v>
      </c>
      <c r="C234" s="187" t="s">
        <v>754</v>
      </c>
      <c r="D234" s="176" t="s">
        <v>637</v>
      </c>
      <c r="E234" s="160" t="s">
        <v>689</v>
      </c>
      <c r="F234" s="291" t="s">
        <v>1169</v>
      </c>
      <c r="G234" s="592"/>
      <c r="H234" s="434" t="s">
        <v>756</v>
      </c>
      <c r="I234" s="28" t="s">
        <v>141</v>
      </c>
      <c r="J234" s="160" t="s">
        <v>159</v>
      </c>
      <c r="K234" s="164">
        <v>46150</v>
      </c>
      <c r="L234" s="165"/>
      <c r="M234" s="194"/>
      <c r="N234" s="168" t="str" cm="1">
        <f t="array" ref="N234">_xlfn.IFNA(LOOKUP(2, 1/(MOD(COLUMN(O234:XFD234)-COLUMN(O234), 5)=2)/(O234:XFD234&lt;&gt;""), O234:XFD234),"Not Submitted")</f>
        <v>RFC</v>
      </c>
      <c r="O234" s="228" t="s">
        <v>171</v>
      </c>
      <c r="P234" s="228"/>
      <c r="Q234" s="160"/>
      <c r="R234" s="178"/>
      <c r="S234" s="172"/>
      <c r="T234" s="188">
        <v>46198</v>
      </c>
      <c r="U234" s="185">
        <v>46198</v>
      </c>
      <c r="V234" s="168" t="s">
        <v>8</v>
      </c>
      <c r="W234" s="102" t="s">
        <v>3020</v>
      </c>
      <c r="X234" s="172"/>
      <c r="Y234" s="227"/>
      <c r="Z234" s="232"/>
      <c r="AA234" s="208"/>
      <c r="AB234" s="168"/>
      <c r="AC234" s="168"/>
      <c r="AD234" s="231"/>
      <c r="AE234" s="232"/>
      <c r="AF234" s="208"/>
      <c r="AG234" s="172"/>
      <c r="AH234" s="172"/>
      <c r="AI234" s="236"/>
      <c r="AJ234" s="205"/>
      <c r="AK234" s="172"/>
      <c r="AL234" s="172"/>
      <c r="AM234" s="172"/>
      <c r="AN234" s="180"/>
      <c r="AO234" s="172"/>
      <c r="AP234" s="172"/>
      <c r="AQ234" s="172"/>
      <c r="AR234" s="172"/>
      <c r="AS234" s="180"/>
      <c r="AT234" s="172"/>
      <c r="AU234" s="172"/>
      <c r="AV234" s="172"/>
      <c r="AW234" s="172"/>
      <c r="AX234" s="180"/>
      <c r="AY234" s="172"/>
      <c r="AZ234" s="172"/>
      <c r="BA234" s="172"/>
      <c r="BB234" s="172"/>
      <c r="BC234" s="180"/>
      <c r="BD234" s="172"/>
      <c r="BE234" s="172"/>
      <c r="BF234" s="172"/>
      <c r="BG234" s="172"/>
      <c r="BH234" s="180"/>
      <c r="BI234" s="172"/>
      <c r="BJ234" s="172"/>
      <c r="BK234" s="172"/>
      <c r="BL234" s="191"/>
      <c r="BM234" s="7" t="str">
        <f t="shared" si="10"/>
        <v>E</v>
      </c>
      <c r="BN234" s="2"/>
      <c r="BO234" s="2"/>
      <c r="BP234" s="2"/>
      <c r="BQ234" s="2"/>
      <c r="BR234" s="2"/>
      <c r="BS234" s="2"/>
      <c r="BT234" s="2"/>
      <c r="BU234" s="2"/>
      <c r="BV234" s="2"/>
      <c r="BW234" s="2"/>
    </row>
    <row r="235" spans="1:75" s="2" customFormat="1" ht="27" hidden="1" thickTop="1">
      <c r="A235" s="158">
        <v>199</v>
      </c>
      <c r="B235" s="159" t="str">
        <f t="shared" si="7"/>
        <v>PSS08B_Adani Renewable Energy 35 Limited (ARE35L)</v>
      </c>
      <c r="C235" s="31" t="s">
        <v>708</v>
      </c>
      <c r="D235" s="197" t="s">
        <v>637</v>
      </c>
      <c r="E235" s="160" t="s">
        <v>689</v>
      </c>
      <c r="F235" s="291" t="s">
        <v>1170</v>
      </c>
      <c r="G235" s="199"/>
      <c r="H235" s="200" t="s">
        <v>710</v>
      </c>
      <c r="I235" s="160"/>
      <c r="J235" s="198"/>
      <c r="K235" s="201"/>
      <c r="L235" s="202"/>
      <c r="M235" s="203"/>
      <c r="N235" s="168" t="str" cm="1">
        <f t="array" ref="N235">_xlfn.IFNA(LOOKUP(2, 1/(MOD(COLUMN(O235:XFD235)-COLUMN(O235), 5)=2)/(O235:XFD235&lt;&gt;""), O235:XFD235),"Not Submitted")</f>
        <v>Not Submitted</v>
      </c>
      <c r="O235" s="238"/>
      <c r="P235" s="238"/>
      <c r="Q235" s="198"/>
      <c r="R235" s="102"/>
      <c r="S235" s="205"/>
      <c r="T235" s="239"/>
      <c r="U235" s="240"/>
      <c r="V235" s="204"/>
      <c r="W235" s="205"/>
      <c r="X235" s="205"/>
      <c r="Y235" s="249"/>
      <c r="Z235" s="219"/>
      <c r="AA235" s="243"/>
      <c r="AB235" s="204"/>
      <c r="AC235" s="204"/>
      <c r="AD235" s="250"/>
      <c r="AE235" s="219"/>
      <c r="AF235" s="243"/>
      <c r="AG235" s="205"/>
      <c r="AH235" s="205"/>
      <c r="AI235" s="236"/>
      <c r="AJ235" s="205"/>
      <c r="AK235" s="205"/>
      <c r="AL235" s="205"/>
      <c r="AM235" s="205"/>
      <c r="AN235" s="206"/>
      <c r="AO235" s="205"/>
      <c r="AP235" s="205"/>
      <c r="AQ235" s="205"/>
      <c r="AR235" s="205"/>
      <c r="AS235" s="206"/>
      <c r="AT235" s="205"/>
      <c r="AU235" s="205"/>
      <c r="AV235" s="205"/>
      <c r="AW235" s="205"/>
      <c r="AX235" s="206"/>
      <c r="AY235" s="205"/>
      <c r="AZ235" s="205"/>
      <c r="BA235" s="205"/>
      <c r="BB235" s="205"/>
      <c r="BC235" s="206"/>
      <c r="BD235" s="205"/>
      <c r="BE235" s="205"/>
      <c r="BF235" s="205"/>
      <c r="BG235" s="205"/>
      <c r="BH235" s="206"/>
      <c r="BI235" s="205"/>
      <c r="BJ235" s="205"/>
      <c r="BK235" s="205"/>
      <c r="BL235" s="207"/>
      <c r="BM235" s="7" t="str">
        <f t="shared" si="10"/>
        <v>E</v>
      </c>
    </row>
    <row r="236" spans="1:75" s="2" customFormat="1" ht="27" hidden="1" thickTop="1">
      <c r="A236" s="158">
        <v>200</v>
      </c>
      <c r="B236" s="159" t="str">
        <f t="shared" si="7"/>
        <v>PSS08B_Adani Renewable Energy 35 Limited (ARE35L)</v>
      </c>
      <c r="C236" s="31" t="s">
        <v>844</v>
      </c>
      <c r="D236" s="197" t="s">
        <v>637</v>
      </c>
      <c r="E236" s="160" t="s">
        <v>689</v>
      </c>
      <c r="F236" s="291" t="s">
        <v>1171</v>
      </c>
      <c r="G236" s="199"/>
      <c r="H236" s="200" t="s">
        <v>851</v>
      </c>
      <c r="I236" s="160" t="s">
        <v>141</v>
      </c>
      <c r="J236" s="198" t="s">
        <v>142</v>
      </c>
      <c r="K236" s="201"/>
      <c r="L236" s="202"/>
      <c r="M236" s="203"/>
      <c r="N236" s="168" t="str" cm="1">
        <f t="array" ref="N236">_xlfn.IFNA(LOOKUP(2, 1/(MOD(COLUMN(O236:XFD236)-COLUMN(O236), 5)=2)/(O236:XFD236&lt;&gt;""), O236:XFD236),"Not Submitted")</f>
        <v>RFC</v>
      </c>
      <c r="O236" s="238">
        <v>46164</v>
      </c>
      <c r="P236" s="238">
        <v>46164</v>
      </c>
      <c r="Q236" s="198" t="s">
        <v>8</v>
      </c>
      <c r="R236" s="102" t="s">
        <v>1172</v>
      </c>
      <c r="S236" s="205"/>
      <c r="T236" s="239">
        <v>46227</v>
      </c>
      <c r="U236" s="240">
        <v>46227</v>
      </c>
      <c r="V236" s="204" t="s">
        <v>8</v>
      </c>
      <c r="W236" s="102" t="s">
        <v>3142</v>
      </c>
      <c r="X236" s="205"/>
      <c r="Y236" s="249">
        <v>46246</v>
      </c>
      <c r="Z236" s="219">
        <v>46246</v>
      </c>
      <c r="AA236" s="243" t="s">
        <v>8</v>
      </c>
      <c r="AB236" s="204" t="s">
        <v>3208</v>
      </c>
      <c r="AC236" s="204"/>
      <c r="AD236" s="250"/>
      <c r="AE236" s="219"/>
      <c r="AF236" s="243"/>
      <c r="AG236" s="205"/>
      <c r="AH236" s="205"/>
      <c r="AI236" s="236"/>
      <c r="AJ236" s="205"/>
      <c r="AK236" s="205"/>
      <c r="AL236" s="205"/>
      <c r="AM236" s="205"/>
      <c r="AN236" s="206"/>
      <c r="AO236" s="205"/>
      <c r="AP236" s="205"/>
      <c r="AQ236" s="205"/>
      <c r="AR236" s="205"/>
      <c r="AS236" s="206"/>
      <c r="AT236" s="205"/>
      <c r="AU236" s="205"/>
      <c r="AV236" s="205"/>
      <c r="AW236" s="205"/>
      <c r="AX236" s="206"/>
      <c r="AY236" s="205"/>
      <c r="AZ236" s="205"/>
      <c r="BA236" s="205"/>
      <c r="BB236" s="205"/>
      <c r="BC236" s="206"/>
      <c r="BD236" s="205"/>
      <c r="BE236" s="205"/>
      <c r="BF236" s="205"/>
      <c r="BG236" s="205"/>
      <c r="BH236" s="206"/>
      <c r="BI236" s="205"/>
      <c r="BJ236" s="205"/>
      <c r="BK236" s="205"/>
      <c r="BL236" s="207"/>
      <c r="BM236" s="7" t="str">
        <f t="shared" si="10"/>
        <v>E</v>
      </c>
    </row>
    <row r="237" spans="1:75" s="2" customFormat="1" ht="27.75" hidden="1" thickTop="1">
      <c r="A237" s="158">
        <v>201</v>
      </c>
      <c r="B237" s="159" t="str">
        <f t="shared" si="7"/>
        <v>PSS08B_Adani Renewable Energy 35 Limited (ARE35L)</v>
      </c>
      <c r="C237" s="31" t="s">
        <v>844</v>
      </c>
      <c r="D237" s="197" t="s">
        <v>637</v>
      </c>
      <c r="E237" s="160" t="s">
        <v>689</v>
      </c>
      <c r="F237" s="291" t="s">
        <v>1173</v>
      </c>
      <c r="G237" s="199"/>
      <c r="H237" s="200" t="s">
        <v>846</v>
      </c>
      <c r="I237" s="160" t="s">
        <v>141</v>
      </c>
      <c r="J237" s="198" t="s">
        <v>142</v>
      </c>
      <c r="K237" s="201"/>
      <c r="L237" s="202"/>
      <c r="M237" s="203"/>
      <c r="N237" s="168" t="str" cm="1">
        <f t="array" ref="N237">_xlfn.IFNA(LOOKUP(2, 1/(MOD(COLUMN(O237:XFD237)-COLUMN(O237), 5)=2)/(O237:XFD237&lt;&gt;""), O237:XFD237),"Not Submitted")</f>
        <v>RFC</v>
      </c>
      <c r="O237" s="587">
        <v>46164</v>
      </c>
      <c r="P237" s="587">
        <v>46164</v>
      </c>
      <c r="Q237" s="198" t="s">
        <v>8</v>
      </c>
      <c r="R237" s="588" t="s">
        <v>1172</v>
      </c>
      <c r="S237" s="205"/>
      <c r="T237" s="239">
        <v>46227</v>
      </c>
      <c r="U237" s="240">
        <v>46227</v>
      </c>
      <c r="V237" s="204" t="s">
        <v>8</v>
      </c>
      <c r="W237" s="102" t="s">
        <v>3142</v>
      </c>
      <c r="X237" s="205"/>
      <c r="Y237" s="249">
        <v>46246</v>
      </c>
      <c r="Z237" s="219">
        <v>46246</v>
      </c>
      <c r="AA237" s="243" t="s">
        <v>8</v>
      </c>
      <c r="AB237" s="204" t="s">
        <v>3208</v>
      </c>
      <c r="AC237" s="204"/>
      <c r="AD237" s="250"/>
      <c r="AE237" s="219"/>
      <c r="AF237" s="243"/>
      <c r="AG237" s="205"/>
      <c r="AH237" s="205"/>
      <c r="AI237" s="236"/>
      <c r="AJ237" s="205"/>
      <c r="AK237" s="205"/>
      <c r="AL237" s="205"/>
      <c r="AM237" s="205"/>
      <c r="AN237" s="206"/>
      <c r="AO237" s="205"/>
      <c r="AP237" s="205"/>
      <c r="AQ237" s="205"/>
      <c r="AR237" s="205"/>
      <c r="AS237" s="206"/>
      <c r="AT237" s="205"/>
      <c r="AU237" s="205"/>
      <c r="AV237" s="205"/>
      <c r="AW237" s="205"/>
      <c r="AX237" s="206"/>
      <c r="AY237" s="205"/>
      <c r="AZ237" s="205"/>
      <c r="BA237" s="205"/>
      <c r="BB237" s="205"/>
      <c r="BC237" s="206"/>
      <c r="BD237" s="205"/>
      <c r="BE237" s="205"/>
      <c r="BF237" s="205"/>
      <c r="BG237" s="205"/>
      <c r="BH237" s="206"/>
      <c r="BI237" s="205"/>
      <c r="BJ237" s="205"/>
      <c r="BK237" s="205"/>
      <c r="BL237" s="207"/>
      <c r="BM237" s="7" t="str">
        <f t="shared" si="10"/>
        <v>E</v>
      </c>
    </row>
    <row r="238" spans="1:75" s="2" customFormat="1" ht="27.75" hidden="1" thickTop="1">
      <c r="A238" s="158">
        <v>202</v>
      </c>
      <c r="B238" s="159" t="str">
        <f t="shared" si="7"/>
        <v>PSS08B_Adani Renewable Energy 35 Limited (ARE35L)</v>
      </c>
      <c r="C238" s="31" t="s">
        <v>844</v>
      </c>
      <c r="D238" s="197" t="s">
        <v>637</v>
      </c>
      <c r="E238" s="160" t="s">
        <v>689</v>
      </c>
      <c r="F238" s="291" t="s">
        <v>1174</v>
      </c>
      <c r="G238" s="199"/>
      <c r="H238" s="200" t="s">
        <v>856</v>
      </c>
      <c r="I238" s="160" t="s">
        <v>141</v>
      </c>
      <c r="J238" s="198" t="s">
        <v>159</v>
      </c>
      <c r="K238" s="201"/>
      <c r="L238" s="202"/>
      <c r="M238" s="203"/>
      <c r="N238" s="168" t="str" cm="1">
        <f t="array" ref="N238">_xlfn.IFNA(LOOKUP(2, 1/(MOD(COLUMN(O238:XFD238)-COLUMN(O238), 5)=2)/(O238:XFD238&lt;&gt;""), O238:XFD238),"Not Submitted")</f>
        <v>RFC</v>
      </c>
      <c r="O238" s="238">
        <v>46172</v>
      </c>
      <c r="P238" s="238">
        <v>46172</v>
      </c>
      <c r="Q238" s="198" t="s">
        <v>37</v>
      </c>
      <c r="R238" s="588" t="s">
        <v>1175</v>
      </c>
      <c r="S238" s="205"/>
      <c r="T238" s="239">
        <v>111934</v>
      </c>
      <c r="U238" s="240">
        <v>46191</v>
      </c>
      <c r="V238" s="204" t="s">
        <v>8</v>
      </c>
      <c r="W238" s="205" t="s">
        <v>2970</v>
      </c>
      <c r="X238" s="205"/>
      <c r="Y238" s="249"/>
      <c r="Z238" s="219"/>
      <c r="AA238" s="243"/>
      <c r="AB238" s="204"/>
      <c r="AC238" s="204"/>
      <c r="AD238" s="250"/>
      <c r="AE238" s="219"/>
      <c r="AF238" s="243"/>
      <c r="AG238" s="205"/>
      <c r="AH238" s="205"/>
      <c r="AI238" s="236"/>
      <c r="AJ238" s="205"/>
      <c r="AK238" s="205"/>
      <c r="AL238" s="205"/>
      <c r="AM238" s="205"/>
      <c r="AN238" s="206"/>
      <c r="AO238" s="205"/>
      <c r="AP238" s="205"/>
      <c r="AQ238" s="205"/>
      <c r="AR238" s="205"/>
      <c r="AS238" s="206"/>
      <c r="AT238" s="205"/>
      <c r="AU238" s="205"/>
      <c r="AV238" s="205"/>
      <c r="AW238" s="205"/>
      <c r="AX238" s="206"/>
      <c r="AY238" s="205"/>
      <c r="AZ238" s="205"/>
      <c r="BA238" s="205"/>
      <c r="BB238" s="205"/>
      <c r="BC238" s="206"/>
      <c r="BD238" s="205"/>
      <c r="BE238" s="205"/>
      <c r="BF238" s="205"/>
      <c r="BG238" s="205"/>
      <c r="BH238" s="206"/>
      <c r="BI238" s="205"/>
      <c r="BJ238" s="205"/>
      <c r="BK238" s="205"/>
      <c r="BL238" s="207"/>
      <c r="BM238" s="7" t="str">
        <f t="shared" si="10"/>
        <v>E</v>
      </c>
    </row>
    <row r="239" spans="1:75" s="2" customFormat="1" ht="153.75" hidden="1" thickTop="1">
      <c r="A239" s="158">
        <v>203</v>
      </c>
      <c r="B239" s="159" t="str">
        <f t="shared" si="7"/>
        <v>PSS08B_Adani Renewable Energy 35 Limited (ARE35L)</v>
      </c>
      <c r="C239" s="31" t="s">
        <v>721</v>
      </c>
      <c r="D239" s="197" t="s">
        <v>637</v>
      </c>
      <c r="E239" s="160" t="s">
        <v>689</v>
      </c>
      <c r="F239" s="291" t="s">
        <v>1176</v>
      </c>
      <c r="G239" s="199"/>
      <c r="H239" s="200" t="s">
        <v>758</v>
      </c>
      <c r="I239" s="160" t="s">
        <v>141</v>
      </c>
      <c r="J239" s="198" t="s">
        <v>142</v>
      </c>
      <c r="K239" s="201"/>
      <c r="L239" s="202"/>
      <c r="M239" s="203"/>
      <c r="N239" s="168" t="str" cm="1">
        <f t="array" ref="N239">_xlfn.IFNA(LOOKUP(2, 1/(MOD(COLUMN(O239:XFD239)-COLUMN(O239), 5)=2)/(O239:XFD239&lt;&gt;""), O239:XFD239),"Not Submitted")</f>
        <v>RFC</v>
      </c>
      <c r="O239" s="587" t="s">
        <v>1177</v>
      </c>
      <c r="P239" s="587" t="s">
        <v>1177</v>
      </c>
      <c r="Q239" s="198" t="s">
        <v>8</v>
      </c>
      <c r="R239" s="588" t="s">
        <v>1178</v>
      </c>
      <c r="S239" s="205" t="s">
        <v>1179</v>
      </c>
      <c r="T239" s="239" t="s">
        <v>3143</v>
      </c>
      <c r="U239" s="240" t="s">
        <v>3143</v>
      </c>
      <c r="V239" s="198" t="s">
        <v>8</v>
      </c>
      <c r="W239" s="588" t="s">
        <v>3144</v>
      </c>
      <c r="X239" s="205" t="s">
        <v>1180</v>
      </c>
      <c r="Y239" s="249"/>
      <c r="Z239" s="219"/>
      <c r="AA239" s="243"/>
      <c r="AB239" s="204"/>
      <c r="AC239" s="204"/>
      <c r="AD239" s="250"/>
      <c r="AE239" s="219"/>
      <c r="AF239" s="243"/>
      <c r="AG239" s="205"/>
      <c r="AH239" s="205"/>
      <c r="AI239" s="236"/>
      <c r="AJ239" s="205"/>
      <c r="AK239" s="205"/>
      <c r="AL239" s="205"/>
      <c r="AM239" s="205"/>
      <c r="AN239" s="206"/>
      <c r="AO239" s="205"/>
      <c r="AP239" s="205"/>
      <c r="AQ239" s="205"/>
      <c r="AR239" s="205"/>
      <c r="AS239" s="206"/>
      <c r="AT239" s="205"/>
      <c r="AU239" s="205"/>
      <c r="AV239" s="205"/>
      <c r="AW239" s="205"/>
      <c r="AX239" s="206"/>
      <c r="AY239" s="205"/>
      <c r="AZ239" s="205"/>
      <c r="BA239" s="205"/>
      <c r="BB239" s="205"/>
      <c r="BC239" s="206"/>
      <c r="BD239" s="205"/>
      <c r="BE239" s="205"/>
      <c r="BF239" s="205"/>
      <c r="BG239" s="205"/>
      <c r="BH239" s="206"/>
      <c r="BI239" s="205"/>
      <c r="BJ239" s="205"/>
      <c r="BK239" s="205"/>
      <c r="BL239" s="207"/>
      <c r="BM239" s="7" t="str">
        <f t="shared" si="10"/>
        <v>E</v>
      </c>
    </row>
    <row r="240" spans="1:75" s="2" customFormat="1" ht="153.75" hidden="1" thickTop="1">
      <c r="A240" s="158">
        <v>204</v>
      </c>
      <c r="B240" s="159" t="str">
        <f t="shared" si="7"/>
        <v>PSS08B_Adani Renewable Energy 35 Limited (ARE35L)</v>
      </c>
      <c r="C240" s="31" t="s">
        <v>721</v>
      </c>
      <c r="D240" s="197" t="s">
        <v>637</v>
      </c>
      <c r="E240" s="160" t="s">
        <v>689</v>
      </c>
      <c r="F240" s="291" t="s">
        <v>1181</v>
      </c>
      <c r="G240" s="199"/>
      <c r="H240" s="200" t="s">
        <v>763</v>
      </c>
      <c r="I240" s="160" t="s">
        <v>141</v>
      </c>
      <c r="J240" s="198" t="s">
        <v>142</v>
      </c>
      <c r="K240" s="201"/>
      <c r="L240" s="202"/>
      <c r="M240" s="203"/>
      <c r="N240" s="168" t="str" cm="1">
        <f t="array" ref="N240">_xlfn.IFNA(LOOKUP(2, 1/(MOD(COLUMN(O240:XFD240)-COLUMN(O240), 5)=2)/(O240:XFD240&lt;&gt;""), O240:XFD240),"Not Submitted")</f>
        <v>RFC</v>
      </c>
      <c r="O240" s="587" t="s">
        <v>1177</v>
      </c>
      <c r="P240" s="587" t="s">
        <v>1177</v>
      </c>
      <c r="Q240" s="198" t="s">
        <v>8</v>
      </c>
      <c r="R240" s="588" t="s">
        <v>1178</v>
      </c>
      <c r="S240" s="205" t="s">
        <v>1179</v>
      </c>
      <c r="T240" s="239" t="s">
        <v>3143</v>
      </c>
      <c r="U240" s="240" t="s">
        <v>3143</v>
      </c>
      <c r="V240" s="198" t="s">
        <v>8</v>
      </c>
      <c r="W240" s="588" t="s">
        <v>3144</v>
      </c>
      <c r="X240" s="205" t="s">
        <v>1180</v>
      </c>
      <c r="Y240" s="249"/>
      <c r="Z240" s="219"/>
      <c r="AA240" s="243"/>
      <c r="AB240" s="204"/>
      <c r="AC240" s="204"/>
      <c r="AD240" s="250"/>
      <c r="AE240" s="219"/>
      <c r="AF240" s="243"/>
      <c r="AG240" s="205"/>
      <c r="AH240" s="205"/>
      <c r="AI240" s="236"/>
      <c r="AJ240" s="205"/>
      <c r="AK240" s="205"/>
      <c r="AL240" s="205"/>
      <c r="AM240" s="205"/>
      <c r="AN240" s="206"/>
      <c r="AO240" s="205"/>
      <c r="AP240" s="205"/>
      <c r="AQ240" s="205"/>
      <c r="AR240" s="205"/>
      <c r="AS240" s="206"/>
      <c r="AT240" s="205"/>
      <c r="AU240" s="205"/>
      <c r="AV240" s="205"/>
      <c r="AW240" s="205"/>
      <c r="AX240" s="206"/>
      <c r="AY240" s="205"/>
      <c r="AZ240" s="205"/>
      <c r="BA240" s="205"/>
      <c r="BB240" s="205"/>
      <c r="BC240" s="206"/>
      <c r="BD240" s="205"/>
      <c r="BE240" s="205"/>
      <c r="BF240" s="205"/>
      <c r="BG240" s="205"/>
      <c r="BH240" s="206"/>
      <c r="BI240" s="205"/>
      <c r="BJ240" s="205"/>
      <c r="BK240" s="205"/>
      <c r="BL240" s="207"/>
      <c r="BM240" s="7" t="str">
        <f t="shared" si="10"/>
        <v>E</v>
      </c>
    </row>
    <row r="241" spans="1:65" s="2" customFormat="1" ht="27" hidden="1" thickTop="1">
      <c r="A241" s="158">
        <v>205</v>
      </c>
      <c r="B241" s="159" t="str">
        <f t="shared" si="7"/>
        <v>PSS08B_Adani Renewable Energy 35 Limited (ARE35L)</v>
      </c>
      <c r="C241" s="31" t="s">
        <v>721</v>
      </c>
      <c r="D241" s="197" t="s">
        <v>637</v>
      </c>
      <c r="E241" s="160" t="s">
        <v>689</v>
      </c>
      <c r="F241" s="291" t="s">
        <v>1182</v>
      </c>
      <c r="G241" s="199"/>
      <c r="H241" s="200" t="s">
        <v>766</v>
      </c>
      <c r="I241" s="160" t="s">
        <v>141</v>
      </c>
      <c r="J241" s="198" t="s">
        <v>159</v>
      </c>
      <c r="K241" s="201"/>
      <c r="L241" s="202"/>
      <c r="M241" s="203"/>
      <c r="N241" s="168" t="str" cm="1">
        <f t="array" ref="N241">_xlfn.IFNA(LOOKUP(2, 1/(MOD(COLUMN(O241:XFD241)-COLUMN(O241), 5)=2)/(O241:XFD241&lt;&gt;""), O241:XFD241),"Not Submitted")</f>
        <v>RFC</v>
      </c>
      <c r="O241" s="238">
        <v>46162</v>
      </c>
      <c r="P241" s="238">
        <v>46162</v>
      </c>
      <c r="Q241" s="198" t="s">
        <v>8</v>
      </c>
      <c r="R241" s="588" t="s">
        <v>1183</v>
      </c>
      <c r="S241" s="205"/>
      <c r="T241" s="239">
        <v>46195</v>
      </c>
      <c r="U241" s="240">
        <v>46196</v>
      </c>
      <c r="V241" s="204" t="s">
        <v>8</v>
      </c>
      <c r="W241" s="102" t="s">
        <v>3006</v>
      </c>
      <c r="X241" s="205"/>
      <c r="Y241" s="249"/>
      <c r="Z241" s="219"/>
      <c r="AA241" s="243"/>
      <c r="AB241" s="204"/>
      <c r="AC241" s="204"/>
      <c r="AD241" s="250"/>
      <c r="AE241" s="219"/>
      <c r="AF241" s="243"/>
      <c r="AG241" s="205"/>
      <c r="AH241" s="205"/>
      <c r="AI241" s="236"/>
      <c r="AJ241" s="205"/>
      <c r="AK241" s="205"/>
      <c r="AL241" s="205"/>
      <c r="AM241" s="205"/>
      <c r="AN241" s="206"/>
      <c r="AO241" s="205"/>
      <c r="AP241" s="205"/>
      <c r="AQ241" s="205"/>
      <c r="AR241" s="205"/>
      <c r="AS241" s="206"/>
      <c r="AT241" s="205"/>
      <c r="AU241" s="205"/>
      <c r="AV241" s="205"/>
      <c r="AW241" s="205"/>
      <c r="AX241" s="206"/>
      <c r="AY241" s="205"/>
      <c r="AZ241" s="205"/>
      <c r="BA241" s="205"/>
      <c r="BB241" s="205"/>
      <c r="BC241" s="206"/>
      <c r="BD241" s="205"/>
      <c r="BE241" s="205"/>
      <c r="BF241" s="205"/>
      <c r="BG241" s="205"/>
      <c r="BH241" s="206"/>
      <c r="BI241" s="205"/>
      <c r="BJ241" s="205"/>
      <c r="BK241" s="205"/>
      <c r="BL241" s="207"/>
      <c r="BM241" s="7" t="str">
        <f t="shared" si="10"/>
        <v>E</v>
      </c>
    </row>
    <row r="242" spans="1:65" s="2" customFormat="1" ht="27" hidden="1" thickTop="1">
      <c r="A242" s="158">
        <v>206</v>
      </c>
      <c r="B242" s="159" t="str">
        <f t="shared" si="7"/>
        <v>PSS08B_Adani Renewable Energy 35 Limited (ARE35L)</v>
      </c>
      <c r="C242" s="31" t="s">
        <v>721</v>
      </c>
      <c r="D242" s="197" t="s">
        <v>637</v>
      </c>
      <c r="E242" s="160" t="s">
        <v>689</v>
      </c>
      <c r="F242" s="291" t="s">
        <v>1184</v>
      </c>
      <c r="G242" s="199"/>
      <c r="H242" s="200" t="s">
        <v>723</v>
      </c>
      <c r="I242" s="160" t="s">
        <v>141</v>
      </c>
      <c r="J242" s="198" t="s">
        <v>159</v>
      </c>
      <c r="K242" s="201"/>
      <c r="L242" s="202"/>
      <c r="M242" s="203"/>
      <c r="N242" s="168" t="str" cm="1">
        <f t="array" ref="N242">_xlfn.IFNA(LOOKUP(2, 1/(MOD(COLUMN(O242:XFD242)-COLUMN(O242), 5)=2)/(O242:XFD242&lt;&gt;""), O242:XFD242),"Not Submitted")</f>
        <v>Not Submitted</v>
      </c>
      <c r="O242" s="238"/>
      <c r="P242" s="238"/>
      <c r="Q242" s="198"/>
      <c r="R242" s="102"/>
      <c r="S242" s="205"/>
      <c r="T242" s="239"/>
      <c r="U242" s="240"/>
      <c r="V242" s="204"/>
      <c r="W242" s="205"/>
      <c r="X242" s="205"/>
      <c r="Y242" s="249"/>
      <c r="Z242" s="219"/>
      <c r="AA242" s="243"/>
      <c r="AB242" s="204"/>
      <c r="AC242" s="204"/>
      <c r="AD242" s="250"/>
      <c r="AE242" s="219"/>
      <c r="AF242" s="243"/>
      <c r="AG242" s="205"/>
      <c r="AH242" s="205"/>
      <c r="AI242" s="236"/>
      <c r="AJ242" s="205"/>
      <c r="AK242" s="205"/>
      <c r="AL242" s="205"/>
      <c r="AM242" s="205"/>
      <c r="AN242" s="206"/>
      <c r="AO242" s="205"/>
      <c r="AP242" s="205"/>
      <c r="AQ242" s="205"/>
      <c r="AR242" s="205"/>
      <c r="AS242" s="206"/>
      <c r="AT242" s="205"/>
      <c r="AU242" s="205"/>
      <c r="AV242" s="205"/>
      <c r="AW242" s="205"/>
      <c r="AX242" s="206"/>
      <c r="AY242" s="205"/>
      <c r="AZ242" s="205"/>
      <c r="BA242" s="205"/>
      <c r="BB242" s="205"/>
      <c r="BC242" s="206"/>
      <c r="BD242" s="205"/>
      <c r="BE242" s="205"/>
      <c r="BF242" s="205"/>
      <c r="BG242" s="205"/>
      <c r="BH242" s="206"/>
      <c r="BI242" s="205"/>
      <c r="BJ242" s="205"/>
      <c r="BK242" s="205"/>
      <c r="BL242" s="207"/>
      <c r="BM242" s="7" t="str">
        <f t="shared" si="10"/>
        <v>E</v>
      </c>
    </row>
    <row r="243" spans="1:65" s="499" customFormat="1" ht="39" hidden="1" thickTop="1">
      <c r="A243" s="478">
        <v>207</v>
      </c>
      <c r="B243" s="672" t="str">
        <f t="shared" si="7"/>
        <v>PSS08B_Adani Renewable Energy 35 Limited (ARE35L)</v>
      </c>
      <c r="C243" s="479" t="s">
        <v>852</v>
      </c>
      <c r="D243" s="464" t="s">
        <v>637</v>
      </c>
      <c r="E243" s="465" t="s">
        <v>689</v>
      </c>
      <c r="F243" s="532" t="s">
        <v>1185</v>
      </c>
      <c r="G243" s="480"/>
      <c r="H243" s="481" t="s">
        <v>854</v>
      </c>
      <c r="I243" s="465"/>
      <c r="J243" s="482"/>
      <c r="K243" s="483"/>
      <c r="L243" s="484"/>
      <c r="M243" s="485"/>
      <c r="N243" s="168" t="str" cm="1">
        <f t="array" ref="N243">_xlfn.IFNA(LOOKUP(2, 1/(MOD(COLUMN(O243:XFD243)-COLUMN(O243), 5)=2)/(O243:XFD243&lt;&gt;""), O243:XFD243),"Not Submitted")</f>
        <v>delete</v>
      </c>
      <c r="O243" s="486"/>
      <c r="P243" s="486"/>
      <c r="Q243" s="482" t="s">
        <v>61</v>
      </c>
      <c r="R243" s="487"/>
      <c r="S243" s="205" t="s">
        <v>2952</v>
      </c>
      <c r="T243" s="489"/>
      <c r="U243" s="490"/>
      <c r="V243" s="491"/>
      <c r="W243" s="488"/>
      <c r="X243" s="488"/>
      <c r="Y243" s="492"/>
      <c r="Z243" s="493"/>
      <c r="AA243" s="494"/>
      <c r="AB243" s="491"/>
      <c r="AC243" s="491"/>
      <c r="AD243" s="495"/>
      <c r="AE243" s="493"/>
      <c r="AF243" s="494"/>
      <c r="AG243" s="488"/>
      <c r="AH243" s="488"/>
      <c r="AI243" s="496"/>
      <c r="AJ243" s="488"/>
      <c r="AK243" s="488"/>
      <c r="AL243" s="488"/>
      <c r="AM243" s="488"/>
      <c r="AN243" s="497"/>
      <c r="AO243" s="488"/>
      <c r="AP243" s="488"/>
      <c r="AQ243" s="488"/>
      <c r="AR243" s="488"/>
      <c r="AS243" s="497"/>
      <c r="AT243" s="488"/>
      <c r="AU243" s="488"/>
      <c r="AV243" s="488"/>
      <c r="AW243" s="488"/>
      <c r="AX243" s="497"/>
      <c r="AY243" s="488"/>
      <c r="AZ243" s="488"/>
      <c r="BA243" s="488"/>
      <c r="BB243" s="488"/>
      <c r="BC243" s="497"/>
      <c r="BD243" s="488"/>
      <c r="BE243" s="488"/>
      <c r="BF243" s="488"/>
      <c r="BG243" s="488"/>
      <c r="BH243" s="497"/>
      <c r="BI243" s="488"/>
      <c r="BJ243" s="488"/>
      <c r="BK243" s="488"/>
      <c r="BL243" s="498"/>
      <c r="BM243" s="670" t="str">
        <f t="shared" si="10"/>
        <v>E</v>
      </c>
    </row>
    <row r="244" spans="1:65" s="499" customFormat="1" ht="39" hidden="1" thickTop="1">
      <c r="A244" s="478">
        <v>208</v>
      </c>
      <c r="B244" s="672" t="str">
        <f t="shared" si="7"/>
        <v>PSS08B_Adani Renewable Energy 35 Limited (ARE35L)</v>
      </c>
      <c r="C244" s="479" t="s">
        <v>692</v>
      </c>
      <c r="D244" s="464" t="s">
        <v>637</v>
      </c>
      <c r="E244" s="465" t="s">
        <v>689</v>
      </c>
      <c r="F244" s="532" t="s">
        <v>1186</v>
      </c>
      <c r="G244" s="480"/>
      <c r="H244" s="481" t="s">
        <v>694</v>
      </c>
      <c r="I244" s="465"/>
      <c r="J244" s="482"/>
      <c r="K244" s="483"/>
      <c r="L244" s="484"/>
      <c r="M244" s="485"/>
      <c r="N244" s="168" t="str" cm="1">
        <f t="array" ref="N244">_xlfn.IFNA(LOOKUP(2, 1/(MOD(COLUMN(O244:XFD244)-COLUMN(O244), 5)=2)/(O244:XFD244&lt;&gt;""), O244:XFD244),"Not Submitted")</f>
        <v>delete</v>
      </c>
      <c r="O244" s="486"/>
      <c r="P244" s="486"/>
      <c r="Q244" s="482" t="s">
        <v>61</v>
      </c>
      <c r="R244" s="487"/>
      <c r="S244" s="205" t="s">
        <v>2952</v>
      </c>
      <c r="T244" s="489"/>
      <c r="U244" s="490"/>
      <c r="V244" s="491"/>
      <c r="W244" s="488"/>
      <c r="X244" s="488"/>
      <c r="Y244" s="492"/>
      <c r="Z244" s="493"/>
      <c r="AA244" s="494"/>
      <c r="AB244" s="491"/>
      <c r="AC244" s="491"/>
      <c r="AD244" s="495"/>
      <c r="AE244" s="493"/>
      <c r="AF244" s="494"/>
      <c r="AG244" s="488"/>
      <c r="AH244" s="488"/>
      <c r="AI244" s="496"/>
      <c r="AJ244" s="488"/>
      <c r="AK244" s="488"/>
      <c r="AL244" s="488"/>
      <c r="AM244" s="488"/>
      <c r="AN244" s="497"/>
      <c r="AO244" s="488"/>
      <c r="AP244" s="488"/>
      <c r="AQ244" s="488"/>
      <c r="AR244" s="488"/>
      <c r="AS244" s="497"/>
      <c r="AT244" s="488"/>
      <c r="AU244" s="488"/>
      <c r="AV244" s="488"/>
      <c r="AW244" s="488"/>
      <c r="AX244" s="497"/>
      <c r="AY244" s="488"/>
      <c r="AZ244" s="488"/>
      <c r="BA244" s="488"/>
      <c r="BB244" s="488"/>
      <c r="BC244" s="497"/>
      <c r="BD244" s="488"/>
      <c r="BE244" s="488"/>
      <c r="BF244" s="488"/>
      <c r="BG244" s="488"/>
      <c r="BH244" s="497"/>
      <c r="BI244" s="488"/>
      <c r="BJ244" s="488"/>
      <c r="BK244" s="488"/>
      <c r="BL244" s="498"/>
      <c r="BM244" s="670" t="str">
        <f t="shared" si="10"/>
        <v>E</v>
      </c>
    </row>
    <row r="245" spans="1:65" s="2" customFormat="1" ht="41.25" hidden="1" thickTop="1">
      <c r="A245" s="158">
        <v>209</v>
      </c>
      <c r="B245" s="159" t="str">
        <f t="shared" ref="B245:B261" si="11">$A$1</f>
        <v>PSS08B_Adani Renewable Energy 35 Limited (ARE35L)</v>
      </c>
      <c r="C245" s="31" t="s">
        <v>769</v>
      </c>
      <c r="D245" s="197" t="s">
        <v>637</v>
      </c>
      <c r="E245" s="160" t="s">
        <v>689</v>
      </c>
      <c r="F245" s="291" t="s">
        <v>1187</v>
      </c>
      <c r="G245" s="199"/>
      <c r="H245" s="200" t="s">
        <v>771</v>
      </c>
      <c r="I245" s="160"/>
      <c r="J245" s="198"/>
      <c r="K245" s="201"/>
      <c r="L245" s="202"/>
      <c r="M245" s="203"/>
      <c r="N245" s="168" t="str" cm="1">
        <f t="array" ref="N245">_xlfn.IFNA(LOOKUP(2, 1/(MOD(COLUMN(O245:XFD245)-COLUMN(O245), 5)=2)/(O245:XFD245&lt;&gt;""), O245:XFD245),"Not Submitted")</f>
        <v>RFC</v>
      </c>
      <c r="O245" s="604" t="s">
        <v>1188</v>
      </c>
      <c r="P245" s="604" t="s">
        <v>1189</v>
      </c>
      <c r="Q245" s="198" t="s">
        <v>8</v>
      </c>
      <c r="R245" s="605" t="s">
        <v>1190</v>
      </c>
      <c r="S245" s="205"/>
      <c r="T245" s="239"/>
      <c r="U245" s="240"/>
      <c r="V245" s="204"/>
      <c r="W245" s="102"/>
      <c r="X245" s="205"/>
      <c r="Y245" s="249"/>
      <c r="Z245" s="219"/>
      <c r="AA245" s="243"/>
      <c r="AB245" s="204"/>
      <c r="AC245" s="204"/>
      <c r="AD245" s="250"/>
      <c r="AE245" s="219"/>
      <c r="AF245" s="243"/>
      <c r="AG245" s="205"/>
      <c r="AH245" s="205"/>
      <c r="AI245" s="236"/>
      <c r="AJ245" s="205"/>
      <c r="AK245" s="205"/>
      <c r="AL245" s="205"/>
      <c r="AM245" s="205"/>
      <c r="AN245" s="206"/>
      <c r="AO245" s="205"/>
      <c r="AP245" s="205"/>
      <c r="AQ245" s="205"/>
      <c r="AR245" s="205"/>
      <c r="AS245" s="206"/>
      <c r="AT245" s="205"/>
      <c r="AU245" s="205"/>
      <c r="AV245" s="205"/>
      <c r="AW245" s="205"/>
      <c r="AX245" s="206"/>
      <c r="AY245" s="205"/>
      <c r="AZ245" s="205"/>
      <c r="BA245" s="205"/>
      <c r="BB245" s="205"/>
      <c r="BC245" s="206"/>
      <c r="BD245" s="205"/>
      <c r="BE245" s="205"/>
      <c r="BF245" s="205"/>
      <c r="BG245" s="205"/>
      <c r="BH245" s="206"/>
      <c r="BI245" s="205"/>
      <c r="BJ245" s="205"/>
      <c r="BK245" s="205"/>
      <c r="BL245" s="207"/>
      <c r="BM245" s="7" t="str">
        <f t="shared" si="10"/>
        <v>E</v>
      </c>
    </row>
    <row r="246" spans="1:65" s="2" customFormat="1" ht="41.25" hidden="1" thickTop="1">
      <c r="A246" s="158">
        <v>210</v>
      </c>
      <c r="B246" s="159" t="str">
        <f t="shared" si="11"/>
        <v>PSS08B_Adani Renewable Energy 35 Limited (ARE35L)</v>
      </c>
      <c r="C246" s="31" t="s">
        <v>769</v>
      </c>
      <c r="D246" s="197" t="s">
        <v>637</v>
      </c>
      <c r="E246" s="160" t="s">
        <v>689</v>
      </c>
      <c r="F246" s="291" t="s">
        <v>1191</v>
      </c>
      <c r="G246" s="199"/>
      <c r="H246" s="200" t="s">
        <v>775</v>
      </c>
      <c r="I246" s="160"/>
      <c r="J246" s="198"/>
      <c r="K246" s="201"/>
      <c r="L246" s="202"/>
      <c r="M246" s="203"/>
      <c r="N246" s="168" t="str" cm="1">
        <f t="array" ref="N246">_xlfn.IFNA(LOOKUP(2, 1/(MOD(COLUMN(O246:XFD246)-COLUMN(O246), 5)=2)/(O246:XFD246&lt;&gt;""), O246:XFD246),"Not Submitted")</f>
        <v>RFC</v>
      </c>
      <c r="O246" s="604" t="s">
        <v>1188</v>
      </c>
      <c r="P246" s="604" t="s">
        <v>1189</v>
      </c>
      <c r="Q246" s="198" t="s">
        <v>8</v>
      </c>
      <c r="R246" s="605" t="s">
        <v>1190</v>
      </c>
      <c r="S246" s="205"/>
      <c r="T246" s="239">
        <v>46239</v>
      </c>
      <c r="U246" s="240">
        <v>46239</v>
      </c>
      <c r="V246" s="204" t="s">
        <v>8</v>
      </c>
      <c r="W246" s="102" t="s">
        <v>3183</v>
      </c>
      <c r="X246" s="205"/>
      <c r="Y246" s="249"/>
      <c r="Z246" s="219"/>
      <c r="AA246" s="243"/>
      <c r="AB246" s="204"/>
      <c r="AC246" s="204"/>
      <c r="AD246" s="250"/>
      <c r="AE246" s="219"/>
      <c r="AF246" s="243"/>
      <c r="AG246" s="205"/>
      <c r="AH246" s="205"/>
      <c r="AI246" s="236"/>
      <c r="AJ246" s="205"/>
      <c r="AK246" s="205"/>
      <c r="AL246" s="205"/>
      <c r="AM246" s="205"/>
      <c r="AN246" s="206"/>
      <c r="AO246" s="205"/>
      <c r="AP246" s="205"/>
      <c r="AQ246" s="205"/>
      <c r="AR246" s="205"/>
      <c r="AS246" s="206"/>
      <c r="AT246" s="205"/>
      <c r="AU246" s="205"/>
      <c r="AV246" s="205"/>
      <c r="AW246" s="205"/>
      <c r="AX246" s="206"/>
      <c r="AY246" s="205"/>
      <c r="AZ246" s="205"/>
      <c r="BA246" s="205"/>
      <c r="BB246" s="205"/>
      <c r="BC246" s="206"/>
      <c r="BD246" s="205"/>
      <c r="BE246" s="205"/>
      <c r="BF246" s="205"/>
      <c r="BG246" s="205"/>
      <c r="BH246" s="206"/>
      <c r="BI246" s="205"/>
      <c r="BJ246" s="205"/>
      <c r="BK246" s="205"/>
      <c r="BL246" s="207"/>
      <c r="BM246" s="7" t="str">
        <f t="shared" si="10"/>
        <v>E</v>
      </c>
    </row>
    <row r="247" spans="1:65" s="2" customFormat="1" ht="27" hidden="1" thickTop="1">
      <c r="A247" s="158"/>
      <c r="B247" s="159" t="str">
        <f t="shared" si="11"/>
        <v>PSS08B_Adani Renewable Energy 35 Limited (ARE35L)</v>
      </c>
      <c r="C247" s="31" t="s">
        <v>769</v>
      </c>
      <c r="D247" s="197" t="s">
        <v>637</v>
      </c>
      <c r="E247" s="160" t="s">
        <v>689</v>
      </c>
      <c r="F247" s="291" t="s">
        <v>1192</v>
      </c>
      <c r="G247" s="199"/>
      <c r="H247" s="200" t="s">
        <v>778</v>
      </c>
      <c r="I247" s="160"/>
      <c r="J247" s="198"/>
      <c r="K247" s="201">
        <v>46143</v>
      </c>
      <c r="L247" s="202"/>
      <c r="M247" s="203"/>
      <c r="N247" s="168" t="str" cm="1">
        <f t="array" ref="N247">_xlfn.IFNA(LOOKUP(2, 1/(MOD(COLUMN(O247:XFD247)-COLUMN(O247), 5)=2)/(O247:XFD247&lt;&gt;""), O247:XFD247),"Not Submitted")</f>
        <v>Not Submitted</v>
      </c>
      <c r="O247" s="238"/>
      <c r="P247" s="238"/>
      <c r="Q247" s="198"/>
      <c r="R247" s="102"/>
      <c r="S247" s="205"/>
      <c r="T247" s="239"/>
      <c r="U247" s="240"/>
      <c r="V247" s="204"/>
      <c r="W247" s="205"/>
      <c r="X247" s="205"/>
      <c r="Y247" s="249"/>
      <c r="Z247" s="219"/>
      <c r="AA247" s="243"/>
      <c r="AB247" s="204"/>
      <c r="AC247" s="204"/>
      <c r="AD247" s="250"/>
      <c r="AE247" s="219"/>
      <c r="AF247" s="243"/>
      <c r="AG247" s="205"/>
      <c r="AH247" s="205"/>
      <c r="AI247" s="236"/>
      <c r="AJ247" s="205"/>
      <c r="AK247" s="205"/>
      <c r="AL247" s="205"/>
      <c r="AM247" s="205"/>
      <c r="AN247" s="206"/>
      <c r="AO247" s="205"/>
      <c r="AP247" s="205"/>
      <c r="AQ247" s="205"/>
      <c r="AR247" s="205"/>
      <c r="AS247" s="206"/>
      <c r="AT247" s="205"/>
      <c r="AU247" s="205"/>
      <c r="AV247" s="205"/>
      <c r="AW247" s="205"/>
      <c r="AX247" s="206"/>
      <c r="AY247" s="205"/>
      <c r="AZ247" s="205"/>
      <c r="BA247" s="205"/>
      <c r="BB247" s="205"/>
      <c r="BC247" s="206"/>
      <c r="BD247" s="205"/>
      <c r="BE247" s="205"/>
      <c r="BF247" s="205"/>
      <c r="BG247" s="205"/>
      <c r="BH247" s="206"/>
      <c r="BI247" s="205"/>
      <c r="BJ247" s="205"/>
      <c r="BK247" s="205"/>
      <c r="BL247" s="207"/>
      <c r="BM247" s="7" t="str">
        <f t="shared" si="10"/>
        <v>E</v>
      </c>
    </row>
    <row r="248" spans="1:65" s="2" customFormat="1" ht="27.75" hidden="1" thickTop="1">
      <c r="A248" s="158"/>
      <c r="B248" s="159" t="str">
        <f t="shared" si="11"/>
        <v>PSS08B_Adani Renewable Energy 35 Limited (ARE35L)</v>
      </c>
      <c r="C248" s="31" t="s">
        <v>769</v>
      </c>
      <c r="D248" s="197" t="s">
        <v>637</v>
      </c>
      <c r="E248" s="160" t="s">
        <v>689</v>
      </c>
      <c r="F248" s="291" t="s">
        <v>1193</v>
      </c>
      <c r="G248" s="199"/>
      <c r="H248" s="200" t="s">
        <v>780</v>
      </c>
      <c r="I248" s="160"/>
      <c r="J248" s="198"/>
      <c r="K248" s="201">
        <v>46143</v>
      </c>
      <c r="L248" s="202"/>
      <c r="M248" s="203"/>
      <c r="N248" s="168" t="str" cm="1">
        <f t="array" ref="N248">_xlfn.IFNA(LOOKUP(2, 1/(MOD(COLUMN(O248:XFD248)-COLUMN(O248), 5)=2)/(O248:XFD248&lt;&gt;""), O248:XFD248),"Not Submitted")</f>
        <v>Not Submitted</v>
      </c>
      <c r="O248" s="238"/>
      <c r="P248" s="238"/>
      <c r="Q248" s="198"/>
      <c r="R248" s="102"/>
      <c r="S248" s="205"/>
      <c r="T248" s="239"/>
      <c r="U248" s="240"/>
      <c r="V248" s="204"/>
      <c r="W248" s="205"/>
      <c r="X248" s="205"/>
      <c r="Y248" s="249"/>
      <c r="Z248" s="219"/>
      <c r="AA248" s="243"/>
      <c r="AB248" s="204"/>
      <c r="AC248" s="204"/>
      <c r="AD248" s="250"/>
      <c r="AE248" s="219"/>
      <c r="AF248" s="243"/>
      <c r="AG248" s="205"/>
      <c r="AH248" s="205"/>
      <c r="AI248" s="236"/>
      <c r="AJ248" s="205"/>
      <c r="AK248" s="205"/>
      <c r="AL248" s="205"/>
      <c r="AM248" s="205"/>
      <c r="AN248" s="206"/>
      <c r="AO248" s="205"/>
      <c r="AP248" s="205"/>
      <c r="AQ248" s="205"/>
      <c r="AR248" s="205"/>
      <c r="AS248" s="206"/>
      <c r="AT248" s="205"/>
      <c r="AU248" s="205"/>
      <c r="AV248" s="205"/>
      <c r="AW248" s="205"/>
      <c r="AX248" s="206"/>
      <c r="AY248" s="205"/>
      <c r="AZ248" s="205"/>
      <c r="BA248" s="205"/>
      <c r="BB248" s="205"/>
      <c r="BC248" s="206"/>
      <c r="BD248" s="205"/>
      <c r="BE248" s="205"/>
      <c r="BF248" s="205"/>
      <c r="BG248" s="205"/>
      <c r="BH248" s="206"/>
      <c r="BI248" s="205"/>
      <c r="BJ248" s="205"/>
      <c r="BK248" s="205"/>
      <c r="BL248" s="207"/>
      <c r="BM248" s="7" t="str">
        <f t="shared" si="10"/>
        <v>E</v>
      </c>
    </row>
    <row r="249" spans="1:65" s="2" customFormat="1" ht="27.75" hidden="1" thickTop="1">
      <c r="A249" s="158">
        <v>211</v>
      </c>
      <c r="B249" s="159" t="str">
        <f t="shared" si="11"/>
        <v>PSS08B_Adani Renewable Energy 35 Limited (ARE35L)</v>
      </c>
      <c r="C249" s="31" t="s">
        <v>769</v>
      </c>
      <c r="D249" s="197" t="s">
        <v>637</v>
      </c>
      <c r="E249" s="160" t="s">
        <v>689</v>
      </c>
      <c r="F249" s="291" t="s">
        <v>1194</v>
      </c>
      <c r="G249" s="199"/>
      <c r="H249" s="200" t="s">
        <v>782</v>
      </c>
      <c r="I249" s="160" t="s">
        <v>141</v>
      </c>
      <c r="J249" s="198" t="s">
        <v>159</v>
      </c>
      <c r="K249" s="201"/>
      <c r="L249" s="202"/>
      <c r="M249" s="203"/>
      <c r="N249" s="168" t="str" cm="1">
        <f t="array" ref="N249">_xlfn.IFNA(LOOKUP(2, 1/(MOD(COLUMN(O249:XFD249)-COLUMN(O249), 5)=2)/(O249:XFD249&lt;&gt;""), O249:XFD249),"Not Submitted")</f>
        <v>RFC</v>
      </c>
      <c r="O249" s="238">
        <v>46164</v>
      </c>
      <c r="P249" s="238">
        <v>46164</v>
      </c>
      <c r="Q249" s="198" t="s">
        <v>8</v>
      </c>
      <c r="R249" s="102" t="s">
        <v>1172</v>
      </c>
      <c r="S249" s="205"/>
      <c r="T249" s="239">
        <v>46239</v>
      </c>
      <c r="U249" s="240">
        <v>46239</v>
      </c>
      <c r="V249" s="204" t="s">
        <v>8</v>
      </c>
      <c r="W249" s="102" t="s">
        <v>3183</v>
      </c>
      <c r="X249" s="205"/>
      <c r="Y249" s="249">
        <v>46246</v>
      </c>
      <c r="Z249" s="219">
        <v>46246</v>
      </c>
      <c r="AA249" s="243" t="s">
        <v>8</v>
      </c>
      <c r="AB249" s="204" t="s">
        <v>3208</v>
      </c>
      <c r="AC249" s="204"/>
      <c r="AD249" s="250"/>
      <c r="AE249" s="219"/>
      <c r="AF249" s="243"/>
      <c r="AG249" s="205"/>
      <c r="AH249" s="205"/>
      <c r="AI249" s="236"/>
      <c r="AJ249" s="205"/>
      <c r="AK249" s="205"/>
      <c r="AL249" s="205"/>
      <c r="AM249" s="205"/>
      <c r="AN249" s="206"/>
      <c r="AO249" s="205"/>
      <c r="AP249" s="205"/>
      <c r="AQ249" s="205"/>
      <c r="AR249" s="205"/>
      <c r="AS249" s="206"/>
      <c r="AT249" s="205"/>
      <c r="AU249" s="205"/>
      <c r="AV249" s="205"/>
      <c r="AW249" s="205"/>
      <c r="AX249" s="206"/>
      <c r="AY249" s="205"/>
      <c r="AZ249" s="205"/>
      <c r="BA249" s="205"/>
      <c r="BB249" s="205"/>
      <c r="BC249" s="206"/>
      <c r="BD249" s="205"/>
      <c r="BE249" s="205"/>
      <c r="BF249" s="205"/>
      <c r="BG249" s="205"/>
      <c r="BH249" s="206"/>
      <c r="BI249" s="205"/>
      <c r="BJ249" s="205"/>
      <c r="BK249" s="205"/>
      <c r="BL249" s="207"/>
      <c r="BM249" s="7" t="str">
        <f t="shared" si="10"/>
        <v>E</v>
      </c>
    </row>
    <row r="250" spans="1:65" s="2" customFormat="1" ht="27" hidden="1" thickTop="1">
      <c r="A250" s="158">
        <v>212</v>
      </c>
      <c r="B250" s="159" t="str">
        <f t="shared" si="11"/>
        <v>PSS08B_Adani Renewable Energy 35 Limited (ARE35L)</v>
      </c>
      <c r="C250" s="31" t="s">
        <v>857</v>
      </c>
      <c r="D250" s="197" t="s">
        <v>637</v>
      </c>
      <c r="E250" s="160" t="s">
        <v>689</v>
      </c>
      <c r="F250" s="291" t="s">
        <v>1195</v>
      </c>
      <c r="G250" s="199"/>
      <c r="H250" s="200" t="s">
        <v>859</v>
      </c>
      <c r="I250" s="160"/>
      <c r="J250" s="198"/>
      <c r="K250" s="201"/>
      <c r="L250" s="202"/>
      <c r="M250" s="203"/>
      <c r="N250" s="168" t="str" cm="1">
        <f t="array" ref="N250">_xlfn.IFNA(LOOKUP(2, 1/(MOD(COLUMN(O250:XFD250)-COLUMN(O250), 5)=2)/(O250:XFD250&lt;&gt;""), O250:XFD250),"Not Submitted")</f>
        <v>Not Submitted</v>
      </c>
      <c r="O250" s="238"/>
      <c r="P250" s="238"/>
      <c r="Q250" s="198"/>
      <c r="R250" s="102"/>
      <c r="S250" s="205"/>
      <c r="T250" s="239"/>
      <c r="U250" s="240"/>
      <c r="V250" s="204"/>
      <c r="W250" s="205"/>
      <c r="X250" s="205"/>
      <c r="Y250" s="249"/>
      <c r="Z250" s="219"/>
      <c r="AA250" s="243"/>
      <c r="AB250" s="204"/>
      <c r="AC250" s="204"/>
      <c r="AD250" s="250"/>
      <c r="AE250" s="219"/>
      <c r="AF250" s="243"/>
      <c r="AG250" s="205"/>
      <c r="AH250" s="205"/>
      <c r="AI250" s="236"/>
      <c r="AJ250" s="205"/>
      <c r="AK250" s="205"/>
      <c r="AL250" s="205"/>
      <c r="AM250" s="205"/>
      <c r="AN250" s="206"/>
      <c r="AO250" s="205"/>
      <c r="AP250" s="205"/>
      <c r="AQ250" s="205"/>
      <c r="AR250" s="205"/>
      <c r="AS250" s="206"/>
      <c r="AT250" s="205"/>
      <c r="AU250" s="205"/>
      <c r="AV250" s="205"/>
      <c r="AW250" s="205"/>
      <c r="AX250" s="206"/>
      <c r="AY250" s="205"/>
      <c r="AZ250" s="205"/>
      <c r="BA250" s="205"/>
      <c r="BB250" s="205"/>
      <c r="BC250" s="206"/>
      <c r="BD250" s="205"/>
      <c r="BE250" s="205"/>
      <c r="BF250" s="205"/>
      <c r="BG250" s="205"/>
      <c r="BH250" s="206"/>
      <c r="BI250" s="205"/>
      <c r="BJ250" s="205"/>
      <c r="BK250" s="205"/>
      <c r="BL250" s="207"/>
      <c r="BM250" s="7" t="str">
        <f t="shared" si="10"/>
        <v>E</v>
      </c>
    </row>
    <row r="251" spans="1:65" s="2" customFormat="1" ht="27" hidden="1" thickTop="1">
      <c r="A251" s="158">
        <v>213</v>
      </c>
      <c r="B251" s="159" t="str">
        <f t="shared" si="11"/>
        <v>PSS08B_Adani Renewable Energy 35 Limited (ARE35L)</v>
      </c>
      <c r="C251" s="31" t="s">
        <v>650</v>
      </c>
      <c r="D251" s="197" t="s">
        <v>637</v>
      </c>
      <c r="E251" s="160" t="s">
        <v>689</v>
      </c>
      <c r="F251" s="291" t="s">
        <v>1196</v>
      </c>
      <c r="G251" s="199"/>
      <c r="H251" s="200" t="s">
        <v>789</v>
      </c>
      <c r="I251" s="160"/>
      <c r="J251" s="198"/>
      <c r="K251" s="201"/>
      <c r="L251" s="202"/>
      <c r="M251" s="203"/>
      <c r="N251" s="168" t="str" cm="1">
        <f t="array" ref="N251">_xlfn.IFNA(LOOKUP(2, 1/(MOD(COLUMN(O251:XFD251)-COLUMN(O251), 5)=2)/(O251:XFD251&lt;&gt;""), O251:XFD251),"Not Submitted")</f>
        <v>RFC</v>
      </c>
      <c r="O251" s="238">
        <v>46176</v>
      </c>
      <c r="P251" s="238">
        <v>46176</v>
      </c>
      <c r="Q251" s="198" t="s">
        <v>8</v>
      </c>
      <c r="R251" s="102" t="s">
        <v>1197</v>
      </c>
      <c r="S251" s="205"/>
      <c r="T251" s="239"/>
      <c r="U251" s="240"/>
      <c r="V251" s="204"/>
      <c r="W251" s="205"/>
      <c r="X251" s="205"/>
      <c r="Y251" s="249"/>
      <c r="Z251" s="219"/>
      <c r="AA251" s="243"/>
      <c r="AB251" s="204"/>
      <c r="AC251" s="204"/>
      <c r="AD251" s="250"/>
      <c r="AE251" s="219"/>
      <c r="AF251" s="243"/>
      <c r="AG251" s="205"/>
      <c r="AH251" s="205"/>
      <c r="AI251" s="236"/>
      <c r="AJ251" s="205"/>
      <c r="AK251" s="205"/>
      <c r="AL251" s="205"/>
      <c r="AM251" s="205"/>
      <c r="AN251" s="206"/>
      <c r="AO251" s="205"/>
      <c r="AP251" s="205"/>
      <c r="AQ251" s="205"/>
      <c r="AR251" s="205"/>
      <c r="AS251" s="206"/>
      <c r="AT251" s="205"/>
      <c r="AU251" s="205"/>
      <c r="AV251" s="205"/>
      <c r="AW251" s="205"/>
      <c r="AX251" s="206"/>
      <c r="AY251" s="205"/>
      <c r="AZ251" s="205"/>
      <c r="BA251" s="205"/>
      <c r="BB251" s="205"/>
      <c r="BC251" s="206"/>
      <c r="BD251" s="205"/>
      <c r="BE251" s="205"/>
      <c r="BF251" s="205"/>
      <c r="BG251" s="205"/>
      <c r="BH251" s="206"/>
      <c r="BI251" s="205"/>
      <c r="BJ251" s="205"/>
      <c r="BK251" s="205"/>
      <c r="BL251" s="207"/>
      <c r="BM251" s="7" t="str">
        <f t="shared" si="10"/>
        <v>E</v>
      </c>
    </row>
    <row r="252" spans="1:65" s="2" customFormat="1" ht="27" hidden="1" thickTop="1">
      <c r="A252" s="158">
        <v>214</v>
      </c>
      <c r="B252" s="159" t="str">
        <f t="shared" si="11"/>
        <v>PSS08B_Adani Renewable Energy 35 Limited (ARE35L)</v>
      </c>
      <c r="C252" s="31" t="s">
        <v>643</v>
      </c>
      <c r="D252" s="197" t="s">
        <v>637</v>
      </c>
      <c r="E252" s="160" t="s">
        <v>689</v>
      </c>
      <c r="F252" s="291" t="s">
        <v>1198</v>
      </c>
      <c r="G252" s="199"/>
      <c r="H252" s="200" t="s">
        <v>735</v>
      </c>
      <c r="I252" s="160"/>
      <c r="J252" s="198"/>
      <c r="K252" s="201"/>
      <c r="L252" s="202"/>
      <c r="M252" s="203"/>
      <c r="N252" s="168" t="str" cm="1">
        <f t="array" ref="N252">_xlfn.IFNA(LOOKUP(2, 1/(MOD(COLUMN(O252:XFD252)-COLUMN(O252), 5)=2)/(O252:XFD252&lt;&gt;""), O252:XFD252),"Not Submitted")</f>
        <v>Cat. -I</v>
      </c>
      <c r="O252" s="238">
        <v>46121</v>
      </c>
      <c r="P252" s="238">
        <v>46121</v>
      </c>
      <c r="Q252" s="198" t="s">
        <v>33</v>
      </c>
      <c r="R252" s="102" t="s">
        <v>1199</v>
      </c>
      <c r="S252" s="205"/>
      <c r="T252" s="239"/>
      <c r="U252" s="240"/>
      <c r="V252" s="204"/>
      <c r="W252" s="205"/>
      <c r="X252" s="205"/>
      <c r="Y252" s="249"/>
      <c r="Z252" s="219"/>
      <c r="AA252" s="243"/>
      <c r="AB252" s="204"/>
      <c r="AC252" s="204"/>
      <c r="AD252" s="250"/>
      <c r="AE252" s="219"/>
      <c r="AF252" s="243"/>
      <c r="AG252" s="205"/>
      <c r="AH252" s="205"/>
      <c r="AI252" s="236"/>
      <c r="AJ252" s="205"/>
      <c r="AK252" s="205"/>
      <c r="AL252" s="205"/>
      <c r="AM252" s="205"/>
      <c r="AN252" s="206"/>
      <c r="AO252" s="205"/>
      <c r="AP252" s="205"/>
      <c r="AQ252" s="205"/>
      <c r="AR252" s="205"/>
      <c r="AS252" s="206"/>
      <c r="AT252" s="205"/>
      <c r="AU252" s="205"/>
      <c r="AV252" s="205"/>
      <c r="AW252" s="205"/>
      <c r="AX252" s="206"/>
      <c r="AY252" s="205"/>
      <c r="AZ252" s="205"/>
      <c r="BA252" s="205"/>
      <c r="BB252" s="205"/>
      <c r="BC252" s="206"/>
      <c r="BD252" s="205"/>
      <c r="BE252" s="205"/>
      <c r="BF252" s="205"/>
      <c r="BG252" s="205"/>
      <c r="BH252" s="206"/>
      <c r="BI252" s="205"/>
      <c r="BJ252" s="205"/>
      <c r="BK252" s="205"/>
      <c r="BL252" s="207"/>
      <c r="BM252" s="7" t="str">
        <f t="shared" si="10"/>
        <v>E</v>
      </c>
    </row>
    <row r="253" spans="1:65" s="2" customFormat="1" ht="27" hidden="1" thickTop="1">
      <c r="A253" s="158">
        <v>215</v>
      </c>
      <c r="B253" s="159" t="str">
        <f t="shared" si="11"/>
        <v>PSS08B_Adani Renewable Energy 35 Limited (ARE35L)</v>
      </c>
      <c r="C253" s="31" t="s">
        <v>589</v>
      </c>
      <c r="D253" s="197" t="s">
        <v>637</v>
      </c>
      <c r="E253" s="160" t="s">
        <v>689</v>
      </c>
      <c r="F253" s="291" t="s">
        <v>1200</v>
      </c>
      <c r="G253" s="199"/>
      <c r="H253" s="200" t="s">
        <v>868</v>
      </c>
      <c r="I253" s="160"/>
      <c r="J253" s="198"/>
      <c r="K253" s="201"/>
      <c r="L253" s="202"/>
      <c r="M253" s="203"/>
      <c r="N253" s="168" t="str" cm="1">
        <f t="array" ref="N253">_xlfn.IFNA(LOOKUP(2, 1/(MOD(COLUMN(O253:XFD253)-COLUMN(O253), 5)=2)/(O253:XFD253&lt;&gt;""), O253:XFD253),"Not Submitted")</f>
        <v>RFC</v>
      </c>
      <c r="O253" s="238">
        <v>46144</v>
      </c>
      <c r="P253" s="238">
        <v>46144</v>
      </c>
      <c r="Q253" s="198" t="s">
        <v>33</v>
      </c>
      <c r="R253" s="102" t="s">
        <v>1201</v>
      </c>
      <c r="S253" s="205"/>
      <c r="T253" s="239">
        <v>46246</v>
      </c>
      <c r="U253" s="240">
        <v>46246</v>
      </c>
      <c r="V253" s="204" t="s">
        <v>8</v>
      </c>
      <c r="W253" s="205" t="s">
        <v>3206</v>
      </c>
      <c r="X253" s="205"/>
      <c r="Y253" s="249"/>
      <c r="Z253" s="219"/>
      <c r="AA253" s="243"/>
      <c r="AB253" s="204"/>
      <c r="AC253" s="204"/>
      <c r="AD253" s="250"/>
      <c r="AE253" s="219"/>
      <c r="AF253" s="243"/>
      <c r="AG253" s="205"/>
      <c r="AH253" s="205"/>
      <c r="AI253" s="236"/>
      <c r="AJ253" s="205"/>
      <c r="AK253" s="205"/>
      <c r="AL253" s="205"/>
      <c r="AM253" s="205"/>
      <c r="AN253" s="206"/>
      <c r="AO253" s="205"/>
      <c r="AP253" s="205"/>
      <c r="AQ253" s="205"/>
      <c r="AR253" s="205"/>
      <c r="AS253" s="206"/>
      <c r="AT253" s="205"/>
      <c r="AU253" s="205"/>
      <c r="AV253" s="205"/>
      <c r="AW253" s="205"/>
      <c r="AX253" s="206"/>
      <c r="AY253" s="205"/>
      <c r="AZ253" s="205"/>
      <c r="BA253" s="205"/>
      <c r="BB253" s="205"/>
      <c r="BC253" s="206"/>
      <c r="BD253" s="205"/>
      <c r="BE253" s="205"/>
      <c r="BF253" s="205"/>
      <c r="BG253" s="205"/>
      <c r="BH253" s="206"/>
      <c r="BI253" s="205"/>
      <c r="BJ253" s="205"/>
      <c r="BK253" s="205"/>
      <c r="BL253" s="207"/>
      <c r="BM253" s="7" t="str">
        <f t="shared" si="10"/>
        <v>E</v>
      </c>
    </row>
    <row r="254" spans="1:65" s="2" customFormat="1" ht="27" hidden="1" thickTop="1">
      <c r="A254" s="158">
        <v>216</v>
      </c>
      <c r="B254" s="159" t="str">
        <f t="shared" si="11"/>
        <v>PSS08B_Adani Renewable Energy 35 Limited (ARE35L)</v>
      </c>
      <c r="C254" s="31" t="s">
        <v>600</v>
      </c>
      <c r="D254" s="197" t="s">
        <v>637</v>
      </c>
      <c r="E254" s="160" t="s">
        <v>689</v>
      </c>
      <c r="F254" s="291" t="s">
        <v>1202</v>
      </c>
      <c r="G254" s="199"/>
      <c r="H254" s="200" t="s">
        <v>801</v>
      </c>
      <c r="I254" s="160" t="s">
        <v>141</v>
      </c>
      <c r="J254" s="198" t="s">
        <v>159</v>
      </c>
      <c r="K254" s="201"/>
      <c r="L254" s="202"/>
      <c r="M254" s="203"/>
      <c r="N254" s="168" t="str" cm="1">
        <f t="array" ref="N254">_xlfn.IFNA(LOOKUP(2, 1/(MOD(COLUMN(O254:XFD254)-COLUMN(O254), 5)=2)/(O254:XFD254&lt;&gt;""), O254:XFD254),"Not Submitted")</f>
        <v>Not Submitted</v>
      </c>
      <c r="O254" s="238"/>
      <c r="P254" s="238"/>
      <c r="Q254" s="198"/>
      <c r="R254" s="102"/>
      <c r="S254" s="205"/>
      <c r="T254" s="239"/>
      <c r="U254" s="240"/>
      <c r="V254" s="204"/>
      <c r="W254" s="205"/>
      <c r="X254" s="205"/>
      <c r="Y254" s="249"/>
      <c r="Z254" s="219"/>
      <c r="AA254" s="243"/>
      <c r="AB254" s="204"/>
      <c r="AC254" s="204"/>
      <c r="AD254" s="250"/>
      <c r="AE254" s="219"/>
      <c r="AF254" s="243"/>
      <c r="AG254" s="205"/>
      <c r="AH254" s="205"/>
      <c r="AI254" s="236"/>
      <c r="AJ254" s="205"/>
      <c r="AK254" s="205"/>
      <c r="AL254" s="205"/>
      <c r="AM254" s="205"/>
      <c r="AN254" s="206"/>
      <c r="AO254" s="205"/>
      <c r="AP254" s="205"/>
      <c r="AQ254" s="205"/>
      <c r="AR254" s="205"/>
      <c r="AS254" s="206"/>
      <c r="AT254" s="205"/>
      <c r="AU254" s="205"/>
      <c r="AV254" s="205"/>
      <c r="AW254" s="205"/>
      <c r="AX254" s="206"/>
      <c r="AY254" s="205"/>
      <c r="AZ254" s="205"/>
      <c r="BA254" s="205"/>
      <c r="BB254" s="205"/>
      <c r="BC254" s="206"/>
      <c r="BD254" s="205"/>
      <c r="BE254" s="205"/>
      <c r="BF254" s="205"/>
      <c r="BG254" s="205"/>
      <c r="BH254" s="206"/>
      <c r="BI254" s="205"/>
      <c r="BJ254" s="205"/>
      <c r="BK254" s="205"/>
      <c r="BL254" s="207"/>
      <c r="BM254" s="7" t="str">
        <f t="shared" si="10"/>
        <v>E</v>
      </c>
    </row>
    <row r="255" spans="1:65" s="2" customFormat="1" ht="27" hidden="1" thickTop="1">
      <c r="A255" s="158">
        <v>217</v>
      </c>
      <c r="B255" s="159" t="str">
        <f t="shared" si="11"/>
        <v>PSS08B_Adani Renewable Energy 35 Limited (ARE35L)</v>
      </c>
      <c r="C255" s="31" t="s">
        <v>600</v>
      </c>
      <c r="D255" s="197" t="s">
        <v>637</v>
      </c>
      <c r="E255" s="160" t="s">
        <v>689</v>
      </c>
      <c r="F255" s="291" t="s">
        <v>1203</v>
      </c>
      <c r="G255" s="199"/>
      <c r="H255" s="200" t="s">
        <v>803</v>
      </c>
      <c r="I255" s="160" t="s">
        <v>141</v>
      </c>
      <c r="J255" s="198" t="s">
        <v>159</v>
      </c>
      <c r="K255" s="201"/>
      <c r="L255" s="202"/>
      <c r="M255" s="203"/>
      <c r="N255" s="168" t="str" cm="1">
        <f t="array" ref="N255">_xlfn.IFNA(LOOKUP(2, 1/(MOD(COLUMN(O255:XFD255)-COLUMN(O255), 5)=2)/(O255:XFD255&lt;&gt;""), O255:XFD255),"Not Submitted")</f>
        <v>Not Submitted</v>
      </c>
      <c r="O255" s="238"/>
      <c r="P255" s="238"/>
      <c r="Q255" s="198"/>
      <c r="R255" s="102"/>
      <c r="S255" s="205"/>
      <c r="T255" s="239"/>
      <c r="U255" s="240"/>
      <c r="V255" s="204"/>
      <c r="W255" s="205"/>
      <c r="X255" s="205"/>
      <c r="Y255" s="249"/>
      <c r="Z255" s="219"/>
      <c r="AA255" s="243"/>
      <c r="AB255" s="204"/>
      <c r="AC255" s="204"/>
      <c r="AD255" s="250"/>
      <c r="AE255" s="219"/>
      <c r="AF255" s="243"/>
      <c r="AG255" s="205"/>
      <c r="AH255" s="205"/>
      <c r="AI255" s="236"/>
      <c r="AJ255" s="205"/>
      <c r="AK255" s="205"/>
      <c r="AL255" s="205"/>
      <c r="AM255" s="205"/>
      <c r="AN255" s="206"/>
      <c r="AO255" s="205"/>
      <c r="AP255" s="205"/>
      <c r="AQ255" s="205"/>
      <c r="AR255" s="205"/>
      <c r="AS255" s="206"/>
      <c r="AT255" s="205"/>
      <c r="AU255" s="205"/>
      <c r="AV255" s="205"/>
      <c r="AW255" s="205"/>
      <c r="AX255" s="206"/>
      <c r="AY255" s="205"/>
      <c r="AZ255" s="205"/>
      <c r="BA255" s="205"/>
      <c r="BB255" s="205"/>
      <c r="BC255" s="206"/>
      <c r="BD255" s="205"/>
      <c r="BE255" s="205"/>
      <c r="BF255" s="205"/>
      <c r="BG255" s="205"/>
      <c r="BH255" s="206"/>
      <c r="BI255" s="205"/>
      <c r="BJ255" s="205"/>
      <c r="BK255" s="205"/>
      <c r="BL255" s="207"/>
      <c r="BM255" s="7" t="str">
        <f t="shared" si="10"/>
        <v>E</v>
      </c>
    </row>
    <row r="256" spans="1:65" s="2" customFormat="1" ht="27" hidden="1" thickTop="1">
      <c r="A256" s="158">
        <v>218</v>
      </c>
      <c r="B256" s="159" t="str">
        <f t="shared" si="11"/>
        <v>PSS08B_Adani Renewable Energy 35 Limited (ARE35L)</v>
      </c>
      <c r="C256" s="31" t="s">
        <v>600</v>
      </c>
      <c r="D256" s="197" t="s">
        <v>637</v>
      </c>
      <c r="E256" s="160" t="s">
        <v>689</v>
      </c>
      <c r="F256" s="291" t="s">
        <v>1204</v>
      </c>
      <c r="G256" s="199"/>
      <c r="H256" s="200" t="s">
        <v>799</v>
      </c>
      <c r="I256" s="160" t="s">
        <v>141</v>
      </c>
      <c r="J256" s="198" t="s">
        <v>159</v>
      </c>
      <c r="K256" s="201"/>
      <c r="L256" s="202"/>
      <c r="M256" s="203"/>
      <c r="N256" s="168" t="str" cm="1">
        <f t="array" ref="N256">_xlfn.IFNA(LOOKUP(2, 1/(MOD(COLUMN(O256:XFD256)-COLUMN(O256), 5)=2)/(O256:XFD256&lt;&gt;""), O256:XFD256),"Not Submitted")</f>
        <v>Not Submitted</v>
      </c>
      <c r="O256" s="238"/>
      <c r="P256" s="238"/>
      <c r="Q256" s="198"/>
      <c r="R256" s="102"/>
      <c r="S256" s="205"/>
      <c r="T256" s="239"/>
      <c r="U256" s="240"/>
      <c r="V256" s="204"/>
      <c r="W256" s="205"/>
      <c r="X256" s="205"/>
      <c r="Y256" s="249"/>
      <c r="Z256" s="219"/>
      <c r="AA256" s="243"/>
      <c r="AB256" s="204"/>
      <c r="AC256" s="204"/>
      <c r="AD256" s="250"/>
      <c r="AE256" s="219"/>
      <c r="AF256" s="243"/>
      <c r="AG256" s="205"/>
      <c r="AH256" s="205"/>
      <c r="AI256" s="236"/>
      <c r="AJ256" s="205"/>
      <c r="AK256" s="205"/>
      <c r="AL256" s="205"/>
      <c r="AM256" s="205"/>
      <c r="AN256" s="206"/>
      <c r="AO256" s="205"/>
      <c r="AP256" s="205"/>
      <c r="AQ256" s="205"/>
      <c r="AR256" s="205"/>
      <c r="AS256" s="206"/>
      <c r="AT256" s="205"/>
      <c r="AU256" s="205"/>
      <c r="AV256" s="205"/>
      <c r="AW256" s="205"/>
      <c r="AX256" s="206"/>
      <c r="AY256" s="205"/>
      <c r="AZ256" s="205"/>
      <c r="BA256" s="205"/>
      <c r="BB256" s="205"/>
      <c r="BC256" s="206"/>
      <c r="BD256" s="205"/>
      <c r="BE256" s="205"/>
      <c r="BF256" s="205"/>
      <c r="BG256" s="205"/>
      <c r="BH256" s="206"/>
      <c r="BI256" s="205"/>
      <c r="BJ256" s="205"/>
      <c r="BK256" s="205"/>
      <c r="BL256" s="207"/>
      <c r="BM256" s="7" t="str">
        <f t="shared" si="10"/>
        <v>E</v>
      </c>
    </row>
    <row r="257" spans="1:65" s="2" customFormat="1" ht="27.75" hidden="1" thickTop="1">
      <c r="A257" s="158">
        <v>219</v>
      </c>
      <c r="B257" s="159" t="str">
        <f t="shared" si="11"/>
        <v>PSS08B_Adani Renewable Energy 35 Limited (ARE35L)</v>
      </c>
      <c r="C257" s="31" t="s">
        <v>695</v>
      </c>
      <c r="D257" s="197" t="s">
        <v>637</v>
      </c>
      <c r="E257" s="160" t="s">
        <v>689</v>
      </c>
      <c r="F257" s="291" t="s">
        <v>1205</v>
      </c>
      <c r="G257" s="199"/>
      <c r="H257" s="200" t="s">
        <v>811</v>
      </c>
      <c r="I257" s="160"/>
      <c r="J257" s="198"/>
      <c r="K257" s="201"/>
      <c r="L257" s="202"/>
      <c r="M257" s="203"/>
      <c r="N257" s="168" t="str" cm="1">
        <f t="array" ref="N257">_xlfn.IFNA(LOOKUP(2, 1/(MOD(COLUMN(O257:XFD257)-COLUMN(O257), 5)=2)/(O257:XFD257&lt;&gt;""), O257:XFD257),"Not Submitted")</f>
        <v>Not Submitted</v>
      </c>
      <c r="O257" s="238"/>
      <c r="P257" s="238"/>
      <c r="Q257" s="198"/>
      <c r="R257" s="102"/>
      <c r="S257" s="205"/>
      <c r="T257" s="239"/>
      <c r="U257" s="240"/>
      <c r="V257" s="204"/>
      <c r="W257" s="205"/>
      <c r="X257" s="205"/>
      <c r="Y257" s="249"/>
      <c r="Z257" s="219"/>
      <c r="AA257" s="243"/>
      <c r="AB257" s="204"/>
      <c r="AC257" s="204"/>
      <c r="AD257" s="250"/>
      <c r="AE257" s="219"/>
      <c r="AF257" s="243"/>
      <c r="AG257" s="205"/>
      <c r="AH257" s="205"/>
      <c r="AI257" s="236"/>
      <c r="AJ257" s="205"/>
      <c r="AK257" s="205"/>
      <c r="AL257" s="205"/>
      <c r="AM257" s="205"/>
      <c r="AN257" s="206"/>
      <c r="AO257" s="205"/>
      <c r="AP257" s="205"/>
      <c r="AQ257" s="205"/>
      <c r="AR257" s="205"/>
      <c r="AS257" s="206"/>
      <c r="AT257" s="205"/>
      <c r="AU257" s="205"/>
      <c r="AV257" s="205"/>
      <c r="AW257" s="205"/>
      <c r="AX257" s="206"/>
      <c r="AY257" s="205"/>
      <c r="AZ257" s="205"/>
      <c r="BA257" s="205"/>
      <c r="BB257" s="205"/>
      <c r="BC257" s="206"/>
      <c r="BD257" s="205"/>
      <c r="BE257" s="205"/>
      <c r="BF257" s="205"/>
      <c r="BG257" s="205"/>
      <c r="BH257" s="206"/>
      <c r="BI257" s="205"/>
      <c r="BJ257" s="205"/>
      <c r="BK257" s="205"/>
      <c r="BL257" s="207"/>
      <c r="BM257" s="7" t="str">
        <f t="shared" si="10"/>
        <v>E</v>
      </c>
    </row>
    <row r="258" spans="1:65" s="2" customFormat="1" ht="27.75" hidden="1" thickTop="1">
      <c r="A258" s="158">
        <v>220</v>
      </c>
      <c r="B258" s="159" t="str">
        <f t="shared" si="11"/>
        <v>PSS08B_Adani Renewable Energy 35 Limited (ARE35L)</v>
      </c>
      <c r="C258" s="31" t="s">
        <v>695</v>
      </c>
      <c r="D258" s="197" t="s">
        <v>637</v>
      </c>
      <c r="E258" s="160" t="s">
        <v>689</v>
      </c>
      <c r="F258" s="291" t="s">
        <v>1206</v>
      </c>
      <c r="G258" s="199"/>
      <c r="H258" s="200" t="s">
        <v>809</v>
      </c>
      <c r="I258" s="160"/>
      <c r="J258" s="198"/>
      <c r="K258" s="201"/>
      <c r="L258" s="202"/>
      <c r="M258" s="203"/>
      <c r="N258" s="168" t="str" cm="1">
        <f t="array" ref="N258">_xlfn.IFNA(LOOKUP(2, 1/(MOD(COLUMN(O258:XFD258)-COLUMN(O258), 5)=2)/(O258:XFD258&lt;&gt;""), O258:XFD258),"Not Submitted")</f>
        <v>Not Submitted</v>
      </c>
      <c r="O258" s="238"/>
      <c r="P258" s="238"/>
      <c r="Q258" s="198"/>
      <c r="R258" s="102"/>
      <c r="S258" s="205"/>
      <c r="T258" s="239"/>
      <c r="U258" s="240"/>
      <c r="V258" s="204"/>
      <c r="W258" s="205"/>
      <c r="X258" s="205"/>
      <c r="Y258" s="249"/>
      <c r="Z258" s="219"/>
      <c r="AA258" s="243"/>
      <c r="AB258" s="204"/>
      <c r="AC258" s="204"/>
      <c r="AD258" s="250"/>
      <c r="AE258" s="219"/>
      <c r="AF258" s="243"/>
      <c r="AG258" s="205"/>
      <c r="AH258" s="205"/>
      <c r="AI258" s="236"/>
      <c r="AJ258" s="205"/>
      <c r="AK258" s="205"/>
      <c r="AL258" s="205"/>
      <c r="AM258" s="205"/>
      <c r="AN258" s="206"/>
      <c r="AO258" s="205"/>
      <c r="AP258" s="205"/>
      <c r="AQ258" s="205"/>
      <c r="AR258" s="205"/>
      <c r="AS258" s="206"/>
      <c r="AT258" s="205"/>
      <c r="AU258" s="205"/>
      <c r="AV258" s="205"/>
      <c r="AW258" s="205"/>
      <c r="AX258" s="206"/>
      <c r="AY258" s="205"/>
      <c r="AZ258" s="205"/>
      <c r="BA258" s="205"/>
      <c r="BB258" s="205"/>
      <c r="BC258" s="206"/>
      <c r="BD258" s="205"/>
      <c r="BE258" s="205"/>
      <c r="BF258" s="205"/>
      <c r="BG258" s="205"/>
      <c r="BH258" s="206"/>
      <c r="BI258" s="205"/>
      <c r="BJ258" s="205"/>
      <c r="BK258" s="205"/>
      <c r="BL258" s="207"/>
      <c r="BM258" s="7" t="str">
        <f t="shared" si="10"/>
        <v>E</v>
      </c>
    </row>
    <row r="259" spans="1:65" s="499" customFormat="1" ht="39" hidden="1" thickTop="1">
      <c r="A259" s="478">
        <v>221</v>
      </c>
      <c r="B259" s="672" t="str">
        <f t="shared" si="11"/>
        <v>PSS08B_Adani Renewable Energy 35 Limited (ARE35L)</v>
      </c>
      <c r="C259" s="479" t="s">
        <v>695</v>
      </c>
      <c r="D259" s="464" t="s">
        <v>637</v>
      </c>
      <c r="E259" s="465" t="s">
        <v>689</v>
      </c>
      <c r="F259" s="532" t="s">
        <v>1207</v>
      </c>
      <c r="G259" s="480"/>
      <c r="H259" s="481" t="s">
        <v>807</v>
      </c>
      <c r="I259" s="465"/>
      <c r="J259" s="482"/>
      <c r="K259" s="483"/>
      <c r="L259" s="484"/>
      <c r="M259" s="485"/>
      <c r="N259" s="168" t="str" cm="1">
        <f t="array" ref="N259">_xlfn.IFNA(LOOKUP(2, 1/(MOD(COLUMN(O259:XFD259)-COLUMN(O259), 5)=2)/(O259:XFD259&lt;&gt;""), O259:XFD259),"Not Submitted")</f>
        <v>Delete</v>
      </c>
      <c r="O259" s="486"/>
      <c r="P259" s="486"/>
      <c r="Q259" s="482" t="s">
        <v>56</v>
      </c>
      <c r="R259" s="487"/>
      <c r="S259" s="205" t="s">
        <v>2952</v>
      </c>
      <c r="T259" s="489"/>
      <c r="U259" s="490"/>
      <c r="V259" s="491"/>
      <c r="W259" s="488"/>
      <c r="X259" s="488"/>
      <c r="Y259" s="492"/>
      <c r="Z259" s="493"/>
      <c r="AA259" s="494"/>
      <c r="AB259" s="491"/>
      <c r="AC259" s="491"/>
      <c r="AD259" s="495"/>
      <c r="AE259" s="493"/>
      <c r="AF259" s="494"/>
      <c r="AG259" s="488"/>
      <c r="AH259" s="488"/>
      <c r="AI259" s="496"/>
      <c r="AJ259" s="488"/>
      <c r="AK259" s="488"/>
      <c r="AL259" s="488"/>
      <c r="AM259" s="488"/>
      <c r="AN259" s="497"/>
      <c r="AO259" s="488"/>
      <c r="AP259" s="488"/>
      <c r="AQ259" s="488"/>
      <c r="AR259" s="488"/>
      <c r="AS259" s="497"/>
      <c r="AT259" s="488"/>
      <c r="AU259" s="488"/>
      <c r="AV259" s="488"/>
      <c r="AW259" s="488"/>
      <c r="AX259" s="497"/>
      <c r="AY259" s="488"/>
      <c r="AZ259" s="488"/>
      <c r="BA259" s="488"/>
      <c r="BB259" s="488"/>
      <c r="BC259" s="497"/>
      <c r="BD259" s="488"/>
      <c r="BE259" s="488"/>
      <c r="BF259" s="488"/>
      <c r="BG259" s="488"/>
      <c r="BH259" s="497"/>
      <c r="BI259" s="488"/>
      <c r="BJ259" s="488"/>
      <c r="BK259" s="488"/>
      <c r="BL259" s="498"/>
      <c r="BM259" s="670" t="str">
        <f t="shared" si="10"/>
        <v>E</v>
      </c>
    </row>
    <row r="260" spans="1:65" s="2" customFormat="1" ht="39" hidden="1" thickTop="1">
      <c r="A260" s="158">
        <v>222</v>
      </c>
      <c r="B260" s="159" t="str">
        <f t="shared" si="11"/>
        <v>PSS08B_Adani Renewable Energy 35 Limited (ARE35L)</v>
      </c>
      <c r="C260" s="31" t="s">
        <v>444</v>
      </c>
      <c r="D260" s="197" t="s">
        <v>637</v>
      </c>
      <c r="E260" s="160" t="s">
        <v>689</v>
      </c>
      <c r="F260" s="291" t="s">
        <v>1208</v>
      </c>
      <c r="G260" s="199"/>
      <c r="H260" s="200" t="s">
        <v>834</v>
      </c>
      <c r="I260" s="160" t="s">
        <v>141</v>
      </c>
      <c r="J260" s="198"/>
      <c r="K260" s="201"/>
      <c r="L260" s="202"/>
      <c r="M260" s="203"/>
      <c r="N260" s="168" t="str" cm="1">
        <f t="array" ref="N260">_xlfn.IFNA(LOOKUP(2, 1/(MOD(COLUMN(O260:XFD260)-COLUMN(O260), 5)=2)/(O260:XFD260&lt;&gt;""), O260:XFD260),"Not Submitted")</f>
        <v>Delete</v>
      </c>
      <c r="O260" s="238"/>
      <c r="P260" s="238"/>
      <c r="Q260" s="198" t="s">
        <v>56</v>
      </c>
      <c r="R260" s="102"/>
      <c r="S260" s="402" t="s">
        <v>3201</v>
      </c>
      <c r="T260" s="239"/>
      <c r="U260" s="240"/>
      <c r="V260" s="204"/>
      <c r="W260" s="205"/>
      <c r="X260" s="205"/>
      <c r="Y260" s="249"/>
      <c r="Z260" s="219"/>
      <c r="AA260" s="243"/>
      <c r="AB260" s="204"/>
      <c r="AC260" s="204"/>
      <c r="AD260" s="250"/>
      <c r="AE260" s="219"/>
      <c r="AF260" s="243"/>
      <c r="AG260" s="205"/>
      <c r="AH260" s="205"/>
      <c r="AI260" s="236"/>
      <c r="AJ260" s="205"/>
      <c r="AK260" s="205"/>
      <c r="AL260" s="205"/>
      <c r="AM260" s="205"/>
      <c r="AN260" s="206"/>
      <c r="AO260" s="205"/>
      <c r="AP260" s="205"/>
      <c r="AQ260" s="205"/>
      <c r="AR260" s="205"/>
      <c r="AS260" s="206"/>
      <c r="AT260" s="205"/>
      <c r="AU260" s="205"/>
      <c r="AV260" s="205"/>
      <c r="AW260" s="205"/>
      <c r="AX260" s="206"/>
      <c r="AY260" s="205"/>
      <c r="AZ260" s="205"/>
      <c r="BA260" s="205"/>
      <c r="BB260" s="205"/>
      <c r="BC260" s="206"/>
      <c r="BD260" s="205"/>
      <c r="BE260" s="205"/>
      <c r="BF260" s="205"/>
      <c r="BG260" s="205"/>
      <c r="BH260" s="206"/>
      <c r="BI260" s="205"/>
      <c r="BJ260" s="205"/>
      <c r="BK260" s="205"/>
      <c r="BL260" s="207"/>
      <c r="BM260" s="7" t="str">
        <f t="shared" si="10"/>
        <v>I</v>
      </c>
    </row>
    <row r="261" spans="1:65" s="2" customFormat="1" ht="39" hidden="1" thickTop="1">
      <c r="A261" s="158">
        <v>223</v>
      </c>
      <c r="B261" s="159" t="str">
        <f t="shared" si="11"/>
        <v>PSS08B_Adani Renewable Energy 35 Limited (ARE35L)</v>
      </c>
      <c r="C261" s="31" t="s">
        <v>444</v>
      </c>
      <c r="D261" s="197" t="s">
        <v>637</v>
      </c>
      <c r="E261" s="160" t="s">
        <v>689</v>
      </c>
      <c r="F261" s="291" t="s">
        <v>1209</v>
      </c>
      <c r="G261" s="199"/>
      <c r="H261" s="200" t="s">
        <v>832</v>
      </c>
      <c r="I261" s="160" t="s">
        <v>141</v>
      </c>
      <c r="J261" s="198"/>
      <c r="K261" s="201"/>
      <c r="L261" s="202"/>
      <c r="M261" s="203"/>
      <c r="N261" s="168" t="str" cm="1">
        <f t="array" ref="N261">_xlfn.IFNA(LOOKUP(2, 1/(MOD(COLUMN(O261:XFD261)-COLUMN(O261), 5)=2)/(O261:XFD261&lt;&gt;""), O261:XFD261),"Not Submitted")</f>
        <v>Delete</v>
      </c>
      <c r="O261" s="238"/>
      <c r="P261" s="238"/>
      <c r="Q261" s="198" t="s">
        <v>56</v>
      </c>
      <c r="R261" s="102"/>
      <c r="S261" s="402" t="s">
        <v>3201</v>
      </c>
      <c r="T261" s="239"/>
      <c r="U261" s="240"/>
      <c r="V261" s="204"/>
      <c r="W261" s="205"/>
      <c r="X261" s="205"/>
      <c r="Y261" s="249"/>
      <c r="Z261" s="219"/>
      <c r="AA261" s="243"/>
      <c r="AB261" s="204"/>
      <c r="AC261" s="204"/>
      <c r="AD261" s="250"/>
      <c r="AE261" s="219"/>
      <c r="AF261" s="243"/>
      <c r="AG261" s="205"/>
      <c r="AH261" s="205"/>
      <c r="AI261" s="236"/>
      <c r="AJ261" s="205"/>
      <c r="AK261" s="205"/>
      <c r="AL261" s="205"/>
      <c r="AM261" s="205"/>
      <c r="AN261" s="206"/>
      <c r="AO261" s="205"/>
      <c r="AP261" s="205"/>
      <c r="AQ261" s="205"/>
      <c r="AR261" s="205"/>
      <c r="AS261" s="206"/>
      <c r="AT261" s="205"/>
      <c r="AU261" s="205"/>
      <c r="AV261" s="205"/>
      <c r="AW261" s="205"/>
      <c r="AX261" s="206"/>
      <c r="AY261" s="205"/>
      <c r="AZ261" s="205"/>
      <c r="BA261" s="205"/>
      <c r="BB261" s="205"/>
      <c r="BC261" s="206"/>
      <c r="BD261" s="205"/>
      <c r="BE261" s="205"/>
      <c r="BF261" s="205"/>
      <c r="BG261" s="205"/>
      <c r="BH261" s="206"/>
      <c r="BI261" s="205"/>
      <c r="BJ261" s="205"/>
      <c r="BK261" s="205"/>
      <c r="BL261" s="207"/>
      <c r="BM261" s="7" t="str">
        <f t="shared" si="10"/>
        <v>I</v>
      </c>
    </row>
    <row r="262" spans="1:65" s="2" customFormat="1" ht="39" hidden="1" thickTop="1">
      <c r="A262" s="158">
        <v>224</v>
      </c>
      <c r="B262" s="159" t="str">
        <f t="shared" ref="B262:B273" si="12">$A$1</f>
        <v>PSS08B_Adani Renewable Energy 35 Limited (ARE35L)</v>
      </c>
      <c r="C262" s="31" t="s">
        <v>444</v>
      </c>
      <c r="D262" s="197" t="s">
        <v>637</v>
      </c>
      <c r="E262" s="160" t="s">
        <v>689</v>
      </c>
      <c r="F262" s="291" t="s">
        <v>1210</v>
      </c>
      <c r="G262" s="199"/>
      <c r="H262" s="200" t="s">
        <v>828</v>
      </c>
      <c r="I262" s="160" t="s">
        <v>141</v>
      </c>
      <c r="J262" s="198"/>
      <c r="K262" s="201"/>
      <c r="L262" s="202"/>
      <c r="M262" s="203"/>
      <c r="N262" s="168" t="str" cm="1">
        <f t="array" ref="N262">_xlfn.IFNA(LOOKUP(2, 1/(MOD(COLUMN(O262:XFD262)-COLUMN(O262), 5)=2)/(O262:XFD262&lt;&gt;""), O262:XFD262),"Not Submitted")</f>
        <v>Delete</v>
      </c>
      <c r="O262" s="238"/>
      <c r="P262" s="238"/>
      <c r="Q262" s="198" t="s">
        <v>56</v>
      </c>
      <c r="R262" s="102"/>
      <c r="S262" s="402" t="s">
        <v>3201</v>
      </c>
      <c r="T262" s="239"/>
      <c r="U262" s="240"/>
      <c r="V262" s="204"/>
      <c r="W262" s="205"/>
      <c r="X262" s="205"/>
      <c r="Y262" s="249"/>
      <c r="Z262" s="219"/>
      <c r="AA262" s="243"/>
      <c r="AB262" s="204"/>
      <c r="AC262" s="204"/>
      <c r="AD262" s="250"/>
      <c r="AE262" s="219"/>
      <c r="AF262" s="243"/>
      <c r="AG262" s="205"/>
      <c r="AH262" s="205"/>
      <c r="AI262" s="236"/>
      <c r="AJ262" s="205"/>
      <c r="AK262" s="205"/>
      <c r="AL262" s="205"/>
      <c r="AM262" s="205"/>
      <c r="AN262" s="206"/>
      <c r="AO262" s="205"/>
      <c r="AP262" s="205"/>
      <c r="AQ262" s="205"/>
      <c r="AR262" s="205"/>
      <c r="AS262" s="206"/>
      <c r="AT262" s="205"/>
      <c r="AU262" s="205"/>
      <c r="AV262" s="205"/>
      <c r="AW262" s="205"/>
      <c r="AX262" s="206"/>
      <c r="AY262" s="205"/>
      <c r="AZ262" s="205"/>
      <c r="BA262" s="205"/>
      <c r="BB262" s="205"/>
      <c r="BC262" s="206"/>
      <c r="BD262" s="205"/>
      <c r="BE262" s="205"/>
      <c r="BF262" s="205"/>
      <c r="BG262" s="205"/>
      <c r="BH262" s="206"/>
      <c r="BI262" s="205"/>
      <c r="BJ262" s="205"/>
      <c r="BK262" s="205"/>
      <c r="BL262" s="207"/>
      <c r="BM262" s="7" t="str">
        <f t="shared" si="10"/>
        <v>I</v>
      </c>
    </row>
    <row r="263" spans="1:65" s="2" customFormat="1" ht="39" hidden="1" thickTop="1">
      <c r="A263" s="158">
        <v>225</v>
      </c>
      <c r="B263" s="159" t="str">
        <f t="shared" si="12"/>
        <v>PSS08B_Adani Renewable Energy 35 Limited (ARE35L)</v>
      </c>
      <c r="C263" s="31" t="s">
        <v>444</v>
      </c>
      <c r="D263" s="197" t="s">
        <v>637</v>
      </c>
      <c r="E263" s="160" t="s">
        <v>689</v>
      </c>
      <c r="F263" s="291" t="s">
        <v>1211</v>
      </c>
      <c r="G263" s="199"/>
      <c r="H263" s="200" t="s">
        <v>843</v>
      </c>
      <c r="I263" s="160" t="s">
        <v>141</v>
      </c>
      <c r="J263" s="198"/>
      <c r="K263" s="201"/>
      <c r="L263" s="202"/>
      <c r="M263" s="203"/>
      <c r="N263" s="168" t="str" cm="1">
        <f t="array" ref="N263">_xlfn.IFNA(LOOKUP(2, 1/(MOD(COLUMN(O263:XFD263)-COLUMN(O263), 5)=2)/(O263:XFD263&lt;&gt;""), O263:XFD263),"Not Submitted")</f>
        <v>Delete</v>
      </c>
      <c r="O263" s="238"/>
      <c r="P263" s="238"/>
      <c r="Q263" s="198" t="s">
        <v>56</v>
      </c>
      <c r="R263" s="102"/>
      <c r="S263" s="402" t="s">
        <v>3201</v>
      </c>
      <c r="T263" s="239"/>
      <c r="U263" s="240"/>
      <c r="V263" s="204"/>
      <c r="W263" s="205"/>
      <c r="X263" s="205"/>
      <c r="Y263" s="249"/>
      <c r="Z263" s="219"/>
      <c r="AA263" s="243"/>
      <c r="AB263" s="204"/>
      <c r="AC263" s="204"/>
      <c r="AD263" s="250"/>
      <c r="AE263" s="219"/>
      <c r="AF263" s="243"/>
      <c r="AG263" s="205"/>
      <c r="AH263" s="205"/>
      <c r="AI263" s="236"/>
      <c r="AJ263" s="205"/>
      <c r="AK263" s="205"/>
      <c r="AL263" s="205"/>
      <c r="AM263" s="205"/>
      <c r="AN263" s="206"/>
      <c r="AO263" s="205"/>
      <c r="AP263" s="205"/>
      <c r="AQ263" s="205"/>
      <c r="AR263" s="205"/>
      <c r="AS263" s="206"/>
      <c r="AT263" s="205"/>
      <c r="AU263" s="205"/>
      <c r="AV263" s="205"/>
      <c r="AW263" s="205"/>
      <c r="AX263" s="206"/>
      <c r="AY263" s="205"/>
      <c r="AZ263" s="205"/>
      <c r="BA263" s="205"/>
      <c r="BB263" s="205"/>
      <c r="BC263" s="206"/>
      <c r="BD263" s="205"/>
      <c r="BE263" s="205"/>
      <c r="BF263" s="205"/>
      <c r="BG263" s="205"/>
      <c r="BH263" s="206"/>
      <c r="BI263" s="205"/>
      <c r="BJ263" s="205"/>
      <c r="BK263" s="205"/>
      <c r="BL263" s="207"/>
      <c r="BM263" s="7" t="str">
        <f t="shared" si="10"/>
        <v>I</v>
      </c>
    </row>
    <row r="264" spans="1:65" s="2" customFormat="1" ht="27" hidden="1" thickTop="1">
      <c r="A264" s="158">
        <v>226</v>
      </c>
      <c r="B264" s="159" t="str">
        <f t="shared" si="12"/>
        <v>PSS08B_Adani Renewable Energy 35 Limited (ARE35L)</v>
      </c>
      <c r="C264" s="31" t="s">
        <v>444</v>
      </c>
      <c r="D264" s="197" t="s">
        <v>637</v>
      </c>
      <c r="E264" s="160" t="s">
        <v>689</v>
      </c>
      <c r="F264" s="291" t="s">
        <v>1212</v>
      </c>
      <c r="G264" s="199"/>
      <c r="H264" s="200" t="s">
        <v>830</v>
      </c>
      <c r="I264" s="160" t="s">
        <v>141</v>
      </c>
      <c r="J264" s="198"/>
      <c r="K264" s="201"/>
      <c r="L264" s="202"/>
      <c r="M264" s="203"/>
      <c r="N264" s="168" t="str" cm="1">
        <f t="array" ref="N264">_xlfn.IFNA(LOOKUP(2, 1/(MOD(COLUMN(O264:XFD264)-COLUMN(O264), 5)=2)/(O264:XFD264&lt;&gt;""), O264:XFD264),"Not Submitted")</f>
        <v>Not Submitted</v>
      </c>
      <c r="O264" s="238"/>
      <c r="P264" s="238"/>
      <c r="Q264" s="198"/>
      <c r="R264" s="102"/>
      <c r="S264" s="205"/>
      <c r="T264" s="239"/>
      <c r="U264" s="240"/>
      <c r="V264" s="204"/>
      <c r="W264" s="205"/>
      <c r="X264" s="205"/>
      <c r="Y264" s="249"/>
      <c r="Z264" s="219"/>
      <c r="AA264" s="243"/>
      <c r="AB264" s="204"/>
      <c r="AC264" s="204"/>
      <c r="AD264" s="250"/>
      <c r="AE264" s="219"/>
      <c r="AF264" s="243"/>
      <c r="AG264" s="205"/>
      <c r="AH264" s="205"/>
      <c r="AI264" s="236"/>
      <c r="AJ264" s="205"/>
      <c r="AK264" s="205"/>
      <c r="AL264" s="205"/>
      <c r="AM264" s="205"/>
      <c r="AN264" s="206"/>
      <c r="AO264" s="205"/>
      <c r="AP264" s="205"/>
      <c r="AQ264" s="205"/>
      <c r="AR264" s="205"/>
      <c r="AS264" s="206"/>
      <c r="AT264" s="205"/>
      <c r="AU264" s="205"/>
      <c r="AV264" s="205"/>
      <c r="AW264" s="205"/>
      <c r="AX264" s="206"/>
      <c r="AY264" s="205"/>
      <c r="AZ264" s="205"/>
      <c r="BA264" s="205"/>
      <c r="BB264" s="205"/>
      <c r="BC264" s="206"/>
      <c r="BD264" s="205"/>
      <c r="BE264" s="205"/>
      <c r="BF264" s="205"/>
      <c r="BG264" s="205"/>
      <c r="BH264" s="206"/>
      <c r="BI264" s="205"/>
      <c r="BJ264" s="205"/>
      <c r="BK264" s="205"/>
      <c r="BL264" s="207"/>
      <c r="BM264" s="7" t="str">
        <f t="shared" si="10"/>
        <v>I</v>
      </c>
    </row>
    <row r="265" spans="1:65" s="2" customFormat="1" ht="27" hidden="1" thickTop="1">
      <c r="A265" s="158"/>
      <c r="B265" s="159" t="str">
        <f t="shared" si="12"/>
        <v>PSS08B_Adani Renewable Energy 35 Limited (ARE35L)</v>
      </c>
      <c r="C265" s="31" t="s">
        <v>444</v>
      </c>
      <c r="D265" s="197" t="s">
        <v>637</v>
      </c>
      <c r="E265" s="160" t="s">
        <v>689</v>
      </c>
      <c r="F265" s="291" t="s">
        <v>1213</v>
      </c>
      <c r="G265" s="199"/>
      <c r="H265" s="200" t="s">
        <v>836</v>
      </c>
      <c r="I265" s="160"/>
      <c r="J265" s="198"/>
      <c r="K265" s="201">
        <v>46118</v>
      </c>
      <c r="L265" s="202"/>
      <c r="M265" s="203"/>
      <c r="N265" s="168" t="str" cm="1">
        <f t="array" ref="N265">_xlfn.IFNA(LOOKUP(2, 1/(MOD(COLUMN(O265:XFD265)-COLUMN(O265), 5)=2)/(O265:XFD265&lt;&gt;""), O265:XFD265),"Not Submitted")</f>
        <v>Cat. -I_Star</v>
      </c>
      <c r="O265" s="238" t="s">
        <v>171</v>
      </c>
      <c r="P265" s="238"/>
      <c r="Q265" s="198"/>
      <c r="R265" s="102"/>
      <c r="S265" s="205"/>
      <c r="T265" s="239" t="s">
        <v>171</v>
      </c>
      <c r="U265" s="240"/>
      <c r="V265" s="204"/>
      <c r="W265" s="205"/>
      <c r="X265" s="205"/>
      <c r="Y265" s="249">
        <v>46226</v>
      </c>
      <c r="Z265" s="219">
        <v>46226</v>
      </c>
      <c r="AA265" s="198" t="s">
        <v>34</v>
      </c>
      <c r="AB265" s="204" t="s">
        <v>3139</v>
      </c>
      <c r="AC265" s="204"/>
      <c r="AD265" s="250"/>
      <c r="AE265" s="219"/>
      <c r="AF265" s="243"/>
      <c r="AG265" s="205"/>
      <c r="AH265" s="205"/>
      <c r="AI265" s="236"/>
      <c r="AJ265" s="205"/>
      <c r="AK265" s="205"/>
      <c r="AL265" s="205"/>
      <c r="AM265" s="205"/>
      <c r="AN265" s="206"/>
      <c r="AO265" s="205"/>
      <c r="AP265" s="205"/>
      <c r="AQ265" s="205"/>
      <c r="AR265" s="205"/>
      <c r="AS265" s="206"/>
      <c r="AT265" s="205"/>
      <c r="AU265" s="205"/>
      <c r="AV265" s="205"/>
      <c r="AW265" s="205"/>
      <c r="AX265" s="206"/>
      <c r="AY265" s="205"/>
      <c r="AZ265" s="205"/>
      <c r="BA265" s="205"/>
      <c r="BB265" s="205"/>
      <c r="BC265" s="206"/>
      <c r="BD265" s="205"/>
      <c r="BE265" s="205"/>
      <c r="BF265" s="205"/>
      <c r="BG265" s="205"/>
      <c r="BH265" s="206"/>
      <c r="BI265" s="205"/>
      <c r="BJ265" s="205"/>
      <c r="BK265" s="205"/>
      <c r="BL265" s="207"/>
      <c r="BM265" s="7" t="str">
        <f t="shared" si="10"/>
        <v>I</v>
      </c>
    </row>
    <row r="266" spans="1:65" s="2" customFormat="1" ht="27" hidden="1" thickTop="1">
      <c r="A266" s="158"/>
      <c r="B266" s="159" t="str">
        <f t="shared" si="12"/>
        <v>PSS08B_Adani Renewable Energy 35 Limited (ARE35L)</v>
      </c>
      <c r="C266" s="31" t="s">
        <v>444</v>
      </c>
      <c r="D266" s="197" t="s">
        <v>637</v>
      </c>
      <c r="E266" s="160" t="s">
        <v>689</v>
      </c>
      <c r="F266" s="291" t="s">
        <v>1214</v>
      </c>
      <c r="G266" s="199"/>
      <c r="H266" s="200" t="s">
        <v>841</v>
      </c>
      <c r="I266" s="160"/>
      <c r="J266" s="198"/>
      <c r="K266" s="201">
        <v>46118</v>
      </c>
      <c r="L266" s="202"/>
      <c r="M266" s="203"/>
      <c r="N266" s="168" t="str" cm="1">
        <f t="array" ref="N266">_xlfn.IFNA(LOOKUP(2, 1/(MOD(COLUMN(O266:XFD266)-COLUMN(O266), 5)=2)/(O266:XFD266&lt;&gt;""), O266:XFD266),"Not Submitted")</f>
        <v>Cat. -IV_Star</v>
      </c>
      <c r="O266" s="238">
        <v>46175</v>
      </c>
      <c r="P266" s="238">
        <v>46175</v>
      </c>
      <c r="Q266" s="198" t="s">
        <v>38</v>
      </c>
      <c r="R266" s="102" t="s">
        <v>1215</v>
      </c>
      <c r="S266" s="205"/>
      <c r="T266" s="239">
        <v>46196</v>
      </c>
      <c r="U266" s="240">
        <v>46204</v>
      </c>
      <c r="V266" s="198" t="s">
        <v>38</v>
      </c>
      <c r="W266" s="102" t="s">
        <v>3047</v>
      </c>
      <c r="X266" s="205"/>
      <c r="Y266" s="249">
        <v>46230</v>
      </c>
      <c r="Z266" s="219">
        <v>46231</v>
      </c>
      <c r="AA266" s="198" t="s">
        <v>38</v>
      </c>
      <c r="AB266" s="204" t="s">
        <v>3166</v>
      </c>
      <c r="AC266" s="204"/>
      <c r="AD266" s="250"/>
      <c r="AE266" s="219"/>
      <c r="AF266" s="243"/>
      <c r="AG266" s="205"/>
      <c r="AH266" s="205"/>
      <c r="AI266" s="236"/>
      <c r="AJ266" s="205"/>
      <c r="AK266" s="205"/>
      <c r="AL266" s="205"/>
      <c r="AM266" s="205"/>
      <c r="AN266" s="206"/>
      <c r="AO266" s="205"/>
      <c r="AP266" s="205"/>
      <c r="AQ266" s="205"/>
      <c r="AR266" s="205"/>
      <c r="AS266" s="206"/>
      <c r="AT266" s="205"/>
      <c r="AU266" s="205"/>
      <c r="AV266" s="205"/>
      <c r="AW266" s="205"/>
      <c r="AX266" s="206"/>
      <c r="AY266" s="205"/>
      <c r="AZ266" s="205"/>
      <c r="BA266" s="205"/>
      <c r="BB266" s="205"/>
      <c r="BC266" s="206"/>
      <c r="BD266" s="205"/>
      <c r="BE266" s="205"/>
      <c r="BF266" s="205"/>
      <c r="BG266" s="205"/>
      <c r="BH266" s="206"/>
      <c r="BI266" s="205"/>
      <c r="BJ266" s="205"/>
      <c r="BK266" s="205"/>
      <c r="BL266" s="207"/>
      <c r="BM266" s="7" t="str">
        <f t="shared" si="10"/>
        <v>I</v>
      </c>
    </row>
    <row r="267" spans="1:65" s="2" customFormat="1" ht="27" hidden="1" thickTop="1">
      <c r="A267" s="158"/>
      <c r="B267" s="159" t="str">
        <f t="shared" si="12"/>
        <v>PSS08B_Adani Renewable Energy 35 Limited (ARE35L)</v>
      </c>
      <c r="C267" s="31" t="s">
        <v>444</v>
      </c>
      <c r="D267" s="197" t="s">
        <v>637</v>
      </c>
      <c r="E267" s="160" t="s">
        <v>689</v>
      </c>
      <c r="F267" s="291" t="s">
        <v>1216</v>
      </c>
      <c r="G267" s="199"/>
      <c r="H267" s="200" t="s">
        <v>838</v>
      </c>
      <c r="I267" s="160"/>
      <c r="J267" s="198"/>
      <c r="K267" s="201">
        <v>46118</v>
      </c>
      <c r="L267" s="202"/>
      <c r="M267" s="203"/>
      <c r="N267" s="168" t="str" cm="1">
        <f t="array" ref="N267">_xlfn.IFNA(LOOKUP(2, 1/(MOD(COLUMN(O267:XFD267)-COLUMN(O267), 5)=2)/(O267:XFD267&lt;&gt;""), O267:XFD267),"Not Submitted")</f>
        <v>Cat. -IV_Star</v>
      </c>
      <c r="O267" s="238">
        <v>46175</v>
      </c>
      <c r="P267" s="238">
        <v>46175</v>
      </c>
      <c r="Q267" s="198" t="s">
        <v>38</v>
      </c>
      <c r="R267" s="102" t="s">
        <v>1217</v>
      </c>
      <c r="S267" s="205"/>
      <c r="T267" s="249" t="s">
        <v>171</v>
      </c>
      <c r="U267" s="219"/>
      <c r="V267" s="198"/>
      <c r="W267" s="204"/>
      <c r="X267" s="205"/>
      <c r="Y267" s="249">
        <v>46230</v>
      </c>
      <c r="Z267" s="219">
        <v>46231</v>
      </c>
      <c r="AA267" s="198" t="s">
        <v>38</v>
      </c>
      <c r="AB267" s="204" t="s">
        <v>3166</v>
      </c>
      <c r="AC267" s="204"/>
      <c r="AD267" s="250"/>
      <c r="AE267" s="219"/>
      <c r="AF267" s="243"/>
      <c r="AG267" s="205"/>
      <c r="AH267" s="205"/>
      <c r="AI267" s="236"/>
      <c r="AJ267" s="205"/>
      <c r="AK267" s="205"/>
      <c r="AL267" s="205"/>
      <c r="AM267" s="205"/>
      <c r="AN267" s="206"/>
      <c r="AO267" s="205"/>
      <c r="AP267" s="205"/>
      <c r="AQ267" s="205"/>
      <c r="AR267" s="205"/>
      <c r="AS267" s="206"/>
      <c r="AT267" s="205"/>
      <c r="AU267" s="205"/>
      <c r="AV267" s="205"/>
      <c r="AW267" s="205"/>
      <c r="AX267" s="206"/>
      <c r="AY267" s="205"/>
      <c r="AZ267" s="205"/>
      <c r="BA267" s="205"/>
      <c r="BB267" s="205"/>
      <c r="BC267" s="206"/>
      <c r="BD267" s="205"/>
      <c r="BE267" s="205"/>
      <c r="BF267" s="205"/>
      <c r="BG267" s="205"/>
      <c r="BH267" s="206"/>
      <c r="BI267" s="205"/>
      <c r="BJ267" s="205"/>
      <c r="BK267" s="205"/>
      <c r="BL267" s="207"/>
      <c r="BM267" s="7" t="str">
        <f t="shared" si="10"/>
        <v>I</v>
      </c>
    </row>
    <row r="268" spans="1:65" s="2" customFormat="1" ht="39" hidden="1" thickTop="1">
      <c r="A268" s="158">
        <f t="shared" ref="A268" si="13">A264+1</f>
        <v>227</v>
      </c>
      <c r="B268" s="159" t="str">
        <f t="shared" si="12"/>
        <v>PSS08B_Adani Renewable Energy 35 Limited (ARE35L)</v>
      </c>
      <c r="C268" s="31" t="s">
        <v>816</v>
      </c>
      <c r="D268" s="197" t="s">
        <v>637</v>
      </c>
      <c r="E268" s="160" t="s">
        <v>689</v>
      </c>
      <c r="F268" s="291" t="s">
        <v>1218</v>
      </c>
      <c r="G268" s="199"/>
      <c r="H268" s="200" t="s">
        <v>1219</v>
      </c>
      <c r="I268" s="160" t="s">
        <v>141</v>
      </c>
      <c r="J268" s="198"/>
      <c r="K268" s="201"/>
      <c r="L268" s="202"/>
      <c r="M268" s="203"/>
      <c r="N268" s="168" t="str" cm="1">
        <f t="array" ref="N268">_xlfn.IFNA(LOOKUP(2, 1/(MOD(COLUMN(O268:XFD268)-COLUMN(O268), 5)=2)/(O268:XFD268&lt;&gt;""), O268:XFD268),"Not Submitted")</f>
        <v>Delete</v>
      </c>
      <c r="O268" s="238"/>
      <c r="P268" s="238"/>
      <c r="Q268" s="198" t="s">
        <v>56</v>
      </c>
      <c r="R268" s="102"/>
      <c r="S268" s="402" t="s">
        <v>3201</v>
      </c>
      <c r="T268" s="239"/>
      <c r="U268" s="240"/>
      <c r="V268" s="204"/>
      <c r="W268" s="205"/>
      <c r="X268" s="205"/>
      <c r="Y268" s="249"/>
      <c r="Z268" s="219"/>
      <c r="AA268" s="243"/>
      <c r="AB268" s="204"/>
      <c r="AC268" s="204"/>
      <c r="AD268" s="250"/>
      <c r="AE268" s="219"/>
      <c r="AF268" s="243"/>
      <c r="AG268" s="205"/>
      <c r="AH268" s="205"/>
      <c r="AI268" s="236"/>
      <c r="AJ268" s="205"/>
      <c r="AK268" s="205"/>
      <c r="AL268" s="205"/>
      <c r="AM268" s="205"/>
      <c r="AN268" s="206"/>
      <c r="AO268" s="205"/>
      <c r="AP268" s="205"/>
      <c r="AQ268" s="205"/>
      <c r="AR268" s="205"/>
      <c r="AS268" s="206"/>
      <c r="AT268" s="205"/>
      <c r="AU268" s="205"/>
      <c r="AV268" s="205"/>
      <c r="AW268" s="205"/>
      <c r="AX268" s="206"/>
      <c r="AY268" s="205"/>
      <c r="AZ268" s="205"/>
      <c r="BA268" s="205"/>
      <c r="BB268" s="205"/>
      <c r="BC268" s="206"/>
      <c r="BD268" s="205"/>
      <c r="BE268" s="205"/>
      <c r="BF268" s="205"/>
      <c r="BG268" s="205"/>
      <c r="BH268" s="206"/>
      <c r="BI268" s="205"/>
      <c r="BJ268" s="205"/>
      <c r="BK268" s="205"/>
      <c r="BL268" s="207"/>
      <c r="BM268" s="7" t="str">
        <f t="shared" si="10"/>
        <v>M</v>
      </c>
    </row>
    <row r="269" spans="1:65" s="2" customFormat="1" ht="27" hidden="1" thickTop="1">
      <c r="A269" s="158"/>
      <c r="B269" s="159" t="str">
        <f t="shared" si="12"/>
        <v>PSS08B_Adani Renewable Energy 35 Limited (ARE35L)</v>
      </c>
      <c r="C269" s="278" t="s">
        <v>893</v>
      </c>
      <c r="D269" s="197" t="s">
        <v>637</v>
      </c>
      <c r="E269" s="160" t="s">
        <v>689</v>
      </c>
      <c r="F269" s="291" t="s">
        <v>1220</v>
      </c>
      <c r="G269" s="199"/>
      <c r="H269" s="200" t="s">
        <v>895</v>
      </c>
      <c r="I269" s="160" t="s">
        <v>141</v>
      </c>
      <c r="J269" s="198"/>
      <c r="K269" s="201">
        <v>46147</v>
      </c>
      <c r="L269" s="202"/>
      <c r="M269" s="203"/>
      <c r="N269" s="168" t="str" cm="1">
        <f t="array" ref="N269">_xlfn.IFNA(LOOKUP(2, 1/(MOD(COLUMN(O269:XFD269)-COLUMN(O269), 5)=2)/(O269:XFD269&lt;&gt;""), O269:XFD269),"Not Submitted")</f>
        <v>Cat. -I</v>
      </c>
      <c r="O269" s="238" t="s">
        <v>171</v>
      </c>
      <c r="P269" s="238"/>
      <c r="Q269" s="198"/>
      <c r="R269" s="102"/>
      <c r="S269" s="205"/>
      <c r="T269" s="239">
        <v>46151</v>
      </c>
      <c r="U269" s="238">
        <v>46153</v>
      </c>
      <c r="V269" s="198" t="s">
        <v>33</v>
      </c>
      <c r="W269" s="102" t="s">
        <v>1221</v>
      </c>
      <c r="X269" s="205"/>
      <c r="Y269" s="249"/>
      <c r="Z269" s="219"/>
      <c r="AA269" s="243"/>
      <c r="AB269" s="204"/>
      <c r="AC269" s="204"/>
      <c r="AD269" s="250"/>
      <c r="AE269" s="219"/>
      <c r="AF269" s="243"/>
      <c r="AG269" s="205"/>
      <c r="AH269" s="205"/>
      <c r="AI269" s="236"/>
      <c r="AJ269" s="205"/>
      <c r="AK269" s="205"/>
      <c r="AL269" s="205"/>
      <c r="AM269" s="205"/>
      <c r="AN269" s="206"/>
      <c r="AO269" s="205"/>
      <c r="AP269" s="205"/>
      <c r="AQ269" s="205"/>
      <c r="AR269" s="205"/>
      <c r="AS269" s="206"/>
      <c r="AT269" s="205"/>
      <c r="AU269" s="205"/>
      <c r="AV269" s="205"/>
      <c r="AW269" s="205"/>
      <c r="AX269" s="206"/>
      <c r="AY269" s="205"/>
      <c r="AZ269" s="205"/>
      <c r="BA269" s="205"/>
      <c r="BB269" s="205"/>
      <c r="BC269" s="206"/>
      <c r="BD269" s="205"/>
      <c r="BE269" s="205"/>
      <c r="BF269" s="205"/>
      <c r="BG269" s="205"/>
      <c r="BH269" s="206"/>
      <c r="BI269" s="205"/>
      <c r="BJ269" s="205"/>
      <c r="BK269" s="205"/>
      <c r="BL269" s="207"/>
      <c r="BM269" s="7" t="str">
        <f t="shared" si="10"/>
        <v>C</v>
      </c>
    </row>
    <row r="270" spans="1:65" s="2" customFormat="1" ht="26.25" hidden="1">
      <c r="A270" s="277"/>
      <c r="B270" s="277" t="str">
        <f t="shared" si="12"/>
        <v>PSS08B_Adani Renewable Energy 35 Limited (ARE35L)</v>
      </c>
      <c r="C270" s="278" t="s">
        <v>857</v>
      </c>
      <c r="D270" s="279" t="s">
        <v>637</v>
      </c>
      <c r="E270" s="28" t="s">
        <v>689</v>
      </c>
      <c r="F270" s="448" t="s">
        <v>3039</v>
      </c>
      <c r="G270" s="280"/>
      <c r="H270" s="289" t="s">
        <v>3034</v>
      </c>
      <c r="I270" s="28" t="s">
        <v>141</v>
      </c>
      <c r="J270" s="28"/>
      <c r="K270" s="567">
        <v>46199</v>
      </c>
      <c r="L270" s="33"/>
      <c r="M270" s="568"/>
      <c r="N270" s="168" t="str" cm="1">
        <f t="array" ref="N270">_xlfn.IFNA(LOOKUP(2, 1/(MOD(COLUMN(O270:XFD270)-COLUMN(O270), 5)=2)/(O270:XFD270&lt;&gt;""), O270:XFD270),"Not Submitted")</f>
        <v>Not Submitted</v>
      </c>
      <c r="O270" s="229"/>
      <c r="P270" s="229"/>
      <c r="Q270" s="28"/>
      <c r="R270" s="34"/>
      <c r="S270" s="207"/>
      <c r="T270" s="219"/>
      <c r="U270" s="219"/>
      <c r="V270" s="569"/>
      <c r="W270" s="207"/>
      <c r="X270" s="207"/>
      <c r="Y270" s="219"/>
      <c r="Z270" s="219"/>
      <c r="AA270" s="569"/>
      <c r="AB270" s="569"/>
      <c r="AC270" s="569"/>
      <c r="AD270" s="219"/>
      <c r="AE270" s="219"/>
      <c r="AF270" s="569"/>
      <c r="AG270" s="207"/>
      <c r="AH270" s="207"/>
      <c r="AI270" s="207"/>
      <c r="AJ270" s="207"/>
      <c r="AK270" s="207"/>
      <c r="AL270" s="207"/>
      <c r="AM270" s="207"/>
      <c r="AN270" s="207"/>
      <c r="AO270" s="207"/>
      <c r="AP270" s="207"/>
      <c r="AQ270" s="207"/>
      <c r="AR270" s="207"/>
      <c r="AS270" s="207"/>
      <c r="AT270" s="207"/>
      <c r="AU270" s="207"/>
      <c r="AV270" s="207"/>
      <c r="AW270" s="207"/>
      <c r="AX270" s="207"/>
      <c r="AY270" s="207"/>
      <c r="AZ270" s="207"/>
      <c r="BA270" s="207"/>
      <c r="BB270" s="207"/>
      <c r="BC270" s="207"/>
      <c r="BD270" s="207"/>
      <c r="BE270" s="207"/>
      <c r="BF270" s="207"/>
      <c r="BG270" s="207"/>
      <c r="BH270" s="207"/>
      <c r="BI270" s="207"/>
      <c r="BJ270" s="207"/>
      <c r="BK270" s="207"/>
      <c r="BL270" s="207"/>
      <c r="BM270" s="635" t="str">
        <f t="shared" si="10"/>
        <v>S</v>
      </c>
    </row>
    <row r="271" spans="1:65" s="2" customFormat="1" ht="27" hidden="1" thickTop="1">
      <c r="A271" s="158"/>
      <c r="B271" s="159" t="str">
        <f t="shared" si="12"/>
        <v>PSS08B_Adani Renewable Energy 35 Limited (ARE35L)</v>
      </c>
      <c r="C271" s="278" t="s">
        <v>816</v>
      </c>
      <c r="D271" s="197" t="s">
        <v>23</v>
      </c>
      <c r="E271" s="160" t="s">
        <v>897</v>
      </c>
      <c r="F271" s="291" t="s">
        <v>1222</v>
      </c>
      <c r="G271" s="199"/>
      <c r="H271" s="200" t="s">
        <v>899</v>
      </c>
      <c r="I271" s="160" t="s">
        <v>141</v>
      </c>
      <c r="J271" s="198"/>
      <c r="K271" s="201">
        <v>46183</v>
      </c>
      <c r="L271" s="202"/>
      <c r="M271" s="203"/>
      <c r="N271" s="168" t="str" cm="1">
        <f t="array" ref="N271">_xlfn.IFNA(LOOKUP(2, 1/(MOD(COLUMN(O271:XFD271)-COLUMN(O271), 5)=2)/(O271:XFD271&lt;&gt;""), O271:XFD271),"Not Submitted")</f>
        <v>RFC</v>
      </c>
      <c r="O271" s="238" t="s">
        <v>171</v>
      </c>
      <c r="P271" s="238">
        <v>46258</v>
      </c>
      <c r="Q271" s="198" t="s">
        <v>8</v>
      </c>
      <c r="R271" s="102" t="s">
        <v>3214</v>
      </c>
      <c r="S271" s="205"/>
      <c r="T271" s="239"/>
      <c r="U271" s="240"/>
      <c r="V271" s="204"/>
      <c r="W271" s="205"/>
      <c r="X271" s="205"/>
      <c r="Y271" s="249"/>
      <c r="Z271" s="219"/>
      <c r="AA271" s="243"/>
      <c r="AB271" s="204"/>
      <c r="AC271" s="204"/>
      <c r="AD271" s="250"/>
      <c r="AE271" s="219"/>
      <c r="AF271" s="243"/>
      <c r="AG271" s="205"/>
      <c r="AH271" s="205"/>
      <c r="AI271" s="236"/>
      <c r="AJ271" s="205"/>
      <c r="AK271" s="205"/>
      <c r="AL271" s="205"/>
      <c r="AM271" s="205"/>
      <c r="AN271" s="206"/>
      <c r="AO271" s="205"/>
      <c r="AP271" s="205"/>
      <c r="AQ271" s="205"/>
      <c r="AR271" s="205"/>
      <c r="AS271" s="206"/>
      <c r="AT271" s="205"/>
      <c r="AU271" s="205"/>
      <c r="AV271" s="205"/>
      <c r="AW271" s="205"/>
      <c r="AX271" s="206"/>
      <c r="AY271" s="205"/>
      <c r="AZ271" s="205"/>
      <c r="BA271" s="205"/>
      <c r="BB271" s="205"/>
      <c r="BC271" s="206"/>
      <c r="BD271" s="205"/>
      <c r="BE271" s="205"/>
      <c r="BF271" s="205"/>
      <c r="BG271" s="205"/>
      <c r="BH271" s="206"/>
      <c r="BI271" s="205"/>
      <c r="BJ271" s="205"/>
      <c r="BK271" s="205"/>
      <c r="BL271" s="207"/>
      <c r="BM271" s="7" t="str">
        <f t="shared" si="10"/>
        <v>E</v>
      </c>
    </row>
    <row r="272" spans="1:65" s="2" customFormat="1" ht="26.25" hidden="1">
      <c r="A272" s="277"/>
      <c r="B272" s="277" t="str">
        <f t="shared" si="12"/>
        <v>PSS08B_Adani Renewable Energy 35 Limited (ARE35L)</v>
      </c>
      <c r="C272" s="278" t="s">
        <v>816</v>
      </c>
      <c r="D272" s="279" t="s">
        <v>23</v>
      </c>
      <c r="E272" s="28" t="s">
        <v>897</v>
      </c>
      <c r="F272" s="448" t="s">
        <v>2966</v>
      </c>
      <c r="G272" s="280"/>
      <c r="H272" s="289" t="s">
        <v>2955</v>
      </c>
      <c r="I272" s="28" t="s">
        <v>141</v>
      </c>
      <c r="J272" s="28"/>
      <c r="K272" s="567">
        <v>46192</v>
      </c>
      <c r="L272" s="33"/>
      <c r="M272" s="568"/>
      <c r="N272" s="168" t="str" cm="1">
        <f t="array" ref="N272">_xlfn.IFNA(LOOKUP(2, 1/(MOD(COLUMN(O272:XFD272)-COLUMN(O272), 5)=2)/(O272:XFD272&lt;&gt;""), O272:XFD272),"Not Submitted")</f>
        <v>Not Submitted</v>
      </c>
      <c r="O272" s="229"/>
      <c r="P272" s="229"/>
      <c r="Q272" s="28"/>
      <c r="R272" s="34"/>
      <c r="S272" s="207"/>
      <c r="T272" s="219"/>
      <c r="U272" s="219"/>
      <c r="V272" s="569"/>
      <c r="W272" s="207"/>
      <c r="X272" s="207"/>
      <c r="Y272" s="219"/>
      <c r="Z272" s="219"/>
      <c r="AA272" s="569"/>
      <c r="AB272" s="569"/>
      <c r="AC272" s="569"/>
      <c r="AD272" s="219"/>
      <c r="AE272" s="219"/>
      <c r="AF272" s="569"/>
      <c r="AG272" s="207"/>
      <c r="AH272" s="207"/>
      <c r="AI272" s="207"/>
      <c r="AJ272" s="207"/>
      <c r="AK272" s="207"/>
      <c r="AL272" s="207"/>
      <c r="AM272" s="207"/>
      <c r="AN272" s="207"/>
      <c r="AO272" s="207"/>
      <c r="AP272" s="207"/>
      <c r="AQ272" s="207"/>
      <c r="AR272" s="207"/>
      <c r="AS272" s="207"/>
      <c r="AT272" s="207"/>
      <c r="AU272" s="207"/>
      <c r="AV272" s="207"/>
      <c r="AW272" s="207"/>
      <c r="AX272" s="207"/>
      <c r="AY272" s="207"/>
      <c r="AZ272" s="207"/>
      <c r="BA272" s="207"/>
      <c r="BB272" s="207"/>
      <c r="BC272" s="207"/>
      <c r="BD272" s="207"/>
      <c r="BE272" s="207"/>
      <c r="BF272" s="207"/>
      <c r="BG272" s="207"/>
      <c r="BH272" s="207"/>
      <c r="BI272" s="207"/>
      <c r="BJ272" s="207"/>
      <c r="BK272" s="207"/>
      <c r="BL272" s="207"/>
      <c r="BM272" s="635" t="str">
        <f t="shared" si="10"/>
        <v>E</v>
      </c>
    </row>
    <row r="273" spans="1:65" s="2" customFormat="1" ht="26.25" hidden="1">
      <c r="A273" s="277"/>
      <c r="B273" s="277" t="str">
        <f t="shared" si="12"/>
        <v>PSS08B_Adani Renewable Energy 35 Limited (ARE35L)</v>
      </c>
      <c r="C273" s="278" t="s">
        <v>816</v>
      </c>
      <c r="D273" s="279" t="s">
        <v>23</v>
      </c>
      <c r="E273" s="28" t="s">
        <v>897</v>
      </c>
      <c r="F273" s="448" t="s">
        <v>2967</v>
      </c>
      <c r="G273" s="280"/>
      <c r="H273" s="289" t="s">
        <v>2954</v>
      </c>
      <c r="I273" s="28" t="s">
        <v>141</v>
      </c>
      <c r="J273" s="28"/>
      <c r="K273" s="567">
        <v>46192</v>
      </c>
      <c r="L273" s="33"/>
      <c r="M273" s="568"/>
      <c r="N273" s="168" t="str" cm="1">
        <f t="array" ref="N273">_xlfn.IFNA(LOOKUP(2, 1/(MOD(COLUMN(O273:XFD273)-COLUMN(O273), 5)=2)/(O273:XFD273&lt;&gt;""), O273:XFD273),"Not Submitted")</f>
        <v>Not Submitted</v>
      </c>
      <c r="O273" s="229"/>
      <c r="P273" s="229"/>
      <c r="Q273" s="28"/>
      <c r="R273" s="34"/>
      <c r="S273" s="207"/>
      <c r="T273" s="219"/>
      <c r="U273" s="219"/>
      <c r="V273" s="569"/>
      <c r="W273" s="207"/>
      <c r="X273" s="207"/>
      <c r="Y273" s="219"/>
      <c r="Z273" s="219"/>
      <c r="AA273" s="569"/>
      <c r="AB273" s="569"/>
      <c r="AC273" s="569"/>
      <c r="AD273" s="219"/>
      <c r="AE273" s="219"/>
      <c r="AF273" s="569"/>
      <c r="AG273" s="207"/>
      <c r="AH273" s="207"/>
      <c r="AI273" s="207"/>
      <c r="AJ273" s="207"/>
      <c r="AK273" s="207"/>
      <c r="AL273" s="207"/>
      <c r="AM273" s="207"/>
      <c r="AN273" s="207"/>
      <c r="AO273" s="207"/>
      <c r="AP273" s="207"/>
      <c r="AQ273" s="207"/>
      <c r="AR273" s="207"/>
      <c r="AS273" s="207"/>
      <c r="AT273" s="207"/>
      <c r="AU273" s="207"/>
      <c r="AV273" s="207"/>
      <c r="AW273" s="207"/>
      <c r="AX273" s="207"/>
      <c r="AY273" s="207"/>
      <c r="AZ273" s="207"/>
      <c r="BA273" s="207"/>
      <c r="BB273" s="207"/>
      <c r="BC273" s="207"/>
      <c r="BD273" s="207"/>
      <c r="BE273" s="207"/>
      <c r="BF273" s="207"/>
      <c r="BG273" s="207"/>
      <c r="BH273" s="207"/>
      <c r="BI273" s="207"/>
      <c r="BJ273" s="207"/>
      <c r="BK273" s="207"/>
      <c r="BL273" s="207"/>
      <c r="BM273" s="635" t="str">
        <f t="shared" si="10"/>
        <v>E</v>
      </c>
    </row>
    <row r="275" spans="1:65" ht="18.75">
      <c r="F275" s="356" t="s">
        <v>900</v>
      </c>
      <c r="H275" s="357" t="s">
        <v>901</v>
      </c>
      <c r="I275" s="52" t="s">
        <v>902</v>
      </c>
    </row>
    <row r="276" spans="1:65" ht="16.5">
      <c r="F276" s="53" t="s">
        <v>57</v>
      </c>
      <c r="H276" s="54">
        <f t="shared" ref="H276:H284" si="14">COUNTIF($N$2:$N$436,F276)</f>
        <v>1</v>
      </c>
      <c r="I276" s="55">
        <f t="shared" ref="I276:I287" si="15">H276/$H$287</f>
        <v>4.1841004184100415E-3</v>
      </c>
    </row>
    <row r="277" spans="1:65" ht="16.5">
      <c r="F277" s="53" t="s">
        <v>8</v>
      </c>
      <c r="H277" s="54">
        <f t="shared" si="14"/>
        <v>30</v>
      </c>
      <c r="I277" s="55">
        <f t="shared" si="15"/>
        <v>0.12552301255230125</v>
      </c>
    </row>
    <row r="278" spans="1:65" ht="16.5">
      <c r="F278" s="53" t="s">
        <v>33</v>
      </c>
      <c r="H278" s="54">
        <f t="shared" si="14"/>
        <v>35</v>
      </c>
      <c r="I278" s="55">
        <f t="shared" si="15"/>
        <v>0.14644351464435146</v>
      </c>
    </row>
    <row r="279" spans="1:65" ht="16.5">
      <c r="F279" s="53" t="s">
        <v>34</v>
      </c>
      <c r="H279" s="54">
        <f t="shared" si="14"/>
        <v>19</v>
      </c>
      <c r="I279" s="55">
        <f t="shared" si="15"/>
        <v>7.9497907949790794E-2</v>
      </c>
    </row>
    <row r="280" spans="1:65" ht="16.5">
      <c r="F280" s="53" t="s">
        <v>35</v>
      </c>
      <c r="H280" s="54">
        <f t="shared" si="14"/>
        <v>5</v>
      </c>
      <c r="I280" s="55">
        <f t="shared" si="15"/>
        <v>2.0920502092050208E-2</v>
      </c>
    </row>
    <row r="281" spans="1:65" ht="16.5">
      <c r="F281" s="53" t="s">
        <v>36</v>
      </c>
      <c r="H281" s="54">
        <f t="shared" si="14"/>
        <v>2</v>
      </c>
      <c r="I281" s="55">
        <f t="shared" si="15"/>
        <v>8.368200836820083E-3</v>
      </c>
    </row>
    <row r="282" spans="1:65" ht="16.5">
      <c r="F282" s="53" t="s">
        <v>37</v>
      </c>
      <c r="H282" s="54">
        <f t="shared" si="14"/>
        <v>42</v>
      </c>
      <c r="I282" s="55">
        <f t="shared" si="15"/>
        <v>0.17573221757322174</v>
      </c>
    </row>
    <row r="283" spans="1:65" ht="16.5">
      <c r="F283" s="53" t="s">
        <v>38</v>
      </c>
      <c r="H283" s="54">
        <f t="shared" si="14"/>
        <v>2</v>
      </c>
      <c r="I283" s="55">
        <f t="shared" si="15"/>
        <v>8.368200836820083E-3</v>
      </c>
    </row>
    <row r="284" spans="1:65" ht="16.5">
      <c r="F284" s="53" t="s">
        <v>903</v>
      </c>
      <c r="H284" s="54">
        <f t="shared" si="14"/>
        <v>0</v>
      </c>
      <c r="I284" s="55">
        <f t="shared" si="15"/>
        <v>0</v>
      </c>
    </row>
    <row r="285" spans="1:65" ht="18.75">
      <c r="F285" s="56" t="s">
        <v>904</v>
      </c>
      <c r="H285" s="57">
        <f>SUM(H276:H284)</f>
        <v>136</v>
      </c>
      <c r="I285" s="55">
        <f t="shared" si="15"/>
        <v>0.56903765690376573</v>
      </c>
    </row>
    <row r="286" spans="1:65" ht="16.5">
      <c r="F286" s="53" t="s">
        <v>18</v>
      </c>
      <c r="H286" s="54">
        <f>COUNTIF($N$2:$N$436,F286)</f>
        <v>103</v>
      </c>
      <c r="I286" s="55">
        <f t="shared" si="15"/>
        <v>0.43096234309623432</v>
      </c>
    </row>
    <row r="287" spans="1:65" ht="18.75">
      <c r="F287" s="56" t="s">
        <v>29</v>
      </c>
      <c r="H287" s="57">
        <f>H285+H286</f>
        <v>239</v>
      </c>
      <c r="I287" s="55">
        <f t="shared" si="15"/>
        <v>1</v>
      </c>
    </row>
  </sheetData>
  <autoFilter ref="A2:BW273" xr:uid="{6E506394-B0AE-4C97-AD73-0C50887608B1}">
    <filterColumn colId="13">
      <filters>
        <filter val="Under Review"/>
      </filters>
    </filterColumn>
  </autoFilter>
  <dataConsolidate/>
  <mergeCells count="11">
    <mergeCell ref="AI1:AM1"/>
    <mergeCell ref="A1:I1"/>
    <mergeCell ref="O1:S1"/>
    <mergeCell ref="T1:X1"/>
    <mergeCell ref="Y1:AC1"/>
    <mergeCell ref="AD1:AH1"/>
    <mergeCell ref="AN1:AR1"/>
    <mergeCell ref="AS1:AW1"/>
    <mergeCell ref="AX1:BB1"/>
    <mergeCell ref="BC1:BG1"/>
    <mergeCell ref="BH1:BL1"/>
  </mergeCells>
  <conditionalFormatting sqref="F2">
    <cfRule type="duplicateValues" dxfId="912" priority="269"/>
  </conditionalFormatting>
  <conditionalFormatting sqref="F3:F8">
    <cfRule type="duplicateValues" dxfId="911" priority="1566"/>
  </conditionalFormatting>
  <conditionalFormatting sqref="F9:F13">
    <cfRule type="duplicateValues" dxfId="910" priority="1816"/>
    <cfRule type="duplicateValues" dxfId="909" priority="1818"/>
    <cfRule type="duplicateValues" dxfId="908" priority="1819"/>
  </conditionalFormatting>
  <conditionalFormatting sqref="F14:F16">
    <cfRule type="duplicateValues" dxfId="907" priority="250"/>
  </conditionalFormatting>
  <conditionalFormatting sqref="F17:F19">
    <cfRule type="duplicateValues" dxfId="906" priority="249"/>
  </conditionalFormatting>
  <conditionalFormatting sqref="F20:F22">
    <cfRule type="duplicateValues" dxfId="905" priority="248"/>
  </conditionalFormatting>
  <conditionalFormatting sqref="F23:F26">
    <cfRule type="duplicateValues" dxfId="904" priority="247"/>
  </conditionalFormatting>
  <conditionalFormatting sqref="F27:F29">
    <cfRule type="duplicateValues" dxfId="903" priority="246"/>
  </conditionalFormatting>
  <conditionalFormatting sqref="F30:F32">
    <cfRule type="duplicateValues" dxfId="902" priority="245"/>
  </conditionalFormatting>
  <conditionalFormatting sqref="F33:F36">
    <cfRule type="duplicateValues" dxfId="901" priority="251"/>
  </conditionalFormatting>
  <conditionalFormatting sqref="F37:F39">
    <cfRule type="duplicateValues" dxfId="900" priority="244"/>
  </conditionalFormatting>
  <conditionalFormatting sqref="F40:F42">
    <cfRule type="duplicateValues" dxfId="899" priority="243"/>
  </conditionalFormatting>
  <conditionalFormatting sqref="F43:F45">
    <cfRule type="duplicateValues" dxfId="898" priority="242"/>
  </conditionalFormatting>
  <conditionalFormatting sqref="F46">
    <cfRule type="duplicateValues" dxfId="897" priority="237"/>
  </conditionalFormatting>
  <conditionalFormatting sqref="F47">
    <cfRule type="duplicateValues" dxfId="896" priority="234"/>
  </conditionalFormatting>
  <conditionalFormatting sqref="F48">
    <cfRule type="duplicateValues" dxfId="895" priority="235"/>
  </conditionalFormatting>
  <conditionalFormatting sqref="F49">
    <cfRule type="duplicateValues" dxfId="894" priority="236"/>
  </conditionalFormatting>
  <conditionalFormatting sqref="F50">
    <cfRule type="duplicateValues" dxfId="893" priority="241"/>
  </conditionalFormatting>
  <conditionalFormatting sqref="F51">
    <cfRule type="duplicateValues" dxfId="892" priority="240"/>
  </conditionalFormatting>
  <conditionalFormatting sqref="F52">
    <cfRule type="duplicateValues" dxfId="891" priority="239"/>
  </conditionalFormatting>
  <conditionalFormatting sqref="F53">
    <cfRule type="duplicateValues" dxfId="890" priority="238"/>
  </conditionalFormatting>
  <conditionalFormatting sqref="F54:F56">
    <cfRule type="duplicateValues" dxfId="889" priority="263"/>
  </conditionalFormatting>
  <conditionalFormatting sqref="F54:F87">
    <cfRule type="duplicateValues" dxfId="888" priority="255"/>
  </conditionalFormatting>
  <conditionalFormatting sqref="F57">
    <cfRule type="duplicateValues" dxfId="887" priority="261"/>
  </conditionalFormatting>
  <conditionalFormatting sqref="F58">
    <cfRule type="duplicateValues" dxfId="886" priority="260"/>
  </conditionalFormatting>
  <conditionalFormatting sqref="F59:F62">
    <cfRule type="duplicateValues" dxfId="885" priority="259"/>
  </conditionalFormatting>
  <conditionalFormatting sqref="F63:F64">
    <cfRule type="duplicateValues" dxfId="884" priority="258"/>
  </conditionalFormatting>
  <conditionalFormatting sqref="F65:F81">
    <cfRule type="duplicateValues" dxfId="883" priority="257"/>
  </conditionalFormatting>
  <conditionalFormatting sqref="F82:F83">
    <cfRule type="duplicateValues" dxfId="882" priority="256"/>
  </conditionalFormatting>
  <conditionalFormatting sqref="F84:F85">
    <cfRule type="duplicateValues" dxfId="881" priority="262"/>
  </conditionalFormatting>
  <conditionalFormatting sqref="F86:F87">
    <cfRule type="duplicateValues" dxfId="880" priority="254"/>
  </conditionalFormatting>
  <conditionalFormatting sqref="F89:F97">
    <cfRule type="duplicateValues" dxfId="879" priority="1156"/>
  </conditionalFormatting>
  <conditionalFormatting sqref="F102:F103">
    <cfRule type="duplicateValues" dxfId="878" priority="21"/>
    <cfRule type="duplicateValues" dxfId="877" priority="25"/>
    <cfRule type="duplicateValues" dxfId="876" priority="24"/>
    <cfRule type="duplicateValues" dxfId="875" priority="22"/>
    <cfRule type="duplicateValues" dxfId="874" priority="23"/>
  </conditionalFormatting>
  <conditionalFormatting sqref="F104:F120">
    <cfRule type="duplicateValues" dxfId="873" priority="20"/>
    <cfRule type="duplicateValues" dxfId="872" priority="19"/>
    <cfRule type="duplicateValues" dxfId="871" priority="18"/>
    <cfRule type="duplicateValues" dxfId="870" priority="17"/>
    <cfRule type="duplicateValues" dxfId="869" priority="16"/>
  </conditionalFormatting>
  <conditionalFormatting sqref="F121:F129">
    <cfRule type="duplicateValues" dxfId="868" priority="15"/>
    <cfRule type="duplicateValues" dxfId="867" priority="14"/>
    <cfRule type="duplicateValues" dxfId="866" priority="12"/>
    <cfRule type="duplicateValues" dxfId="865" priority="11"/>
    <cfRule type="duplicateValues" dxfId="864" priority="13"/>
  </conditionalFormatting>
  <conditionalFormatting sqref="F130:F138">
    <cfRule type="duplicateValues" dxfId="863" priority="7"/>
    <cfRule type="duplicateValues" dxfId="862" priority="10"/>
    <cfRule type="duplicateValues" dxfId="861" priority="9"/>
    <cfRule type="duplicateValues" dxfId="860" priority="8"/>
    <cfRule type="duplicateValues" dxfId="859" priority="6"/>
  </conditionalFormatting>
  <conditionalFormatting sqref="F139">
    <cfRule type="duplicateValues" dxfId="858" priority="2"/>
    <cfRule type="duplicateValues" dxfId="857" priority="3"/>
    <cfRule type="duplicateValues" dxfId="856" priority="4"/>
    <cfRule type="duplicateValues" dxfId="855" priority="5"/>
    <cfRule type="duplicateValues" dxfId="854" priority="1"/>
  </conditionalFormatting>
  <conditionalFormatting sqref="F189:F190 F184">
    <cfRule type="duplicateValues" dxfId="853" priority="205"/>
    <cfRule type="duplicateValues" dxfId="852" priority="204"/>
    <cfRule type="duplicateValues" dxfId="851" priority="203"/>
    <cfRule type="duplicateValues" dxfId="850" priority="202"/>
  </conditionalFormatting>
  <conditionalFormatting sqref="F191">
    <cfRule type="duplicateValues" dxfId="849" priority="171"/>
    <cfRule type="duplicateValues" dxfId="848" priority="179"/>
    <cfRule type="duplicateValues" dxfId="847" priority="180"/>
    <cfRule type="duplicateValues" dxfId="846" priority="172"/>
  </conditionalFormatting>
  <conditionalFormatting sqref="F192">
    <cfRule type="duplicateValues" dxfId="845" priority="191"/>
    <cfRule type="duplicateValues" dxfId="844" priority="190"/>
    <cfRule type="duplicateValues" dxfId="843" priority="182"/>
  </conditionalFormatting>
  <conditionalFormatting sqref="F193">
    <cfRule type="duplicateValues" dxfId="842" priority="170"/>
    <cfRule type="duplicateValues" dxfId="841" priority="169"/>
    <cfRule type="duplicateValues" dxfId="840" priority="161"/>
  </conditionalFormatting>
  <conditionalFormatting sqref="F194">
    <cfRule type="duplicateValues" dxfId="839" priority="159"/>
    <cfRule type="duplicateValues" dxfId="838" priority="151"/>
    <cfRule type="duplicateValues" dxfId="837" priority="160"/>
  </conditionalFormatting>
  <conditionalFormatting sqref="F201">
    <cfRule type="duplicateValues" dxfId="836" priority="213"/>
    <cfRule type="duplicateValues" dxfId="835" priority="211"/>
    <cfRule type="duplicateValues" dxfId="834" priority="212"/>
    <cfRule type="duplicateValues" dxfId="833" priority="214"/>
  </conditionalFormatting>
  <conditionalFormatting sqref="F204">
    <cfRule type="duplicateValues" dxfId="832" priority="116"/>
    <cfRule type="duplicateValues" dxfId="831" priority="118"/>
    <cfRule type="duplicateValues" dxfId="830" priority="119"/>
  </conditionalFormatting>
  <conditionalFormatting sqref="F207">
    <cfRule type="duplicateValues" dxfId="829" priority="207"/>
    <cfRule type="duplicateValues" dxfId="828" priority="208"/>
    <cfRule type="duplicateValues" dxfId="827" priority="210"/>
    <cfRule type="duplicateValues" dxfId="826" priority="209"/>
  </conditionalFormatting>
  <conditionalFormatting sqref="F209">
    <cfRule type="duplicateValues" dxfId="825" priority="217"/>
    <cfRule type="duplicateValues" dxfId="824" priority="218"/>
    <cfRule type="duplicateValues" dxfId="823" priority="215"/>
    <cfRule type="duplicateValues" dxfId="822" priority="216"/>
  </conditionalFormatting>
  <conditionalFormatting sqref="F216">
    <cfRule type="duplicateValues" dxfId="821" priority="192"/>
    <cfRule type="duplicateValues" dxfId="820" priority="201"/>
    <cfRule type="duplicateValues" dxfId="819" priority="200"/>
  </conditionalFormatting>
  <conditionalFormatting sqref="F217:F233 F210:F215 F208 F195:F200 F202:F203 F205:F206 F249:F264 F235:F246 F98:F101 F140:F183 F185:F188">
    <cfRule type="duplicateValues" dxfId="818" priority="1834"/>
    <cfRule type="duplicateValues" dxfId="817" priority="1835"/>
  </conditionalFormatting>
  <conditionalFormatting sqref="F234">
    <cfRule type="duplicateValues" dxfId="816" priority="96"/>
    <cfRule type="duplicateValues" dxfId="815" priority="94"/>
    <cfRule type="duplicateValues" dxfId="814" priority="95"/>
  </conditionalFormatting>
  <conditionalFormatting sqref="F247:F248">
    <cfRule type="duplicateValues" dxfId="813" priority="114"/>
    <cfRule type="duplicateValues" dxfId="812" priority="106"/>
    <cfRule type="duplicateValues" dxfId="811" priority="115"/>
    <cfRule type="duplicateValues" dxfId="810" priority="105"/>
  </conditionalFormatting>
  <conditionalFormatting sqref="F265:F267">
    <cfRule type="duplicateValues" dxfId="809" priority="138"/>
    <cfRule type="duplicateValues" dxfId="808" priority="137"/>
    <cfRule type="duplicateValues" dxfId="807" priority="140"/>
    <cfRule type="duplicateValues" dxfId="806" priority="139"/>
  </conditionalFormatting>
  <conditionalFormatting sqref="F268:F269">
    <cfRule type="duplicateValues" dxfId="805" priority="149"/>
    <cfRule type="duplicateValues" dxfId="804" priority="150"/>
    <cfRule type="duplicateValues" dxfId="803" priority="141"/>
  </conditionalFormatting>
  <conditionalFormatting sqref="F270">
    <cfRule type="duplicateValues" dxfId="802" priority="34"/>
    <cfRule type="duplicateValues" dxfId="801" priority="35"/>
    <cfRule type="duplicateValues" dxfId="800" priority="32"/>
  </conditionalFormatting>
  <conditionalFormatting sqref="F271">
    <cfRule type="duplicateValues" dxfId="799" priority="67"/>
    <cfRule type="duplicateValues" dxfId="798" priority="69"/>
    <cfRule type="duplicateValues" dxfId="797" priority="70"/>
  </conditionalFormatting>
  <conditionalFormatting sqref="F272:F273">
    <cfRule type="duplicateValues" dxfId="796" priority="50"/>
    <cfRule type="duplicateValues" dxfId="795" priority="47"/>
    <cfRule type="duplicateValues" dxfId="794" priority="49"/>
  </conditionalFormatting>
  <conditionalFormatting sqref="F288:F1048576 F1:F8 F210:F215 F208 F195:F200 F217:F233 F274 F202:F203 F205:F206 F249:F264 F235:F246 F88:F101 F140:F183 F185:F188">
    <cfRule type="duplicateValues" dxfId="793" priority="1856"/>
  </conditionalFormatting>
  <conditionalFormatting sqref="G9:G13">
    <cfRule type="duplicateValues" dxfId="792" priority="1822"/>
  </conditionalFormatting>
  <conditionalFormatting sqref="G45:G49">
    <cfRule type="duplicateValues" dxfId="791" priority="252"/>
  </conditionalFormatting>
  <conditionalFormatting sqref="G50:G53 G14:G44">
    <cfRule type="duplicateValues" dxfId="790" priority="253"/>
  </conditionalFormatting>
  <conditionalFormatting sqref="G54:G59 G61:G87">
    <cfRule type="duplicateValues" dxfId="789" priority="1163"/>
  </conditionalFormatting>
  <conditionalFormatting sqref="G60">
    <cfRule type="duplicateValues" dxfId="788" priority="328"/>
  </conditionalFormatting>
  <conditionalFormatting sqref="G88:G95">
    <cfRule type="duplicateValues" dxfId="787" priority="1162"/>
  </conditionalFormatting>
  <conditionalFormatting sqref="G96:G97">
    <cfRule type="duplicateValues" dxfId="786" priority="313"/>
  </conditionalFormatting>
  <conditionalFormatting sqref="G189:G190 G184">
    <cfRule type="duplicateValues" dxfId="785" priority="206"/>
  </conditionalFormatting>
  <conditionalFormatting sqref="G191">
    <cfRule type="duplicateValues" dxfId="784" priority="181"/>
  </conditionalFormatting>
  <conditionalFormatting sqref="G192">
    <cfRule type="duplicateValues" dxfId="783" priority="189"/>
  </conditionalFormatting>
  <conditionalFormatting sqref="G193">
    <cfRule type="duplicateValues" dxfId="782" priority="168"/>
  </conditionalFormatting>
  <conditionalFormatting sqref="G194">
    <cfRule type="duplicateValues" dxfId="781" priority="158"/>
  </conditionalFormatting>
  <conditionalFormatting sqref="G204">
    <cfRule type="duplicateValues" dxfId="780" priority="117"/>
  </conditionalFormatting>
  <conditionalFormatting sqref="G216">
    <cfRule type="duplicateValues" dxfId="779" priority="199"/>
  </conditionalFormatting>
  <conditionalFormatting sqref="G234">
    <cfRule type="duplicateValues" dxfId="778" priority="103"/>
    <cfRule type="duplicateValues" dxfId="777" priority="104"/>
  </conditionalFormatting>
  <conditionalFormatting sqref="G247:G248">
    <cfRule type="duplicateValues" dxfId="776" priority="113"/>
  </conditionalFormatting>
  <conditionalFormatting sqref="G268:G269">
    <cfRule type="duplicateValues" dxfId="775" priority="148"/>
  </conditionalFormatting>
  <conditionalFormatting sqref="G270">
    <cfRule type="duplicateValues" dxfId="774" priority="33"/>
  </conditionalFormatting>
  <conditionalFormatting sqref="G271">
    <cfRule type="duplicateValues" dxfId="773" priority="68"/>
  </conditionalFormatting>
  <conditionalFormatting sqref="G272:G273">
    <cfRule type="duplicateValues" dxfId="772" priority="48"/>
  </conditionalFormatting>
  <conditionalFormatting sqref="G288:G1048576 G61:G87 G54:G59 G1:G8 G217:G233 G274 G195:G203 G205:G215 G249:G267 G235:G246 G98:G183 G185:G188">
    <cfRule type="duplicateValues" dxfId="771" priority="1872"/>
  </conditionalFormatting>
  <conditionalFormatting sqref="L1:L71 N1:N273 L73:L97">
    <cfRule type="cellIs" dxfId="770" priority="315" stopIfTrue="1" operator="equal">
      <formula>"FA"</formula>
    </cfRule>
    <cfRule type="cellIs" dxfId="769" priority="318" stopIfTrue="1" operator="equal">
      <formula>"Cat. -III"</formula>
    </cfRule>
    <cfRule type="cellIs" dxfId="768" priority="319" stopIfTrue="1" operator="equal">
      <formula>"Cat. -IV"</formula>
    </cfRule>
    <cfRule type="cellIs" dxfId="767" priority="316" stopIfTrue="1" operator="equal">
      <formula>"Cat. -I"</formula>
    </cfRule>
    <cfRule type="cellIs" dxfId="766" priority="317" stopIfTrue="1" operator="equal">
      <formula>"Cat. -II"</formula>
    </cfRule>
  </conditionalFormatting>
  <conditionalFormatting sqref="L2:L71 N2:N273 L73:L97">
    <cfRule type="cellIs" dxfId="765" priority="314" stopIfTrue="1" operator="equal">
      <formula>"Cat. -IV_Star"</formula>
    </cfRule>
  </conditionalFormatting>
  <conditionalFormatting sqref="L191">
    <cfRule type="cellIs" dxfId="764" priority="177" stopIfTrue="1" operator="equal">
      <formula>"Cat. -III"</formula>
    </cfRule>
    <cfRule type="cellIs" dxfId="763" priority="178" stopIfTrue="1" operator="equal">
      <formula>"Cat. -IV"</formula>
    </cfRule>
    <cfRule type="cellIs" dxfId="762" priority="176" stopIfTrue="1" operator="equal">
      <formula>"Cat. -II"</formula>
    </cfRule>
    <cfRule type="cellIs" dxfId="761" priority="173" stopIfTrue="1" operator="equal">
      <formula>"Cat. -IV_Star"</formula>
    </cfRule>
    <cfRule type="cellIs" dxfId="760" priority="175" stopIfTrue="1" operator="equal">
      <formula>"Cat. -I"</formula>
    </cfRule>
    <cfRule type="cellIs" dxfId="759" priority="174" stopIfTrue="1" operator="equal">
      <formula>"FA"</formula>
    </cfRule>
  </conditionalFormatting>
  <conditionalFormatting sqref="L234">
    <cfRule type="cellIs" dxfId="758" priority="101" stopIfTrue="1" operator="equal">
      <formula>"Cat. -III"</formula>
    </cfRule>
    <cfRule type="cellIs" dxfId="757" priority="97" stopIfTrue="1" operator="equal">
      <formula>"Cat. -IV_Star"</formula>
    </cfRule>
    <cfRule type="cellIs" dxfId="756" priority="102" stopIfTrue="1" operator="equal">
      <formula>"Cat. -IV"</formula>
    </cfRule>
    <cfRule type="cellIs" dxfId="755" priority="98" stopIfTrue="1" operator="equal">
      <formula>"FA"</formula>
    </cfRule>
    <cfRule type="cellIs" dxfId="754" priority="99" stopIfTrue="1" operator="equal">
      <formula>"Cat. -I"</formula>
    </cfRule>
    <cfRule type="cellIs" dxfId="753" priority="100" stopIfTrue="1" operator="equal">
      <formula>"Cat. -II"</formula>
    </cfRule>
  </conditionalFormatting>
  <pageMargins left="0.74803149606299213" right="0.74803149606299213" top="0.98425196850393704" bottom="0.98425196850393704" header="0.51181102362204722" footer="0.51181102362204722"/>
  <pageSetup paperSize="9" scale="47" orientation="portrait" r:id="rId1"/>
  <headerFooter alignWithMargins="0"/>
  <colBreaks count="1" manualBreakCount="1">
    <brk id="9" max="13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6394-B0AE-4C97-AD73-0C50887608B1}">
  <sheetPr codeName="Sheet4" filterMode="1">
    <tabColor indexed="12"/>
  </sheetPr>
  <dimension ref="A1:BW279"/>
  <sheetViews>
    <sheetView topLeftCell="F1" zoomScale="70" zoomScaleNormal="70" zoomScaleSheetLayoutView="70" workbookViewId="0">
      <pane ySplit="2" topLeftCell="A85" activePane="bottomLeft" state="frozen"/>
      <selection activeCell="S211" sqref="S211"/>
      <selection pane="bottomLeft" activeCell="N3" sqref="N3:N265"/>
    </sheetView>
  </sheetViews>
  <sheetFormatPr defaultColWidth="9.140625" defaultRowHeight="12.75"/>
  <cols>
    <col min="1" max="1" width="12.42578125" style="12" bestFit="1" customWidth="1"/>
    <col min="2" max="2" width="26.140625" style="9" customWidth="1"/>
    <col min="3" max="3" width="31.85546875" style="12" customWidth="1"/>
    <col min="4" max="4" width="24.85546875" style="2" bestFit="1" customWidth="1"/>
    <col min="5" max="5" width="22.5703125" style="265" bestFit="1" customWidth="1"/>
    <col min="6" max="6" width="41.140625" style="265" bestFit="1" customWidth="1"/>
    <col min="7" max="7" width="38.7109375" style="259" hidden="1" customWidth="1"/>
    <col min="8" max="8" width="86.85546875" style="259" customWidth="1"/>
    <col min="9" max="11" width="21" style="259" customWidth="1"/>
    <col min="12" max="12" width="26.7109375" style="262" customWidth="1"/>
    <col min="13" max="13" width="21" style="12" customWidth="1"/>
    <col min="14" max="14" width="27.140625" style="263" customWidth="1"/>
    <col min="15" max="16" width="15.140625" style="262" customWidth="1"/>
    <col min="17" max="17" width="15.7109375" style="12" customWidth="1"/>
    <col min="18" max="18" width="23.85546875" style="12" bestFit="1" customWidth="1"/>
    <col min="19" max="19" width="29.7109375" style="263" customWidth="1"/>
    <col min="20" max="20" width="22.5703125" style="12" customWidth="1"/>
    <col min="21" max="21" width="14.5703125" style="12" customWidth="1"/>
    <col min="22" max="22" width="14" style="12" customWidth="1"/>
    <col min="23" max="23" width="25.5703125" style="12" bestFit="1" customWidth="1"/>
    <col min="24" max="24" width="31" style="263" customWidth="1"/>
    <col min="25" max="25" width="21.42578125" style="12" customWidth="1"/>
    <col min="26" max="26" width="15.42578125" style="12" customWidth="1"/>
    <col min="27" max="27" width="14.85546875" style="12" customWidth="1"/>
    <col min="28" max="28" width="25.28515625" style="12" bestFit="1" customWidth="1"/>
    <col min="29" max="29" width="9.140625" style="264"/>
    <col min="30" max="30" width="14" style="12" customWidth="1"/>
    <col min="31" max="31" width="14.5703125" style="12" customWidth="1"/>
    <col min="32" max="32" width="10.7109375" style="12" customWidth="1"/>
    <col min="33" max="33" width="15.42578125" style="12" customWidth="1"/>
    <col min="34" max="34" width="9.140625" style="263"/>
    <col min="35" max="35" width="14.85546875" style="12" customWidth="1"/>
    <col min="36" max="36" width="14" style="12" customWidth="1"/>
    <col min="37" max="37" width="15.42578125" style="12" customWidth="1"/>
    <col min="38" max="38" width="21.42578125" style="12" customWidth="1"/>
    <col min="39" max="39" width="9.140625" style="263"/>
    <col min="40" max="40" width="13.5703125" style="12" bestFit="1" customWidth="1"/>
    <col min="41" max="41" width="14.85546875" style="12" customWidth="1"/>
    <col min="42" max="42" width="21.42578125" style="12" customWidth="1"/>
    <col min="43" max="43" width="14" style="12" customWidth="1"/>
    <col min="44" max="44" width="9.140625" style="263"/>
    <col min="45" max="45" width="15.42578125" style="12" customWidth="1"/>
    <col min="46" max="46" width="15.7109375" style="12" bestFit="1" customWidth="1"/>
    <col min="47" max="47" width="14" style="12" customWidth="1"/>
    <col min="48" max="48" width="14.85546875" style="12" customWidth="1"/>
    <col min="49" max="49" width="9.140625" style="263"/>
    <col min="50" max="50" width="21.42578125" style="12" customWidth="1"/>
    <col min="51" max="51" width="15.42578125" style="12" customWidth="1"/>
    <col min="52" max="52" width="14.85546875" style="12" customWidth="1"/>
    <col min="53" max="53" width="10.7109375" style="12" customWidth="1"/>
    <col min="54" max="54" width="9.140625" style="263"/>
    <col min="55" max="55" width="14" style="12" customWidth="1"/>
    <col min="56" max="56" width="21.42578125" style="12" customWidth="1"/>
    <col min="57" max="57" width="10.7109375" style="12" customWidth="1"/>
    <col min="58" max="58" width="15.42578125" style="12" customWidth="1"/>
    <col min="59" max="59" width="9.140625" style="263"/>
    <col min="60" max="60" width="14.85546875" style="12" customWidth="1"/>
    <col min="61" max="61" width="14" style="12" customWidth="1"/>
    <col min="62" max="62" width="15.42578125" style="12" customWidth="1"/>
    <col min="63" max="63" width="21.42578125" style="12" customWidth="1"/>
    <col min="64" max="64" width="9.140625" style="263"/>
    <col min="65" max="65" width="10.7109375" style="12" customWidth="1"/>
    <col min="66" max="66" width="14.85546875" style="12" customWidth="1"/>
    <col min="67" max="67" width="14" style="12" customWidth="1"/>
    <col min="68" max="68" width="21.42578125" style="12" customWidth="1"/>
    <col min="69" max="69" width="15.42578125" style="12" customWidth="1"/>
    <col min="70" max="70" width="10.7109375" style="12" customWidth="1"/>
    <col min="71" max="71" width="14.85546875" style="12" customWidth="1"/>
    <col min="72" max="72" width="14" style="12" customWidth="1"/>
    <col min="73" max="73" width="21.42578125" style="12" customWidth="1"/>
    <col min="74" max="74" width="15.42578125" style="12" customWidth="1"/>
    <col min="75" max="75" width="10.7109375" style="12" customWidth="1"/>
    <col min="76" max="76" width="17.28515625" style="259" customWidth="1"/>
    <col min="77" max="77" width="15" style="259" customWidth="1"/>
    <col min="78" max="78" width="9.140625" style="259" customWidth="1"/>
    <col min="79" max="16384" width="9.140625" style="259"/>
  </cols>
  <sheetData>
    <row r="1" spans="1:75" ht="21.75" thickTop="1" thickBot="1">
      <c r="A1" s="870" t="s">
        <v>1615</v>
      </c>
      <c r="B1" s="765"/>
      <c r="C1" s="765"/>
      <c r="D1" s="765"/>
      <c r="E1" s="765"/>
      <c r="F1" s="765"/>
      <c r="G1" s="765"/>
      <c r="H1" s="765"/>
      <c r="I1" s="766"/>
      <c r="J1" s="1"/>
      <c r="K1" s="1"/>
      <c r="L1" s="1"/>
      <c r="M1" s="1"/>
      <c r="N1" s="1"/>
      <c r="O1" s="767" t="s">
        <v>63</v>
      </c>
      <c r="P1" s="768"/>
      <c r="Q1" s="768"/>
      <c r="R1" s="768"/>
      <c r="S1" s="769"/>
      <c r="T1" s="770" t="s">
        <v>64</v>
      </c>
      <c r="U1" s="771"/>
      <c r="V1" s="771"/>
      <c r="W1" s="771"/>
      <c r="X1" s="772"/>
      <c r="Y1" s="773" t="s">
        <v>65</v>
      </c>
      <c r="Z1" s="774"/>
      <c r="AA1" s="774"/>
      <c r="AB1" s="774"/>
      <c r="AC1" s="775"/>
      <c r="AD1" s="776" t="s">
        <v>66</v>
      </c>
      <c r="AE1" s="777"/>
      <c r="AF1" s="777"/>
      <c r="AG1" s="777"/>
      <c r="AH1" s="778"/>
      <c r="AI1" s="761" t="s">
        <v>67</v>
      </c>
      <c r="AJ1" s="762"/>
      <c r="AK1" s="762"/>
      <c r="AL1" s="762"/>
      <c r="AM1" s="763"/>
      <c r="AN1" s="746" t="s">
        <v>68</v>
      </c>
      <c r="AO1" s="747"/>
      <c r="AP1" s="747"/>
      <c r="AQ1" s="747"/>
      <c r="AR1" s="748"/>
      <c r="AS1" s="749" t="s">
        <v>69</v>
      </c>
      <c r="AT1" s="750"/>
      <c r="AU1" s="750"/>
      <c r="AV1" s="750"/>
      <c r="AW1" s="751"/>
      <c r="AX1" s="752" t="s">
        <v>70</v>
      </c>
      <c r="AY1" s="753"/>
      <c r="AZ1" s="753"/>
      <c r="BA1" s="753"/>
      <c r="BB1" s="754"/>
      <c r="BC1" s="755" t="s">
        <v>71</v>
      </c>
      <c r="BD1" s="756"/>
      <c r="BE1" s="756"/>
      <c r="BF1" s="756"/>
      <c r="BG1" s="757"/>
      <c r="BH1" s="758" t="s">
        <v>72</v>
      </c>
      <c r="BI1" s="759"/>
      <c r="BJ1" s="759"/>
      <c r="BK1" s="759"/>
      <c r="BL1" s="760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</row>
    <row r="2" spans="1:75" ht="27" thickTop="1" thickBot="1">
      <c r="A2" s="274" t="s">
        <v>73</v>
      </c>
      <c r="B2" s="581" t="s">
        <v>19</v>
      </c>
      <c r="C2" s="449" t="s">
        <v>74</v>
      </c>
      <c r="D2" s="514" t="s">
        <v>75</v>
      </c>
      <c r="E2" s="450" t="s">
        <v>46</v>
      </c>
      <c r="F2" s="450" t="s">
        <v>76</v>
      </c>
      <c r="G2" s="582" t="s">
        <v>77</v>
      </c>
      <c r="H2" s="449" t="s">
        <v>78</v>
      </c>
      <c r="I2" s="294" t="s">
        <v>79</v>
      </c>
      <c r="J2" s="144" t="s">
        <v>80</v>
      </c>
      <c r="K2" s="144" t="s">
        <v>81</v>
      </c>
      <c r="L2" s="144" t="s">
        <v>82</v>
      </c>
      <c r="M2" s="144" t="s">
        <v>83</v>
      </c>
      <c r="N2" s="143" t="s">
        <v>84</v>
      </c>
      <c r="O2" s="145" t="s">
        <v>85</v>
      </c>
      <c r="P2" s="146" t="s">
        <v>86</v>
      </c>
      <c r="Q2" s="146" t="s">
        <v>87</v>
      </c>
      <c r="R2" s="146" t="s">
        <v>88</v>
      </c>
      <c r="S2" s="146" t="s">
        <v>89</v>
      </c>
      <c r="T2" s="147" t="s">
        <v>90</v>
      </c>
      <c r="U2" s="148" t="s">
        <v>91</v>
      </c>
      <c r="V2" s="148" t="s">
        <v>92</v>
      </c>
      <c r="W2" s="148" t="s">
        <v>93</v>
      </c>
      <c r="X2" s="148" t="s">
        <v>94</v>
      </c>
      <c r="Y2" s="149" t="s">
        <v>95</v>
      </c>
      <c r="Z2" s="149" t="s">
        <v>96</v>
      </c>
      <c r="AA2" s="149" t="s">
        <v>97</v>
      </c>
      <c r="AB2" s="149" t="s">
        <v>98</v>
      </c>
      <c r="AC2" s="149" t="s">
        <v>99</v>
      </c>
      <c r="AD2" s="150" t="s">
        <v>100</v>
      </c>
      <c r="AE2" s="150" t="s">
        <v>101</v>
      </c>
      <c r="AF2" s="150" t="s">
        <v>102</v>
      </c>
      <c r="AG2" s="150" t="s">
        <v>103</v>
      </c>
      <c r="AH2" s="150" t="s">
        <v>104</v>
      </c>
      <c r="AI2" s="151" t="s">
        <v>105</v>
      </c>
      <c r="AJ2" s="151" t="s">
        <v>106</v>
      </c>
      <c r="AK2" s="151" t="s">
        <v>107</v>
      </c>
      <c r="AL2" s="151" t="s">
        <v>108</v>
      </c>
      <c r="AM2" s="151" t="s">
        <v>109</v>
      </c>
      <c r="AN2" s="152" t="s">
        <v>110</v>
      </c>
      <c r="AO2" s="152" t="s">
        <v>111</v>
      </c>
      <c r="AP2" s="152" t="s">
        <v>112</v>
      </c>
      <c r="AQ2" s="152" t="s">
        <v>113</v>
      </c>
      <c r="AR2" s="152" t="s">
        <v>114</v>
      </c>
      <c r="AS2" s="153" t="s">
        <v>115</v>
      </c>
      <c r="AT2" s="153" t="s">
        <v>116</v>
      </c>
      <c r="AU2" s="153" t="s">
        <v>117</v>
      </c>
      <c r="AV2" s="153" t="s">
        <v>118</v>
      </c>
      <c r="AW2" s="153" t="s">
        <v>119</v>
      </c>
      <c r="AX2" s="154" t="s">
        <v>120</v>
      </c>
      <c r="AY2" s="154" t="s">
        <v>121</v>
      </c>
      <c r="AZ2" s="154" t="s">
        <v>122</v>
      </c>
      <c r="BA2" s="154" t="s">
        <v>123</v>
      </c>
      <c r="BB2" s="154" t="s">
        <v>124</v>
      </c>
      <c r="BC2" s="155" t="s">
        <v>125</v>
      </c>
      <c r="BD2" s="155" t="s">
        <v>126</v>
      </c>
      <c r="BE2" s="155" t="s">
        <v>127</v>
      </c>
      <c r="BF2" s="155" t="s">
        <v>128</v>
      </c>
      <c r="BG2" s="155" t="s">
        <v>129</v>
      </c>
      <c r="BH2" s="156" t="s">
        <v>130</v>
      </c>
      <c r="BI2" s="156" t="s">
        <v>131</v>
      </c>
      <c r="BJ2" s="156" t="s">
        <v>132</v>
      </c>
      <c r="BK2" s="156" t="s">
        <v>133</v>
      </c>
      <c r="BL2" s="189" t="s">
        <v>134</v>
      </c>
      <c r="BM2" s="157" t="s">
        <v>135</v>
      </c>
      <c r="BN2" s="259"/>
      <c r="BO2" s="259"/>
      <c r="BP2" s="259"/>
      <c r="BQ2" s="259"/>
      <c r="BR2" s="259"/>
      <c r="BS2" s="259"/>
      <c r="BT2" s="259"/>
      <c r="BU2" s="259"/>
      <c r="BV2" s="259"/>
      <c r="BW2" s="259"/>
    </row>
    <row r="3" spans="1:75" s="7" customFormat="1" ht="39" thickTop="1">
      <c r="A3" s="277">
        <v>1</v>
      </c>
      <c r="B3" s="277" t="str">
        <f>$A$1</f>
        <v>PSS10B_Adani Renewable Energy 35 Limited (ARE35L)</v>
      </c>
      <c r="C3" s="454" t="s">
        <v>136</v>
      </c>
      <c r="D3" s="279" t="s">
        <v>23</v>
      </c>
      <c r="E3" s="456" t="s">
        <v>137</v>
      </c>
      <c r="F3" s="539" t="s">
        <v>1616</v>
      </c>
      <c r="G3" s="280" t="s">
        <v>139</v>
      </c>
      <c r="H3" s="458" t="s">
        <v>140</v>
      </c>
      <c r="I3" s="160" t="s">
        <v>141</v>
      </c>
      <c r="J3" s="160" t="s">
        <v>142</v>
      </c>
      <c r="K3" s="164"/>
      <c r="L3" s="165"/>
      <c r="M3" s="166"/>
      <c r="N3" s="168" t="str" cm="1">
        <f t="array" ref="N3">_xlfn.IFNA(LOOKUP(2, 1/(MOD(COLUMN(O3:XFD3)-COLUMN(O3), 5)=2)/(O3:XFD3&lt;&gt;""), O3:XFD3),"Not Submitted")</f>
        <v>Cat. -I</v>
      </c>
      <c r="O3" s="228" t="s">
        <v>171</v>
      </c>
      <c r="P3" s="219"/>
      <c r="Q3" s="177"/>
      <c r="R3" s="169"/>
      <c r="S3" s="170"/>
      <c r="T3" s="213">
        <v>46049</v>
      </c>
      <c r="U3" s="219">
        <v>46055</v>
      </c>
      <c r="V3" s="177" t="s">
        <v>33</v>
      </c>
      <c r="W3" s="170" t="s">
        <v>1617</v>
      </c>
      <c r="X3" s="170"/>
      <c r="Y3" s="244"/>
      <c r="Z3" s="245"/>
      <c r="AA3" s="241"/>
      <c r="AB3" s="171"/>
      <c r="AC3" s="171"/>
      <c r="AD3" s="231"/>
      <c r="AE3" s="232"/>
      <c r="AF3" s="208"/>
      <c r="AG3" s="172"/>
      <c r="AH3" s="172"/>
      <c r="AI3" s="235"/>
      <c r="AJ3" s="251"/>
      <c r="AK3" s="170"/>
      <c r="AL3" s="170"/>
      <c r="AM3" s="170"/>
      <c r="AN3" s="173"/>
      <c r="AO3" s="170"/>
      <c r="AP3" s="170"/>
      <c r="AQ3" s="170"/>
      <c r="AR3" s="170"/>
      <c r="AS3" s="173"/>
      <c r="AT3" s="170"/>
      <c r="AU3" s="170"/>
      <c r="AV3" s="170"/>
      <c r="AW3" s="170"/>
      <c r="AX3" s="173"/>
      <c r="AY3" s="170"/>
      <c r="AZ3" s="170"/>
      <c r="BA3" s="170"/>
      <c r="BB3" s="170"/>
      <c r="BC3" s="173"/>
      <c r="BD3" s="170"/>
      <c r="BE3" s="170"/>
      <c r="BF3" s="170"/>
      <c r="BG3" s="170"/>
      <c r="BH3" s="173"/>
      <c r="BI3" s="170"/>
      <c r="BJ3" s="170"/>
      <c r="BK3" s="170"/>
      <c r="BL3" s="190"/>
      <c r="BM3" s="7" t="str">
        <f t="shared" ref="BM3:BM66" si="0">MID(F3,20,1)</f>
        <v>E</v>
      </c>
    </row>
    <row r="4" spans="1:75" s="7" customFormat="1" ht="38.25">
      <c r="A4" s="277">
        <v>2</v>
      </c>
      <c r="B4" s="277" t="str">
        <f t="shared" ref="B4:B56" si="1">$A$1</f>
        <v>PSS10B_Adani Renewable Energy 35 Limited (ARE35L)</v>
      </c>
      <c r="C4" s="278" t="s">
        <v>136</v>
      </c>
      <c r="D4" s="279" t="s">
        <v>23</v>
      </c>
      <c r="E4" s="28" t="s">
        <v>137</v>
      </c>
      <c r="F4" s="280" t="s">
        <v>1618</v>
      </c>
      <c r="G4" s="280" t="s">
        <v>145</v>
      </c>
      <c r="H4" s="211" t="s">
        <v>146</v>
      </c>
      <c r="I4" s="160" t="s">
        <v>141</v>
      </c>
      <c r="J4" s="160" t="s">
        <v>142</v>
      </c>
      <c r="K4" s="164"/>
      <c r="L4" s="165"/>
      <c r="M4" s="166"/>
      <c r="N4" s="168" t="str" cm="1">
        <f t="array" ref="N4">_xlfn.IFNA(LOOKUP(2, 1/(MOD(COLUMN(O4:XFD4)-COLUMN(O4), 5)=2)/(O4:XFD4&lt;&gt;""), O4:XFD4),"Not Submitted")</f>
        <v>Cat. -I</v>
      </c>
      <c r="O4" s="228" t="s">
        <v>171</v>
      </c>
      <c r="P4" s="219"/>
      <c r="Q4" s="177"/>
      <c r="R4" s="178"/>
      <c r="S4" s="172"/>
      <c r="T4" s="188">
        <v>46049</v>
      </c>
      <c r="U4" s="219">
        <v>46055</v>
      </c>
      <c r="V4" s="177" t="s">
        <v>33</v>
      </c>
      <c r="W4" s="172" t="s">
        <v>1617</v>
      </c>
      <c r="X4" s="172"/>
      <c r="Y4" s="227"/>
      <c r="Z4" s="232"/>
      <c r="AA4" s="208"/>
      <c r="AB4" s="168"/>
      <c r="AC4" s="168"/>
      <c r="AD4" s="231"/>
      <c r="AE4" s="232"/>
      <c r="AF4" s="208"/>
      <c r="AG4" s="172"/>
      <c r="AH4" s="172"/>
      <c r="AI4" s="236"/>
      <c r="AJ4" s="205"/>
      <c r="AK4" s="172"/>
      <c r="AL4" s="172"/>
      <c r="AM4" s="172"/>
      <c r="AN4" s="180"/>
      <c r="AO4" s="172"/>
      <c r="AP4" s="172"/>
      <c r="AQ4" s="172"/>
      <c r="AR4" s="172"/>
      <c r="AS4" s="180"/>
      <c r="AT4" s="172"/>
      <c r="AU4" s="172"/>
      <c r="AV4" s="172"/>
      <c r="AW4" s="172"/>
      <c r="AX4" s="180"/>
      <c r="AY4" s="172"/>
      <c r="AZ4" s="172"/>
      <c r="BA4" s="172"/>
      <c r="BB4" s="172"/>
      <c r="BC4" s="180"/>
      <c r="BD4" s="172"/>
      <c r="BE4" s="172"/>
      <c r="BF4" s="172"/>
      <c r="BG4" s="172"/>
      <c r="BH4" s="180"/>
      <c r="BI4" s="172"/>
      <c r="BJ4" s="172"/>
      <c r="BK4" s="172"/>
      <c r="BL4" s="191"/>
      <c r="BM4" s="7" t="str">
        <f t="shared" si="0"/>
        <v>E</v>
      </c>
    </row>
    <row r="5" spans="1:75" s="7" customFormat="1" ht="38.25">
      <c r="A5" s="277">
        <v>3</v>
      </c>
      <c r="B5" s="277" t="str">
        <f t="shared" si="1"/>
        <v>PSS10B_Adani Renewable Energy 35 Limited (ARE35L)</v>
      </c>
      <c r="C5" s="278" t="s">
        <v>136</v>
      </c>
      <c r="D5" s="279" t="s">
        <v>23</v>
      </c>
      <c r="E5" s="28" t="s">
        <v>137</v>
      </c>
      <c r="F5" s="280" t="s">
        <v>1619</v>
      </c>
      <c r="G5" s="280" t="s">
        <v>148</v>
      </c>
      <c r="H5" s="211" t="s">
        <v>169</v>
      </c>
      <c r="I5" s="160" t="s">
        <v>141</v>
      </c>
      <c r="J5" s="160" t="s">
        <v>142</v>
      </c>
      <c r="K5" s="164"/>
      <c r="L5" s="165"/>
      <c r="M5" s="166"/>
      <c r="N5" s="168" t="str" cm="1">
        <f t="array" ref="N5">_xlfn.IFNA(LOOKUP(2, 1/(MOD(COLUMN(O5:XFD5)-COLUMN(O5), 5)=2)/(O5:XFD5&lt;&gt;""), O5:XFD5),"Not Submitted")</f>
        <v>Cat. -I</v>
      </c>
      <c r="O5" s="228" t="s">
        <v>171</v>
      </c>
      <c r="P5" s="219"/>
      <c r="Q5" s="177"/>
      <c r="R5" s="178"/>
      <c r="S5" s="172"/>
      <c r="T5" s="188" t="s">
        <v>171</v>
      </c>
      <c r="U5" s="219">
        <v>46079</v>
      </c>
      <c r="V5" s="177" t="s">
        <v>33</v>
      </c>
      <c r="W5" s="172" t="s">
        <v>143</v>
      </c>
      <c r="X5" s="172"/>
      <c r="Y5" s="227"/>
      <c r="Z5" s="232"/>
      <c r="AA5" s="208"/>
      <c r="AB5" s="168"/>
      <c r="AC5" s="168"/>
      <c r="AD5" s="231"/>
      <c r="AE5" s="232"/>
      <c r="AF5" s="208"/>
      <c r="AG5" s="172"/>
      <c r="AH5" s="172"/>
      <c r="AI5" s="236"/>
      <c r="AJ5" s="205"/>
      <c r="AK5" s="172"/>
      <c r="AL5" s="172"/>
      <c r="AM5" s="172"/>
      <c r="AN5" s="180"/>
      <c r="AO5" s="172"/>
      <c r="AP5" s="172"/>
      <c r="AQ5" s="172"/>
      <c r="AR5" s="172"/>
      <c r="AS5" s="180"/>
      <c r="AT5" s="172"/>
      <c r="AU5" s="172"/>
      <c r="AV5" s="172"/>
      <c r="AW5" s="172"/>
      <c r="AX5" s="180"/>
      <c r="AY5" s="172"/>
      <c r="AZ5" s="172"/>
      <c r="BA5" s="172"/>
      <c r="BB5" s="172"/>
      <c r="BC5" s="180"/>
      <c r="BD5" s="172"/>
      <c r="BE5" s="172"/>
      <c r="BF5" s="172"/>
      <c r="BG5" s="172"/>
      <c r="BH5" s="180"/>
      <c r="BI5" s="172"/>
      <c r="BJ5" s="172"/>
      <c r="BK5" s="172"/>
      <c r="BL5" s="191"/>
      <c r="BM5" s="7" t="str">
        <f t="shared" si="0"/>
        <v>E</v>
      </c>
    </row>
    <row r="6" spans="1:75" s="7" customFormat="1" ht="38.25" hidden="1">
      <c r="A6" s="277">
        <v>4</v>
      </c>
      <c r="B6" s="277" t="str">
        <f t="shared" si="1"/>
        <v>PSS10B_Adani Renewable Energy 35 Limited (ARE35L)</v>
      </c>
      <c r="C6" s="278" t="s">
        <v>136</v>
      </c>
      <c r="D6" s="279" t="s">
        <v>23</v>
      </c>
      <c r="E6" s="28" t="s">
        <v>137</v>
      </c>
      <c r="F6" s="280" t="s">
        <v>1620</v>
      </c>
      <c r="G6" s="280" t="s">
        <v>151</v>
      </c>
      <c r="H6" s="211" t="s">
        <v>152</v>
      </c>
      <c r="I6" s="160" t="s">
        <v>141</v>
      </c>
      <c r="J6" s="160" t="s">
        <v>142</v>
      </c>
      <c r="K6" s="164"/>
      <c r="L6" s="165"/>
      <c r="M6" s="166"/>
      <c r="N6" s="168" t="str" cm="1">
        <f t="array" ref="N6">_xlfn.IFNA(LOOKUP(2, 1/(MOD(COLUMN(O6:XFD6)-COLUMN(O6), 5)=2)/(O6:XFD6&lt;&gt;""), O6:XFD6),"Not Submitted")</f>
        <v>Not Submitted</v>
      </c>
      <c r="O6" s="228"/>
      <c r="P6" s="229"/>
      <c r="Q6" s="177"/>
      <c r="R6" s="178"/>
      <c r="S6" s="172"/>
      <c r="T6" s="188"/>
      <c r="U6" s="229"/>
      <c r="V6" s="177"/>
      <c r="W6" s="172"/>
      <c r="X6" s="172"/>
      <c r="Y6" s="227"/>
      <c r="Z6" s="232"/>
      <c r="AA6" s="208"/>
      <c r="AB6" s="168"/>
      <c r="AC6" s="168"/>
      <c r="AD6" s="231"/>
      <c r="AE6" s="232"/>
      <c r="AF6" s="208"/>
      <c r="AG6" s="172"/>
      <c r="AH6" s="172"/>
      <c r="AI6" s="236"/>
      <c r="AJ6" s="205"/>
      <c r="AK6" s="172"/>
      <c r="AL6" s="172"/>
      <c r="AM6" s="172"/>
      <c r="AN6" s="180"/>
      <c r="AO6" s="172"/>
      <c r="AP6" s="172"/>
      <c r="AQ6" s="172"/>
      <c r="AR6" s="172"/>
      <c r="AS6" s="180"/>
      <c r="AT6" s="172"/>
      <c r="AU6" s="172"/>
      <c r="AV6" s="172"/>
      <c r="AW6" s="172"/>
      <c r="AX6" s="180"/>
      <c r="AY6" s="172"/>
      <c r="AZ6" s="172"/>
      <c r="BA6" s="172"/>
      <c r="BB6" s="172"/>
      <c r="BC6" s="180"/>
      <c r="BD6" s="172"/>
      <c r="BE6" s="172"/>
      <c r="BF6" s="172"/>
      <c r="BG6" s="172"/>
      <c r="BH6" s="180"/>
      <c r="BI6" s="172"/>
      <c r="BJ6" s="172"/>
      <c r="BK6" s="172"/>
      <c r="BL6" s="191"/>
      <c r="BM6" s="7" t="str">
        <f t="shared" si="0"/>
        <v>E</v>
      </c>
    </row>
    <row r="7" spans="1:75" s="7" customFormat="1" ht="38.25" hidden="1">
      <c r="A7" s="277">
        <v>5</v>
      </c>
      <c r="B7" s="277" t="str">
        <f t="shared" si="1"/>
        <v>PSS10B_Adani Renewable Energy 35 Limited (ARE35L)</v>
      </c>
      <c r="C7" s="278" t="s">
        <v>136</v>
      </c>
      <c r="D7" s="279" t="s">
        <v>23</v>
      </c>
      <c r="E7" s="28" t="s">
        <v>137</v>
      </c>
      <c r="F7" s="280" t="s">
        <v>1621</v>
      </c>
      <c r="G7" s="280" t="s">
        <v>154</v>
      </c>
      <c r="H7" s="211" t="s">
        <v>165</v>
      </c>
      <c r="I7" s="160" t="s">
        <v>141</v>
      </c>
      <c r="J7" s="160" t="s">
        <v>142</v>
      </c>
      <c r="K7" s="164"/>
      <c r="L7" s="165"/>
      <c r="M7" s="166"/>
      <c r="N7" s="168" t="str" cm="1">
        <f t="array" ref="N7">_xlfn.IFNA(LOOKUP(2, 1/(MOD(COLUMN(O7:XFD7)-COLUMN(O7), 5)=2)/(O7:XFD7&lt;&gt;""), O7:XFD7),"Not Submitted")</f>
        <v>Delete</v>
      </c>
      <c r="O7" s="228"/>
      <c r="P7" s="228"/>
      <c r="Q7" s="177" t="s">
        <v>56</v>
      </c>
      <c r="R7" s="178"/>
      <c r="S7" s="172"/>
      <c r="T7" s="188"/>
      <c r="U7" s="228"/>
      <c r="V7" s="177"/>
      <c r="W7" s="172"/>
      <c r="X7" s="172"/>
      <c r="Y7" s="227"/>
      <c r="Z7" s="232"/>
      <c r="AA7" s="208"/>
      <c r="AB7" s="168"/>
      <c r="AC7" s="168"/>
      <c r="AD7" s="231"/>
      <c r="AE7" s="232"/>
      <c r="AF7" s="208"/>
      <c r="AG7" s="172"/>
      <c r="AH7" s="172"/>
      <c r="AI7" s="236"/>
      <c r="AJ7" s="205"/>
      <c r="AK7" s="172"/>
      <c r="AL7" s="172"/>
      <c r="AM7" s="172"/>
      <c r="AN7" s="180"/>
      <c r="AO7" s="172"/>
      <c r="AP7" s="172"/>
      <c r="AQ7" s="172"/>
      <c r="AR7" s="172"/>
      <c r="AS7" s="180"/>
      <c r="AT7" s="172"/>
      <c r="AU7" s="172"/>
      <c r="AV7" s="172"/>
      <c r="AW7" s="172"/>
      <c r="AX7" s="180"/>
      <c r="AY7" s="172"/>
      <c r="AZ7" s="172"/>
      <c r="BA7" s="172"/>
      <c r="BB7" s="172"/>
      <c r="BC7" s="180"/>
      <c r="BD7" s="172"/>
      <c r="BE7" s="172"/>
      <c r="BF7" s="172"/>
      <c r="BG7" s="172"/>
      <c r="BH7" s="180"/>
      <c r="BI7" s="172"/>
      <c r="BJ7" s="172"/>
      <c r="BK7" s="172"/>
      <c r="BL7" s="191"/>
      <c r="BM7" s="7" t="str">
        <f t="shared" si="0"/>
        <v>E</v>
      </c>
    </row>
    <row r="8" spans="1:75" s="7" customFormat="1" ht="38.25">
      <c r="A8" s="277">
        <v>6</v>
      </c>
      <c r="B8" s="277" t="str">
        <f t="shared" si="1"/>
        <v>PSS10B_Adani Renewable Energy 35 Limited (ARE35L)</v>
      </c>
      <c r="C8" s="278" t="s">
        <v>136</v>
      </c>
      <c r="D8" s="279" t="s">
        <v>23</v>
      </c>
      <c r="E8" s="28" t="s">
        <v>137</v>
      </c>
      <c r="F8" s="280" t="s">
        <v>1622</v>
      </c>
      <c r="G8" s="280" t="s">
        <v>161</v>
      </c>
      <c r="H8" s="211" t="s">
        <v>162</v>
      </c>
      <c r="I8" s="160" t="s">
        <v>141</v>
      </c>
      <c r="J8" s="160" t="s">
        <v>159</v>
      </c>
      <c r="K8" s="164"/>
      <c r="L8" s="165"/>
      <c r="M8" s="166"/>
      <c r="N8" s="168" t="str" cm="1">
        <f t="array" ref="N8">_xlfn.IFNA(LOOKUP(2, 1/(MOD(COLUMN(O8:XFD8)-COLUMN(O8), 5)=2)/(O8:XFD8&lt;&gt;""), O8:XFD8),"Not Submitted")</f>
        <v>Cat. -I</v>
      </c>
      <c r="O8" s="228" t="s">
        <v>171</v>
      </c>
      <c r="P8" s="219"/>
      <c r="Q8" s="177"/>
      <c r="R8" s="178"/>
      <c r="S8" s="172"/>
      <c r="T8" s="188">
        <v>46049</v>
      </c>
      <c r="U8" s="219">
        <v>46055</v>
      </c>
      <c r="V8" s="177" t="s">
        <v>33</v>
      </c>
      <c r="W8" s="172" t="s">
        <v>1617</v>
      </c>
      <c r="X8" s="172"/>
      <c r="Y8" s="227"/>
      <c r="Z8" s="232"/>
      <c r="AA8" s="208"/>
      <c r="AB8" s="168"/>
      <c r="AC8" s="168"/>
      <c r="AD8" s="231"/>
      <c r="AE8" s="232"/>
      <c r="AF8" s="208"/>
      <c r="AG8" s="172"/>
      <c r="AH8" s="172"/>
      <c r="AI8" s="236"/>
      <c r="AJ8" s="205"/>
      <c r="AK8" s="172"/>
      <c r="AL8" s="172"/>
      <c r="AM8" s="172"/>
      <c r="AN8" s="180"/>
      <c r="AO8" s="172"/>
      <c r="AP8" s="172"/>
      <c r="AQ8" s="172"/>
      <c r="AR8" s="172"/>
      <c r="AS8" s="180"/>
      <c r="AT8" s="172"/>
      <c r="AU8" s="172"/>
      <c r="AV8" s="172"/>
      <c r="AW8" s="172"/>
      <c r="AX8" s="180"/>
      <c r="AY8" s="172"/>
      <c r="AZ8" s="172"/>
      <c r="BA8" s="172"/>
      <c r="BB8" s="172"/>
      <c r="BC8" s="180"/>
      <c r="BD8" s="172"/>
      <c r="BE8" s="172"/>
      <c r="BF8" s="172"/>
      <c r="BG8" s="172"/>
      <c r="BH8" s="180"/>
      <c r="BI8" s="172"/>
      <c r="BJ8" s="172"/>
      <c r="BK8" s="172"/>
      <c r="BL8" s="191"/>
      <c r="BM8" s="7" t="str">
        <f t="shared" si="0"/>
        <v>E</v>
      </c>
    </row>
    <row r="9" spans="1:75" s="7" customFormat="1" ht="39" thickBot="1">
      <c r="A9" s="277">
        <v>7</v>
      </c>
      <c r="B9" s="277" t="str">
        <f t="shared" si="1"/>
        <v>PSS10B_Adani Renewable Energy 35 Limited (ARE35L)</v>
      </c>
      <c r="C9" s="278" t="s">
        <v>136</v>
      </c>
      <c r="D9" s="279" t="s">
        <v>23</v>
      </c>
      <c r="E9" s="28" t="s">
        <v>137</v>
      </c>
      <c r="F9" s="280" t="s">
        <v>1623</v>
      </c>
      <c r="G9" s="280" t="s">
        <v>157</v>
      </c>
      <c r="H9" s="211" t="s">
        <v>158</v>
      </c>
      <c r="I9" s="160" t="s">
        <v>141</v>
      </c>
      <c r="J9" s="160" t="s">
        <v>159</v>
      </c>
      <c r="K9" s="164"/>
      <c r="L9" s="165"/>
      <c r="M9" s="166"/>
      <c r="N9" s="168" t="str" cm="1">
        <f t="array" ref="N9">_xlfn.IFNA(LOOKUP(2, 1/(MOD(COLUMN(O9:XFD9)-COLUMN(O9), 5)=2)/(O9:XFD9&lt;&gt;""), O9:XFD9),"Not Submitted")</f>
        <v>Cat. -IV</v>
      </c>
      <c r="O9" s="228" t="s">
        <v>171</v>
      </c>
      <c r="P9" s="219">
        <v>46079</v>
      </c>
      <c r="Q9" s="177" t="s">
        <v>37</v>
      </c>
      <c r="R9" s="178" t="s">
        <v>143</v>
      </c>
      <c r="S9" s="172"/>
      <c r="T9" s="188"/>
      <c r="U9" s="185"/>
      <c r="V9" s="168"/>
      <c r="W9" s="172"/>
      <c r="X9" s="172"/>
      <c r="Y9" s="227"/>
      <c r="Z9" s="232"/>
      <c r="AA9" s="208"/>
      <c r="AB9" s="168"/>
      <c r="AC9" s="168"/>
      <c r="AD9" s="231"/>
      <c r="AE9" s="232"/>
      <c r="AF9" s="208"/>
      <c r="AG9" s="172"/>
      <c r="AH9" s="172"/>
      <c r="AI9" s="236"/>
      <c r="AJ9" s="205"/>
      <c r="AK9" s="172"/>
      <c r="AL9" s="172"/>
      <c r="AM9" s="172"/>
      <c r="AN9" s="180"/>
      <c r="AO9" s="172"/>
      <c r="AP9" s="172"/>
      <c r="AQ9" s="172"/>
      <c r="AR9" s="172"/>
      <c r="AS9" s="180"/>
      <c r="AT9" s="172"/>
      <c r="AU9" s="172"/>
      <c r="AV9" s="172"/>
      <c r="AW9" s="172"/>
      <c r="AX9" s="180"/>
      <c r="AY9" s="172"/>
      <c r="AZ9" s="172"/>
      <c r="BA9" s="172"/>
      <c r="BB9" s="172"/>
      <c r="BC9" s="180"/>
      <c r="BD9" s="172"/>
      <c r="BE9" s="172"/>
      <c r="BF9" s="172"/>
      <c r="BG9" s="172"/>
      <c r="BH9" s="180"/>
      <c r="BI9" s="172"/>
      <c r="BJ9" s="172"/>
      <c r="BK9" s="172"/>
      <c r="BL9" s="191"/>
      <c r="BM9" s="7" t="str">
        <f t="shared" si="0"/>
        <v>E</v>
      </c>
    </row>
    <row r="10" spans="1:75" s="7" customFormat="1" ht="39" thickTop="1">
      <c r="A10" s="277">
        <v>8</v>
      </c>
      <c r="B10" s="277" t="str">
        <f>$A$1</f>
        <v>PSS10B_Adani Renewable Energy 35 Limited (ARE35L)</v>
      </c>
      <c r="C10" s="278" t="s">
        <v>136</v>
      </c>
      <c r="D10" s="279" t="s">
        <v>23</v>
      </c>
      <c r="E10" s="28" t="s">
        <v>906</v>
      </c>
      <c r="F10" s="280" t="s">
        <v>1624</v>
      </c>
      <c r="G10" s="280" t="s">
        <v>139</v>
      </c>
      <c r="H10" s="211" t="s">
        <v>140</v>
      </c>
      <c r="I10" s="160" t="s">
        <v>141</v>
      </c>
      <c r="J10" s="160" t="s">
        <v>142</v>
      </c>
      <c r="K10" s="164"/>
      <c r="L10" s="165"/>
      <c r="M10" s="166"/>
      <c r="N10" s="168" t="str" cm="1">
        <f t="array" ref="N10">_xlfn.IFNA(LOOKUP(2, 1/(MOD(COLUMN(O10:XFD10)-COLUMN(O10), 5)=2)/(O10:XFD10&lt;&gt;""), O10:XFD10),"Not Submitted")</f>
        <v>Cat. -I</v>
      </c>
      <c r="O10" s="228" t="s">
        <v>171</v>
      </c>
      <c r="P10" s="229">
        <v>46042</v>
      </c>
      <c r="Q10" s="177" t="s">
        <v>33</v>
      </c>
      <c r="R10" s="169" t="s">
        <v>1625</v>
      </c>
      <c r="S10" s="170" t="s">
        <v>1626</v>
      </c>
      <c r="T10" s="213"/>
      <c r="U10" s="214"/>
      <c r="V10" s="171"/>
      <c r="W10" s="170"/>
      <c r="X10" s="170"/>
      <c r="Y10" s="244"/>
      <c r="Z10" s="245"/>
      <c r="AA10" s="241"/>
      <c r="AB10" s="171"/>
      <c r="AC10" s="171"/>
      <c r="AD10" s="231"/>
      <c r="AE10" s="232"/>
      <c r="AF10" s="208"/>
      <c r="AG10" s="172"/>
      <c r="AH10" s="172"/>
      <c r="AI10" s="235"/>
      <c r="AJ10" s="251"/>
      <c r="AK10" s="170"/>
      <c r="AL10" s="170"/>
      <c r="AM10" s="170"/>
      <c r="AN10" s="173"/>
      <c r="AO10" s="170"/>
      <c r="AP10" s="170"/>
      <c r="AQ10" s="170"/>
      <c r="AR10" s="170"/>
      <c r="AS10" s="173"/>
      <c r="AT10" s="170"/>
      <c r="AU10" s="170"/>
      <c r="AV10" s="170"/>
      <c r="AW10" s="170"/>
      <c r="AX10" s="173"/>
      <c r="AY10" s="170"/>
      <c r="AZ10" s="170"/>
      <c r="BA10" s="170"/>
      <c r="BB10" s="170"/>
      <c r="BC10" s="173"/>
      <c r="BD10" s="170"/>
      <c r="BE10" s="170"/>
      <c r="BF10" s="170"/>
      <c r="BG10" s="170"/>
      <c r="BH10" s="173"/>
      <c r="BI10" s="170"/>
      <c r="BJ10" s="170"/>
      <c r="BK10" s="170"/>
      <c r="BL10" s="190"/>
      <c r="BM10" s="7" t="str">
        <f t="shared" si="0"/>
        <v>E</v>
      </c>
    </row>
    <row r="11" spans="1:75" s="7" customFormat="1" ht="38.25">
      <c r="A11" s="277">
        <v>9</v>
      </c>
      <c r="B11" s="277" t="str">
        <f t="shared" si="1"/>
        <v>PSS10B_Adani Renewable Energy 35 Limited (ARE35L)</v>
      </c>
      <c r="C11" s="278" t="s">
        <v>136</v>
      </c>
      <c r="D11" s="279" t="s">
        <v>23</v>
      </c>
      <c r="E11" s="28" t="s">
        <v>906</v>
      </c>
      <c r="F11" s="280" t="s">
        <v>1627</v>
      </c>
      <c r="G11" s="280" t="s">
        <v>145</v>
      </c>
      <c r="H11" s="211" t="s">
        <v>146</v>
      </c>
      <c r="I11" s="160" t="s">
        <v>141</v>
      </c>
      <c r="J11" s="160" t="s">
        <v>142</v>
      </c>
      <c r="K11" s="164"/>
      <c r="L11" s="165"/>
      <c r="M11" s="166"/>
      <c r="N11" s="168" t="str" cm="1">
        <f t="array" ref="N11">_xlfn.IFNA(LOOKUP(2, 1/(MOD(COLUMN(O11:XFD11)-COLUMN(O11), 5)=2)/(O11:XFD11&lt;&gt;""), O11:XFD11),"Not Submitted")</f>
        <v>Cat. -I</v>
      </c>
      <c r="O11" s="228" t="s">
        <v>171</v>
      </c>
      <c r="P11" s="229">
        <v>46042</v>
      </c>
      <c r="Q11" s="177" t="s">
        <v>33</v>
      </c>
      <c r="R11" s="178" t="s">
        <v>1625</v>
      </c>
      <c r="S11" s="172" t="s">
        <v>1628</v>
      </c>
      <c r="T11" s="188"/>
      <c r="U11" s="185"/>
      <c r="V11" s="168"/>
      <c r="W11" s="172"/>
      <c r="X11" s="172"/>
      <c r="Y11" s="227"/>
      <c r="Z11" s="232"/>
      <c r="AA11" s="208"/>
      <c r="AB11" s="168"/>
      <c r="AC11" s="168"/>
      <c r="AD11" s="231"/>
      <c r="AE11" s="232"/>
      <c r="AF11" s="208"/>
      <c r="AG11" s="172"/>
      <c r="AH11" s="172"/>
      <c r="AI11" s="236"/>
      <c r="AJ11" s="205"/>
      <c r="AK11" s="172"/>
      <c r="AL11" s="172"/>
      <c r="AM11" s="172"/>
      <c r="AN11" s="180"/>
      <c r="AO11" s="172"/>
      <c r="AP11" s="172"/>
      <c r="AQ11" s="172"/>
      <c r="AR11" s="172"/>
      <c r="AS11" s="180"/>
      <c r="AT11" s="172"/>
      <c r="AU11" s="172"/>
      <c r="AV11" s="172"/>
      <c r="AW11" s="172"/>
      <c r="AX11" s="180"/>
      <c r="AY11" s="172"/>
      <c r="AZ11" s="172"/>
      <c r="BA11" s="172"/>
      <c r="BB11" s="172"/>
      <c r="BC11" s="180"/>
      <c r="BD11" s="172"/>
      <c r="BE11" s="172"/>
      <c r="BF11" s="172"/>
      <c r="BG11" s="172"/>
      <c r="BH11" s="180"/>
      <c r="BI11" s="172"/>
      <c r="BJ11" s="172"/>
      <c r="BK11" s="172"/>
      <c r="BL11" s="191"/>
      <c r="BM11" s="7" t="str">
        <f t="shared" si="0"/>
        <v>E</v>
      </c>
    </row>
    <row r="12" spans="1:75" s="7" customFormat="1" ht="38.25" hidden="1">
      <c r="A12" s="277">
        <v>10</v>
      </c>
      <c r="B12" s="277" t="str">
        <f t="shared" si="1"/>
        <v>PSS10B_Adani Renewable Energy 35 Limited (ARE35L)</v>
      </c>
      <c r="C12" s="278" t="s">
        <v>136</v>
      </c>
      <c r="D12" s="279" t="s">
        <v>23</v>
      </c>
      <c r="E12" s="28" t="s">
        <v>906</v>
      </c>
      <c r="F12" s="280" t="s">
        <v>1629</v>
      </c>
      <c r="G12" s="280" t="s">
        <v>148</v>
      </c>
      <c r="H12" s="211" t="s">
        <v>169</v>
      </c>
      <c r="I12" s="160" t="s">
        <v>141</v>
      </c>
      <c r="J12" s="160" t="s">
        <v>142</v>
      </c>
      <c r="K12" s="164"/>
      <c r="L12" s="165"/>
      <c r="M12" s="166"/>
      <c r="N12" s="168" t="str" cm="1">
        <f t="array" ref="N12">_xlfn.IFNA(LOOKUP(2, 1/(MOD(COLUMN(O12:XFD12)-COLUMN(O12), 5)=2)/(O12:XFD12&lt;&gt;""), O12:XFD12),"Not Submitted")</f>
        <v>Not Submitted</v>
      </c>
      <c r="O12" s="228"/>
      <c r="P12" s="219"/>
      <c r="Q12" s="177"/>
      <c r="R12" s="178"/>
      <c r="S12" s="172"/>
      <c r="T12" s="188"/>
      <c r="U12" s="185"/>
      <c r="V12" s="168"/>
      <c r="W12" s="172"/>
      <c r="X12" s="172"/>
      <c r="Y12" s="227"/>
      <c r="Z12" s="232"/>
      <c r="AA12" s="208"/>
      <c r="AB12" s="168"/>
      <c r="AC12" s="168"/>
      <c r="AD12" s="231"/>
      <c r="AE12" s="232"/>
      <c r="AF12" s="208"/>
      <c r="AG12" s="172"/>
      <c r="AH12" s="172"/>
      <c r="AI12" s="236"/>
      <c r="AJ12" s="205"/>
      <c r="AK12" s="172"/>
      <c r="AL12" s="172"/>
      <c r="AM12" s="172"/>
      <c r="AN12" s="180"/>
      <c r="AO12" s="172"/>
      <c r="AP12" s="172"/>
      <c r="AQ12" s="172"/>
      <c r="AR12" s="172"/>
      <c r="AS12" s="180"/>
      <c r="AT12" s="172"/>
      <c r="AU12" s="172"/>
      <c r="AV12" s="172"/>
      <c r="AW12" s="172"/>
      <c r="AX12" s="180"/>
      <c r="AY12" s="172"/>
      <c r="AZ12" s="172"/>
      <c r="BA12" s="172"/>
      <c r="BB12" s="172"/>
      <c r="BC12" s="180"/>
      <c r="BD12" s="172"/>
      <c r="BE12" s="172"/>
      <c r="BF12" s="172"/>
      <c r="BG12" s="172"/>
      <c r="BH12" s="180"/>
      <c r="BI12" s="172"/>
      <c r="BJ12" s="172"/>
      <c r="BK12" s="172"/>
      <c r="BL12" s="191"/>
      <c r="BM12" s="7" t="str">
        <f t="shared" si="0"/>
        <v>E</v>
      </c>
    </row>
    <row r="13" spans="1:75" s="7" customFormat="1" ht="38.25" hidden="1">
      <c r="A13" s="277">
        <v>11</v>
      </c>
      <c r="B13" s="277" t="str">
        <f t="shared" si="1"/>
        <v>PSS10B_Adani Renewable Energy 35 Limited (ARE35L)</v>
      </c>
      <c r="C13" s="278" t="s">
        <v>136</v>
      </c>
      <c r="D13" s="279" t="s">
        <v>23</v>
      </c>
      <c r="E13" s="28" t="s">
        <v>906</v>
      </c>
      <c r="F13" s="280" t="s">
        <v>1630</v>
      </c>
      <c r="G13" s="280" t="s">
        <v>151</v>
      </c>
      <c r="H13" s="211" t="s">
        <v>152</v>
      </c>
      <c r="I13" s="160" t="s">
        <v>141</v>
      </c>
      <c r="J13" s="160" t="s">
        <v>142</v>
      </c>
      <c r="K13" s="164"/>
      <c r="L13" s="165"/>
      <c r="M13" s="166"/>
      <c r="N13" s="168" t="str" cm="1">
        <f t="array" ref="N13">_xlfn.IFNA(LOOKUP(2, 1/(MOD(COLUMN(O13:XFD13)-COLUMN(O13), 5)=2)/(O13:XFD13&lt;&gt;""), O13:XFD13),"Not Submitted")</f>
        <v>Not Submitted</v>
      </c>
      <c r="O13" s="228"/>
      <c r="P13" s="229"/>
      <c r="Q13" s="177"/>
      <c r="R13" s="178"/>
      <c r="S13" s="172"/>
      <c r="T13" s="188"/>
      <c r="U13" s="185"/>
      <c r="V13" s="168"/>
      <c r="W13" s="172"/>
      <c r="X13" s="172"/>
      <c r="Y13" s="227"/>
      <c r="Z13" s="232"/>
      <c r="AA13" s="208"/>
      <c r="AB13" s="168"/>
      <c r="AC13" s="168"/>
      <c r="AD13" s="231"/>
      <c r="AE13" s="232"/>
      <c r="AF13" s="208"/>
      <c r="AG13" s="172"/>
      <c r="AH13" s="172"/>
      <c r="AI13" s="236"/>
      <c r="AJ13" s="205"/>
      <c r="AK13" s="172"/>
      <c r="AL13" s="172"/>
      <c r="AM13" s="172"/>
      <c r="AN13" s="180"/>
      <c r="AO13" s="172"/>
      <c r="AP13" s="172"/>
      <c r="AQ13" s="172"/>
      <c r="AR13" s="172"/>
      <c r="AS13" s="180"/>
      <c r="AT13" s="172"/>
      <c r="AU13" s="172"/>
      <c r="AV13" s="172"/>
      <c r="AW13" s="172"/>
      <c r="AX13" s="180"/>
      <c r="AY13" s="172"/>
      <c r="AZ13" s="172"/>
      <c r="BA13" s="172"/>
      <c r="BB13" s="172"/>
      <c r="BC13" s="180"/>
      <c r="BD13" s="172"/>
      <c r="BE13" s="172"/>
      <c r="BF13" s="172"/>
      <c r="BG13" s="172"/>
      <c r="BH13" s="180"/>
      <c r="BI13" s="172"/>
      <c r="BJ13" s="172"/>
      <c r="BK13" s="172"/>
      <c r="BL13" s="191"/>
      <c r="BM13" s="7" t="str">
        <f t="shared" si="0"/>
        <v>E</v>
      </c>
    </row>
    <row r="14" spans="1:75" s="7" customFormat="1" ht="38.25" hidden="1">
      <c r="A14" s="277">
        <v>12</v>
      </c>
      <c r="B14" s="277" t="str">
        <f t="shared" si="1"/>
        <v>PSS10B_Adani Renewable Energy 35 Limited (ARE35L)</v>
      </c>
      <c r="C14" s="278" t="s">
        <v>136</v>
      </c>
      <c r="D14" s="279" t="s">
        <v>23</v>
      </c>
      <c r="E14" s="28" t="s">
        <v>906</v>
      </c>
      <c r="F14" s="280" t="s">
        <v>1631</v>
      </c>
      <c r="G14" s="280" t="s">
        <v>154</v>
      </c>
      <c r="H14" s="211" t="s">
        <v>165</v>
      </c>
      <c r="I14" s="160" t="s">
        <v>141</v>
      </c>
      <c r="J14" s="160" t="s">
        <v>142</v>
      </c>
      <c r="K14" s="164"/>
      <c r="L14" s="165"/>
      <c r="M14" s="166"/>
      <c r="N14" s="168" t="str" cm="1">
        <f t="array" ref="N14">_xlfn.IFNA(LOOKUP(2, 1/(MOD(COLUMN(O14:XFD14)-COLUMN(O14), 5)=2)/(O14:XFD14&lt;&gt;""), O14:XFD14),"Not Submitted")</f>
        <v>Not Submitted</v>
      </c>
      <c r="O14" s="228"/>
      <c r="P14" s="228"/>
      <c r="Q14" s="177"/>
      <c r="R14" s="178"/>
      <c r="S14" s="172"/>
      <c r="T14" s="188"/>
      <c r="U14" s="185"/>
      <c r="V14" s="168"/>
      <c r="W14" s="172"/>
      <c r="X14" s="172"/>
      <c r="Y14" s="227"/>
      <c r="Z14" s="232"/>
      <c r="AA14" s="208"/>
      <c r="AB14" s="168"/>
      <c r="AC14" s="168"/>
      <c r="AD14" s="231"/>
      <c r="AE14" s="232"/>
      <c r="AF14" s="208"/>
      <c r="AG14" s="172"/>
      <c r="AH14" s="172"/>
      <c r="AI14" s="236"/>
      <c r="AJ14" s="205"/>
      <c r="AK14" s="172"/>
      <c r="AL14" s="172"/>
      <c r="AM14" s="172"/>
      <c r="AN14" s="180"/>
      <c r="AO14" s="172"/>
      <c r="AP14" s="172"/>
      <c r="AQ14" s="172"/>
      <c r="AR14" s="172"/>
      <c r="AS14" s="180"/>
      <c r="AT14" s="172"/>
      <c r="AU14" s="172"/>
      <c r="AV14" s="172"/>
      <c r="AW14" s="172"/>
      <c r="AX14" s="180"/>
      <c r="AY14" s="172"/>
      <c r="AZ14" s="172"/>
      <c r="BA14" s="172"/>
      <c r="BB14" s="172"/>
      <c r="BC14" s="180"/>
      <c r="BD14" s="172"/>
      <c r="BE14" s="172"/>
      <c r="BF14" s="172"/>
      <c r="BG14" s="172"/>
      <c r="BH14" s="180"/>
      <c r="BI14" s="172"/>
      <c r="BJ14" s="172"/>
      <c r="BK14" s="172"/>
      <c r="BL14" s="191"/>
      <c r="BM14" s="7" t="str">
        <f t="shared" si="0"/>
        <v>E</v>
      </c>
    </row>
    <row r="15" spans="1:75" s="7" customFormat="1" ht="38.25">
      <c r="A15" s="277">
        <v>13</v>
      </c>
      <c r="B15" s="277" t="str">
        <f t="shared" si="1"/>
        <v>PSS10B_Adani Renewable Energy 35 Limited (ARE35L)</v>
      </c>
      <c r="C15" s="278" t="s">
        <v>136</v>
      </c>
      <c r="D15" s="279" t="s">
        <v>23</v>
      </c>
      <c r="E15" s="28" t="s">
        <v>906</v>
      </c>
      <c r="F15" s="280" t="s">
        <v>1632</v>
      </c>
      <c r="G15" s="280" t="s">
        <v>161</v>
      </c>
      <c r="H15" s="211" t="s">
        <v>162</v>
      </c>
      <c r="I15" s="160" t="s">
        <v>141</v>
      </c>
      <c r="J15" s="160" t="s">
        <v>159</v>
      </c>
      <c r="K15" s="164"/>
      <c r="L15" s="165"/>
      <c r="M15" s="166"/>
      <c r="N15" s="168" t="str" cm="1">
        <f t="array" ref="N15">_xlfn.IFNA(LOOKUP(2, 1/(MOD(COLUMN(O15:XFD15)-COLUMN(O15), 5)=2)/(O15:XFD15&lt;&gt;""), O15:XFD15),"Not Submitted")</f>
        <v>Cat. -I</v>
      </c>
      <c r="O15" s="228" t="s">
        <v>171</v>
      </c>
      <c r="P15" s="229">
        <v>46042</v>
      </c>
      <c r="Q15" s="177" t="s">
        <v>33</v>
      </c>
      <c r="R15" s="178" t="s">
        <v>1625</v>
      </c>
      <c r="S15" s="172"/>
      <c r="T15" s="188"/>
      <c r="U15" s="185"/>
      <c r="V15" s="168"/>
      <c r="W15" s="172"/>
      <c r="X15" s="172"/>
      <c r="Y15" s="227"/>
      <c r="Z15" s="232"/>
      <c r="AA15" s="208"/>
      <c r="AB15" s="168"/>
      <c r="AC15" s="168"/>
      <c r="AD15" s="231"/>
      <c r="AE15" s="232"/>
      <c r="AF15" s="208"/>
      <c r="AG15" s="172"/>
      <c r="AH15" s="172"/>
      <c r="AI15" s="236"/>
      <c r="AJ15" s="205"/>
      <c r="AK15" s="172"/>
      <c r="AL15" s="172"/>
      <c r="AM15" s="172"/>
      <c r="AN15" s="180"/>
      <c r="AO15" s="172"/>
      <c r="AP15" s="172"/>
      <c r="AQ15" s="172"/>
      <c r="AR15" s="172"/>
      <c r="AS15" s="180"/>
      <c r="AT15" s="172"/>
      <c r="AU15" s="172"/>
      <c r="AV15" s="172"/>
      <c r="AW15" s="172"/>
      <c r="AX15" s="180"/>
      <c r="AY15" s="172"/>
      <c r="AZ15" s="172"/>
      <c r="BA15" s="172"/>
      <c r="BB15" s="172"/>
      <c r="BC15" s="180"/>
      <c r="BD15" s="172"/>
      <c r="BE15" s="172"/>
      <c r="BF15" s="172"/>
      <c r="BG15" s="172"/>
      <c r="BH15" s="180"/>
      <c r="BI15" s="172"/>
      <c r="BJ15" s="172"/>
      <c r="BK15" s="172"/>
      <c r="BL15" s="191"/>
      <c r="BM15" s="7" t="str">
        <f t="shared" si="0"/>
        <v>E</v>
      </c>
    </row>
    <row r="16" spans="1:75" s="7" customFormat="1" ht="38.25" hidden="1">
      <c r="A16" s="277">
        <v>14</v>
      </c>
      <c r="B16" s="277" t="str">
        <f t="shared" si="1"/>
        <v>PSS10B_Adani Renewable Energy 35 Limited (ARE35L)</v>
      </c>
      <c r="C16" s="278" t="s">
        <v>136</v>
      </c>
      <c r="D16" s="279" t="s">
        <v>23</v>
      </c>
      <c r="E16" s="28" t="s">
        <v>906</v>
      </c>
      <c r="F16" s="280" t="s">
        <v>1633</v>
      </c>
      <c r="G16" s="280" t="s">
        <v>157</v>
      </c>
      <c r="H16" s="211" t="s">
        <v>158</v>
      </c>
      <c r="I16" s="160" t="s">
        <v>141</v>
      </c>
      <c r="J16" s="160" t="s">
        <v>159</v>
      </c>
      <c r="K16" s="164"/>
      <c r="L16" s="165"/>
      <c r="M16" s="166"/>
      <c r="N16" s="168" t="str" cm="1">
        <f t="array" ref="N16">_xlfn.IFNA(LOOKUP(2, 1/(MOD(COLUMN(O16:XFD16)-COLUMN(O16), 5)=2)/(O16:XFD16&lt;&gt;""), O16:XFD16),"Not Submitted")</f>
        <v>Not Submitted</v>
      </c>
      <c r="O16" s="228"/>
      <c r="P16" s="219"/>
      <c r="Q16" s="177"/>
      <c r="R16" s="178"/>
      <c r="S16" s="172"/>
      <c r="T16" s="188"/>
      <c r="U16" s="185"/>
      <c r="V16" s="168"/>
      <c r="W16" s="172"/>
      <c r="X16" s="172"/>
      <c r="Y16" s="227"/>
      <c r="Z16" s="232"/>
      <c r="AA16" s="208"/>
      <c r="AB16" s="168"/>
      <c r="AC16" s="168"/>
      <c r="AD16" s="231"/>
      <c r="AE16" s="232"/>
      <c r="AF16" s="208"/>
      <c r="AG16" s="172"/>
      <c r="AH16" s="172"/>
      <c r="AI16" s="236"/>
      <c r="AJ16" s="205"/>
      <c r="AK16" s="172"/>
      <c r="AL16" s="172"/>
      <c r="AM16" s="172"/>
      <c r="AN16" s="180"/>
      <c r="AO16" s="172"/>
      <c r="AP16" s="172"/>
      <c r="AQ16" s="172"/>
      <c r="AR16" s="172"/>
      <c r="AS16" s="180"/>
      <c r="AT16" s="172"/>
      <c r="AU16" s="172"/>
      <c r="AV16" s="172"/>
      <c r="AW16" s="172"/>
      <c r="AX16" s="180"/>
      <c r="AY16" s="172"/>
      <c r="AZ16" s="172"/>
      <c r="BA16" s="172"/>
      <c r="BB16" s="172"/>
      <c r="BC16" s="180"/>
      <c r="BD16" s="172"/>
      <c r="BE16" s="172"/>
      <c r="BF16" s="172"/>
      <c r="BG16" s="172"/>
      <c r="BH16" s="180"/>
      <c r="BI16" s="172"/>
      <c r="BJ16" s="172"/>
      <c r="BK16" s="172"/>
      <c r="BL16" s="191"/>
      <c r="BM16" s="7" t="str">
        <f t="shared" si="0"/>
        <v>E</v>
      </c>
    </row>
    <row r="17" spans="1:65" s="7" customFormat="1" ht="39">
      <c r="A17" s="277">
        <v>15</v>
      </c>
      <c r="B17" s="277" t="str">
        <f t="shared" si="1"/>
        <v>PSS10B_Adani Renewable Energy 35 Limited (ARE35L)</v>
      </c>
      <c r="C17" s="279" t="s">
        <v>290</v>
      </c>
      <c r="D17" s="279" t="s">
        <v>23</v>
      </c>
      <c r="E17" s="28" t="s">
        <v>1634</v>
      </c>
      <c r="F17" s="291" t="s">
        <v>1635</v>
      </c>
      <c r="G17" s="281" t="s">
        <v>404</v>
      </c>
      <c r="H17" s="306" t="s">
        <v>405</v>
      </c>
      <c r="I17" s="301" t="s">
        <v>190</v>
      </c>
      <c r="J17" s="160" t="s">
        <v>159</v>
      </c>
      <c r="K17" s="164">
        <v>46052</v>
      </c>
      <c r="L17" s="165"/>
      <c r="M17" s="166"/>
      <c r="N17" s="168" t="str" cm="1">
        <f t="array" ref="N17">_xlfn.IFNA(LOOKUP(2, 1/(MOD(COLUMN(O17:XFD17)-COLUMN(O17), 5)=2)/(O17:XFD17&lt;&gt;""), O17:XFD17),"Not Submitted")</f>
        <v>Cat. -IV</v>
      </c>
      <c r="O17" s="228"/>
      <c r="P17" s="228"/>
      <c r="Q17" s="177" t="s">
        <v>37</v>
      </c>
      <c r="R17" s="178"/>
      <c r="S17" s="172" t="s">
        <v>185</v>
      </c>
      <c r="T17" s="188"/>
      <c r="U17" s="185"/>
      <c r="V17" s="168"/>
      <c r="W17" s="172"/>
      <c r="X17" s="172"/>
      <c r="Y17" s="227"/>
      <c r="Z17" s="232"/>
      <c r="AA17" s="208"/>
      <c r="AB17" s="168"/>
      <c r="AC17" s="168"/>
      <c r="AD17" s="231"/>
      <c r="AE17" s="232"/>
      <c r="AF17" s="208"/>
      <c r="AG17" s="172"/>
      <c r="AH17" s="172"/>
      <c r="AI17" s="236"/>
      <c r="AJ17" s="205"/>
      <c r="AK17" s="172"/>
      <c r="AL17" s="172"/>
      <c r="AM17" s="172"/>
      <c r="AN17" s="180"/>
      <c r="AO17" s="172"/>
      <c r="AP17" s="172"/>
      <c r="AQ17" s="172"/>
      <c r="AR17" s="172"/>
      <c r="AS17" s="180"/>
      <c r="AT17" s="172"/>
      <c r="AU17" s="172"/>
      <c r="AV17" s="172"/>
      <c r="AW17" s="172"/>
      <c r="AX17" s="180"/>
      <c r="AY17" s="172"/>
      <c r="AZ17" s="172"/>
      <c r="BA17" s="172"/>
      <c r="BB17" s="172"/>
      <c r="BC17" s="180"/>
      <c r="BD17" s="172"/>
      <c r="BE17" s="172"/>
      <c r="BF17" s="172"/>
      <c r="BG17" s="172"/>
      <c r="BH17" s="180"/>
      <c r="BI17" s="172"/>
      <c r="BJ17" s="172"/>
      <c r="BK17" s="172"/>
      <c r="BL17" s="191"/>
      <c r="BM17" s="7" t="str">
        <f t="shared" si="0"/>
        <v>E</v>
      </c>
    </row>
    <row r="18" spans="1:65" s="7" customFormat="1" ht="39">
      <c r="A18" s="277">
        <v>16</v>
      </c>
      <c r="B18" s="277" t="str">
        <f t="shared" si="1"/>
        <v>PSS10B_Adani Renewable Energy 35 Limited (ARE35L)</v>
      </c>
      <c r="C18" s="279" t="s">
        <v>290</v>
      </c>
      <c r="D18" s="279" t="s">
        <v>23</v>
      </c>
      <c r="E18" s="28" t="s">
        <v>1634</v>
      </c>
      <c r="F18" s="291" t="s">
        <v>1636</v>
      </c>
      <c r="G18" s="78" t="s">
        <v>401</v>
      </c>
      <c r="H18" s="306" t="s">
        <v>402</v>
      </c>
      <c r="I18" s="301" t="s">
        <v>190</v>
      </c>
      <c r="J18" s="160" t="s">
        <v>159</v>
      </c>
      <c r="K18" s="164">
        <v>46052</v>
      </c>
      <c r="L18" s="165"/>
      <c r="M18" s="166"/>
      <c r="N18" s="168" t="str" cm="1">
        <f t="array" ref="N18">_xlfn.IFNA(LOOKUP(2, 1/(MOD(COLUMN(O18:XFD18)-COLUMN(O18), 5)=2)/(O18:XFD18&lt;&gt;""), O18:XFD18),"Not Submitted")</f>
        <v>Cat. -IV</v>
      </c>
      <c r="O18" s="228"/>
      <c r="P18" s="228"/>
      <c r="Q18" s="177" t="s">
        <v>37</v>
      </c>
      <c r="R18" s="178"/>
      <c r="S18" s="172" t="s">
        <v>185</v>
      </c>
      <c r="T18" s="188"/>
      <c r="U18" s="185"/>
      <c r="V18" s="168"/>
      <c r="W18" s="172"/>
      <c r="X18" s="172"/>
      <c r="Y18" s="227"/>
      <c r="Z18" s="232"/>
      <c r="AA18" s="208"/>
      <c r="AB18" s="168"/>
      <c r="AC18" s="168"/>
      <c r="AD18" s="231"/>
      <c r="AE18" s="232"/>
      <c r="AF18" s="208"/>
      <c r="AG18" s="172"/>
      <c r="AH18" s="172"/>
      <c r="AI18" s="236"/>
      <c r="AJ18" s="205"/>
      <c r="AK18" s="172"/>
      <c r="AL18" s="172"/>
      <c r="AM18" s="172"/>
      <c r="AN18" s="180"/>
      <c r="AO18" s="172"/>
      <c r="AP18" s="172"/>
      <c r="AQ18" s="172"/>
      <c r="AR18" s="172"/>
      <c r="AS18" s="180"/>
      <c r="AT18" s="172"/>
      <c r="AU18" s="172"/>
      <c r="AV18" s="172"/>
      <c r="AW18" s="172"/>
      <c r="AX18" s="180"/>
      <c r="AY18" s="172"/>
      <c r="AZ18" s="172"/>
      <c r="BA18" s="172"/>
      <c r="BB18" s="172"/>
      <c r="BC18" s="180"/>
      <c r="BD18" s="172"/>
      <c r="BE18" s="172"/>
      <c r="BF18" s="172"/>
      <c r="BG18" s="172"/>
      <c r="BH18" s="180"/>
      <c r="BI18" s="172"/>
      <c r="BJ18" s="172"/>
      <c r="BK18" s="172"/>
      <c r="BL18" s="191"/>
      <c r="BM18" s="7" t="str">
        <f t="shared" si="0"/>
        <v>E</v>
      </c>
    </row>
    <row r="19" spans="1:65" s="7" customFormat="1" ht="39">
      <c r="A19" s="277">
        <v>17</v>
      </c>
      <c r="B19" s="277" t="str">
        <f t="shared" si="1"/>
        <v>PSS10B_Adani Renewable Energy 35 Limited (ARE35L)</v>
      </c>
      <c r="C19" s="279" t="s">
        <v>290</v>
      </c>
      <c r="D19" s="279" t="s">
        <v>23</v>
      </c>
      <c r="E19" s="28" t="s">
        <v>1634</v>
      </c>
      <c r="F19" s="291" t="s">
        <v>1637</v>
      </c>
      <c r="G19" s="78" t="s">
        <v>398</v>
      </c>
      <c r="H19" s="307" t="s">
        <v>399</v>
      </c>
      <c r="I19" s="301" t="s">
        <v>190</v>
      </c>
      <c r="J19" s="160" t="s">
        <v>142</v>
      </c>
      <c r="K19" s="164">
        <v>46052</v>
      </c>
      <c r="L19" s="165"/>
      <c r="M19" s="166"/>
      <c r="N19" s="168" t="str" cm="1">
        <f t="array" ref="N19">_xlfn.IFNA(LOOKUP(2, 1/(MOD(COLUMN(O19:XFD19)-COLUMN(O19), 5)=2)/(O19:XFD19&lt;&gt;""), O19:XFD19),"Not Submitted")</f>
        <v>Cat. -IV</v>
      </c>
      <c r="O19" s="228"/>
      <c r="P19" s="228"/>
      <c r="Q19" s="177" t="s">
        <v>37</v>
      </c>
      <c r="R19" s="178"/>
      <c r="S19" s="172" t="s">
        <v>185</v>
      </c>
      <c r="T19" s="188"/>
      <c r="U19" s="185"/>
      <c r="V19" s="168"/>
      <c r="W19" s="172"/>
      <c r="X19" s="172"/>
      <c r="Y19" s="227"/>
      <c r="Z19" s="232"/>
      <c r="AA19" s="208"/>
      <c r="AB19" s="168"/>
      <c r="AC19" s="168"/>
      <c r="AD19" s="231"/>
      <c r="AE19" s="232"/>
      <c r="AF19" s="208"/>
      <c r="AG19" s="172"/>
      <c r="AH19" s="172"/>
      <c r="AI19" s="236"/>
      <c r="AJ19" s="205"/>
      <c r="AK19" s="172"/>
      <c r="AL19" s="172"/>
      <c r="AM19" s="172"/>
      <c r="AN19" s="180"/>
      <c r="AO19" s="172"/>
      <c r="AP19" s="172"/>
      <c r="AQ19" s="172"/>
      <c r="AR19" s="172"/>
      <c r="AS19" s="180"/>
      <c r="AT19" s="172"/>
      <c r="AU19" s="172"/>
      <c r="AV19" s="172"/>
      <c r="AW19" s="172"/>
      <c r="AX19" s="180"/>
      <c r="AY19" s="172"/>
      <c r="AZ19" s="172"/>
      <c r="BA19" s="172"/>
      <c r="BB19" s="172"/>
      <c r="BC19" s="180"/>
      <c r="BD19" s="172"/>
      <c r="BE19" s="172"/>
      <c r="BF19" s="172"/>
      <c r="BG19" s="172"/>
      <c r="BH19" s="180"/>
      <c r="BI19" s="172"/>
      <c r="BJ19" s="172"/>
      <c r="BK19" s="172"/>
      <c r="BL19" s="191"/>
      <c r="BM19" s="7" t="str">
        <f t="shared" si="0"/>
        <v>E</v>
      </c>
    </row>
    <row r="20" spans="1:65" s="7" customFormat="1" ht="39">
      <c r="A20" s="277">
        <v>18</v>
      </c>
      <c r="B20" s="277" t="str">
        <f t="shared" si="1"/>
        <v>PSS10B_Adani Renewable Energy 35 Limited (ARE35L)</v>
      </c>
      <c r="C20" s="279" t="s">
        <v>290</v>
      </c>
      <c r="D20" s="279" t="s">
        <v>23</v>
      </c>
      <c r="E20" s="28" t="s">
        <v>1634</v>
      </c>
      <c r="F20" s="291" t="s">
        <v>1638</v>
      </c>
      <c r="G20" s="281" t="s">
        <v>413</v>
      </c>
      <c r="H20" s="306" t="s">
        <v>414</v>
      </c>
      <c r="I20" s="301" t="s">
        <v>141</v>
      </c>
      <c r="J20" s="160" t="s">
        <v>159</v>
      </c>
      <c r="K20" s="164">
        <v>46052</v>
      </c>
      <c r="L20" s="165"/>
      <c r="M20" s="166"/>
      <c r="N20" s="168" t="str" cm="1">
        <f t="array" ref="N20">_xlfn.IFNA(LOOKUP(2, 1/(MOD(COLUMN(O20:XFD20)-COLUMN(O20), 5)=2)/(O20:XFD20&lt;&gt;""), O20:XFD20),"Not Submitted")</f>
        <v>Cat. -I</v>
      </c>
      <c r="O20" s="228"/>
      <c r="P20" s="228"/>
      <c r="Q20" s="177" t="s">
        <v>33</v>
      </c>
      <c r="R20" s="178"/>
      <c r="S20" s="172" t="s">
        <v>185</v>
      </c>
      <c r="T20" s="188"/>
      <c r="U20" s="185"/>
      <c r="V20" s="168"/>
      <c r="W20" s="172"/>
      <c r="X20" s="172"/>
      <c r="Y20" s="227"/>
      <c r="Z20" s="232"/>
      <c r="AA20" s="208"/>
      <c r="AB20" s="168"/>
      <c r="AC20" s="168"/>
      <c r="AD20" s="231"/>
      <c r="AE20" s="232"/>
      <c r="AF20" s="208"/>
      <c r="AG20" s="172"/>
      <c r="AH20" s="172"/>
      <c r="AI20" s="236"/>
      <c r="AJ20" s="205"/>
      <c r="AK20" s="172"/>
      <c r="AL20" s="172"/>
      <c r="AM20" s="172"/>
      <c r="AN20" s="180"/>
      <c r="AO20" s="172"/>
      <c r="AP20" s="172"/>
      <c r="AQ20" s="172"/>
      <c r="AR20" s="172"/>
      <c r="AS20" s="180"/>
      <c r="AT20" s="172"/>
      <c r="AU20" s="172"/>
      <c r="AV20" s="172"/>
      <c r="AW20" s="172"/>
      <c r="AX20" s="180"/>
      <c r="AY20" s="172"/>
      <c r="AZ20" s="172"/>
      <c r="BA20" s="172"/>
      <c r="BB20" s="172"/>
      <c r="BC20" s="180"/>
      <c r="BD20" s="172"/>
      <c r="BE20" s="172"/>
      <c r="BF20" s="172"/>
      <c r="BG20" s="172"/>
      <c r="BH20" s="180"/>
      <c r="BI20" s="172"/>
      <c r="BJ20" s="172"/>
      <c r="BK20" s="172"/>
      <c r="BL20" s="191"/>
      <c r="BM20" s="7" t="str">
        <f t="shared" si="0"/>
        <v>E</v>
      </c>
    </row>
    <row r="21" spans="1:65" s="7" customFormat="1" ht="40.5">
      <c r="A21" s="277">
        <v>19</v>
      </c>
      <c r="B21" s="277" t="str">
        <f t="shared" si="1"/>
        <v>PSS10B_Adani Renewable Energy 35 Limited (ARE35L)</v>
      </c>
      <c r="C21" s="279" t="s">
        <v>290</v>
      </c>
      <c r="D21" s="279" t="s">
        <v>23</v>
      </c>
      <c r="E21" s="28" t="s">
        <v>1634</v>
      </c>
      <c r="F21" s="291" t="s">
        <v>1639</v>
      </c>
      <c r="G21" s="78" t="s">
        <v>410</v>
      </c>
      <c r="H21" s="306" t="s">
        <v>411</v>
      </c>
      <c r="I21" s="301" t="s">
        <v>141</v>
      </c>
      <c r="J21" s="160" t="s">
        <v>159</v>
      </c>
      <c r="K21" s="164">
        <v>46052</v>
      </c>
      <c r="L21" s="165"/>
      <c r="M21" s="166"/>
      <c r="N21" s="168" t="str" cm="1">
        <f t="array" ref="N21">_xlfn.IFNA(LOOKUP(2, 1/(MOD(COLUMN(O21:XFD21)-COLUMN(O21), 5)=2)/(O21:XFD21&lt;&gt;""), O21:XFD21),"Not Submitted")</f>
        <v>Cat. -I</v>
      </c>
      <c r="O21" s="228"/>
      <c r="P21" s="228"/>
      <c r="Q21" s="177" t="s">
        <v>33</v>
      </c>
      <c r="R21" s="178"/>
      <c r="S21" s="172" t="s">
        <v>185</v>
      </c>
      <c r="T21" s="188"/>
      <c r="U21" s="185"/>
      <c r="V21" s="168"/>
      <c r="W21" s="172"/>
      <c r="X21" s="172"/>
      <c r="Y21" s="227"/>
      <c r="Z21" s="232"/>
      <c r="AA21" s="208"/>
      <c r="AB21" s="168"/>
      <c r="AC21" s="168"/>
      <c r="AD21" s="231"/>
      <c r="AE21" s="232"/>
      <c r="AF21" s="208"/>
      <c r="AG21" s="172"/>
      <c r="AH21" s="172"/>
      <c r="AI21" s="236"/>
      <c r="AJ21" s="205"/>
      <c r="AK21" s="172"/>
      <c r="AL21" s="172"/>
      <c r="AM21" s="172"/>
      <c r="AN21" s="180"/>
      <c r="AO21" s="172"/>
      <c r="AP21" s="172"/>
      <c r="AQ21" s="172"/>
      <c r="AR21" s="172"/>
      <c r="AS21" s="180"/>
      <c r="AT21" s="172"/>
      <c r="AU21" s="172"/>
      <c r="AV21" s="172"/>
      <c r="AW21" s="172"/>
      <c r="AX21" s="180"/>
      <c r="AY21" s="172"/>
      <c r="AZ21" s="172"/>
      <c r="BA21" s="172"/>
      <c r="BB21" s="172"/>
      <c r="BC21" s="180"/>
      <c r="BD21" s="172"/>
      <c r="BE21" s="172"/>
      <c r="BF21" s="172"/>
      <c r="BG21" s="172"/>
      <c r="BH21" s="180"/>
      <c r="BI21" s="172"/>
      <c r="BJ21" s="172"/>
      <c r="BK21" s="172"/>
      <c r="BL21" s="191"/>
      <c r="BM21" s="7" t="str">
        <f t="shared" si="0"/>
        <v>E</v>
      </c>
    </row>
    <row r="22" spans="1:65" s="7" customFormat="1" ht="39">
      <c r="A22" s="277">
        <v>20</v>
      </c>
      <c r="B22" s="277" t="str">
        <f t="shared" si="1"/>
        <v>PSS10B_Adani Renewable Energy 35 Limited (ARE35L)</v>
      </c>
      <c r="C22" s="279" t="s">
        <v>290</v>
      </c>
      <c r="D22" s="279" t="s">
        <v>23</v>
      </c>
      <c r="E22" s="28" t="s">
        <v>1634</v>
      </c>
      <c r="F22" s="291" t="s">
        <v>1640</v>
      </c>
      <c r="G22" s="78" t="s">
        <v>407</v>
      </c>
      <c r="H22" s="306" t="s">
        <v>408</v>
      </c>
      <c r="I22" s="301" t="s">
        <v>190</v>
      </c>
      <c r="J22" s="160" t="s">
        <v>142</v>
      </c>
      <c r="K22" s="164">
        <v>46052</v>
      </c>
      <c r="L22" s="165"/>
      <c r="M22" s="166"/>
      <c r="N22" s="168" t="str" cm="1">
        <f t="array" ref="N22">_xlfn.IFNA(LOOKUP(2, 1/(MOD(COLUMN(O22:XFD22)-COLUMN(O22), 5)=2)/(O22:XFD22&lt;&gt;""), O22:XFD22),"Not Submitted")</f>
        <v>Cat. -IV</v>
      </c>
      <c r="O22" s="228"/>
      <c r="P22" s="228"/>
      <c r="Q22" s="177" t="s">
        <v>37</v>
      </c>
      <c r="R22" s="178"/>
      <c r="S22" s="172" t="s">
        <v>185</v>
      </c>
      <c r="T22" s="188"/>
      <c r="U22" s="185"/>
      <c r="V22" s="168"/>
      <c r="W22" s="172"/>
      <c r="X22" s="172"/>
      <c r="Y22" s="227"/>
      <c r="Z22" s="232"/>
      <c r="AA22" s="208"/>
      <c r="AB22" s="168"/>
      <c r="AC22" s="168"/>
      <c r="AD22" s="231"/>
      <c r="AE22" s="232"/>
      <c r="AF22" s="208"/>
      <c r="AG22" s="172"/>
      <c r="AH22" s="172"/>
      <c r="AI22" s="236"/>
      <c r="AJ22" s="205"/>
      <c r="AK22" s="172"/>
      <c r="AL22" s="172"/>
      <c r="AM22" s="172"/>
      <c r="AN22" s="180"/>
      <c r="AO22" s="172"/>
      <c r="AP22" s="172"/>
      <c r="AQ22" s="172"/>
      <c r="AR22" s="172"/>
      <c r="AS22" s="180"/>
      <c r="AT22" s="172"/>
      <c r="AU22" s="172"/>
      <c r="AV22" s="172"/>
      <c r="AW22" s="172"/>
      <c r="AX22" s="180"/>
      <c r="AY22" s="172"/>
      <c r="AZ22" s="172"/>
      <c r="BA22" s="172"/>
      <c r="BB22" s="172"/>
      <c r="BC22" s="180"/>
      <c r="BD22" s="172"/>
      <c r="BE22" s="172"/>
      <c r="BF22" s="172"/>
      <c r="BG22" s="172"/>
      <c r="BH22" s="180"/>
      <c r="BI22" s="172"/>
      <c r="BJ22" s="172"/>
      <c r="BK22" s="172"/>
      <c r="BL22" s="191"/>
      <c r="BM22" s="7" t="str">
        <f t="shared" si="0"/>
        <v>E</v>
      </c>
    </row>
    <row r="23" spans="1:65" s="7" customFormat="1" ht="39">
      <c r="A23" s="277">
        <v>21</v>
      </c>
      <c r="B23" s="277" t="str">
        <f t="shared" si="1"/>
        <v>PSS10B_Adani Renewable Energy 35 Limited (ARE35L)</v>
      </c>
      <c r="C23" s="279" t="s">
        <v>290</v>
      </c>
      <c r="D23" s="279" t="s">
        <v>23</v>
      </c>
      <c r="E23" s="28" t="s">
        <v>1634</v>
      </c>
      <c r="F23" s="291" t="s">
        <v>1641</v>
      </c>
      <c r="G23" s="281" t="s">
        <v>395</v>
      </c>
      <c r="H23" s="306" t="s">
        <v>396</v>
      </c>
      <c r="I23" s="301" t="s">
        <v>141</v>
      </c>
      <c r="J23" s="160" t="s">
        <v>159</v>
      </c>
      <c r="K23" s="164">
        <v>46052</v>
      </c>
      <c r="L23" s="165"/>
      <c r="M23" s="166"/>
      <c r="N23" s="168" t="str" cm="1">
        <f t="array" ref="N23">_xlfn.IFNA(LOOKUP(2, 1/(MOD(COLUMN(O23:XFD23)-COLUMN(O23), 5)=2)/(O23:XFD23&lt;&gt;""), O23:XFD23),"Not Submitted")</f>
        <v>Cat. -I</v>
      </c>
      <c r="O23" s="228"/>
      <c r="P23" s="228"/>
      <c r="Q23" s="177" t="s">
        <v>33</v>
      </c>
      <c r="R23" s="178"/>
      <c r="S23" s="172" t="s">
        <v>185</v>
      </c>
      <c r="T23" s="188"/>
      <c r="U23" s="185"/>
      <c r="V23" s="168"/>
      <c r="W23" s="172"/>
      <c r="X23" s="172"/>
      <c r="Y23" s="227"/>
      <c r="Z23" s="232"/>
      <c r="AA23" s="208"/>
      <c r="AB23" s="168"/>
      <c r="AC23" s="168"/>
      <c r="AD23" s="231"/>
      <c r="AE23" s="232"/>
      <c r="AF23" s="208"/>
      <c r="AG23" s="172"/>
      <c r="AH23" s="172"/>
      <c r="AI23" s="236"/>
      <c r="AJ23" s="205"/>
      <c r="AK23" s="172"/>
      <c r="AL23" s="172"/>
      <c r="AM23" s="172"/>
      <c r="AN23" s="180"/>
      <c r="AO23" s="172"/>
      <c r="AP23" s="172"/>
      <c r="AQ23" s="172"/>
      <c r="AR23" s="172"/>
      <c r="AS23" s="180"/>
      <c r="AT23" s="172"/>
      <c r="AU23" s="172"/>
      <c r="AV23" s="172"/>
      <c r="AW23" s="172"/>
      <c r="AX23" s="180"/>
      <c r="AY23" s="172"/>
      <c r="AZ23" s="172"/>
      <c r="BA23" s="172"/>
      <c r="BB23" s="172"/>
      <c r="BC23" s="180"/>
      <c r="BD23" s="172"/>
      <c r="BE23" s="172"/>
      <c r="BF23" s="172"/>
      <c r="BG23" s="172"/>
      <c r="BH23" s="180"/>
      <c r="BI23" s="172"/>
      <c r="BJ23" s="172"/>
      <c r="BK23" s="172"/>
      <c r="BL23" s="191"/>
      <c r="BM23" s="7" t="str">
        <f t="shared" si="0"/>
        <v>E</v>
      </c>
    </row>
    <row r="24" spans="1:65" s="7" customFormat="1" ht="39">
      <c r="A24" s="277">
        <v>22</v>
      </c>
      <c r="B24" s="277" t="str">
        <f t="shared" si="1"/>
        <v>PSS10B_Adani Renewable Energy 35 Limited (ARE35L)</v>
      </c>
      <c r="C24" s="279" t="s">
        <v>290</v>
      </c>
      <c r="D24" s="279" t="s">
        <v>23</v>
      </c>
      <c r="E24" s="28" t="s">
        <v>1634</v>
      </c>
      <c r="F24" s="291" t="s">
        <v>1642</v>
      </c>
      <c r="G24" s="78" t="s">
        <v>392</v>
      </c>
      <c r="H24" s="306" t="s">
        <v>393</v>
      </c>
      <c r="I24" s="301" t="s">
        <v>141</v>
      </c>
      <c r="J24" s="160" t="s">
        <v>159</v>
      </c>
      <c r="K24" s="164">
        <v>46052</v>
      </c>
      <c r="L24" s="165"/>
      <c r="M24" s="166"/>
      <c r="N24" s="168" t="str" cm="1">
        <f t="array" ref="N24">_xlfn.IFNA(LOOKUP(2, 1/(MOD(COLUMN(O24:XFD24)-COLUMN(O24), 5)=2)/(O24:XFD24&lt;&gt;""), O24:XFD24),"Not Submitted")</f>
        <v>Cat. -I</v>
      </c>
      <c r="O24" s="228"/>
      <c r="P24" s="228"/>
      <c r="Q24" s="177" t="s">
        <v>33</v>
      </c>
      <c r="R24" s="178"/>
      <c r="S24" s="172" t="s">
        <v>185</v>
      </c>
      <c r="T24" s="188"/>
      <c r="U24" s="185"/>
      <c r="V24" s="168"/>
      <c r="W24" s="172"/>
      <c r="X24" s="172"/>
      <c r="Y24" s="227"/>
      <c r="Z24" s="232"/>
      <c r="AA24" s="208"/>
      <c r="AB24" s="168"/>
      <c r="AC24" s="168"/>
      <c r="AD24" s="231"/>
      <c r="AE24" s="232"/>
      <c r="AF24" s="208"/>
      <c r="AG24" s="172"/>
      <c r="AH24" s="172"/>
      <c r="AI24" s="236"/>
      <c r="AJ24" s="205"/>
      <c r="AK24" s="172"/>
      <c r="AL24" s="172"/>
      <c r="AM24" s="172"/>
      <c r="AN24" s="180"/>
      <c r="AO24" s="172"/>
      <c r="AP24" s="172"/>
      <c r="AQ24" s="172"/>
      <c r="AR24" s="172"/>
      <c r="AS24" s="180"/>
      <c r="AT24" s="172"/>
      <c r="AU24" s="172"/>
      <c r="AV24" s="172"/>
      <c r="AW24" s="172"/>
      <c r="AX24" s="180"/>
      <c r="AY24" s="172"/>
      <c r="AZ24" s="172"/>
      <c r="BA24" s="172"/>
      <c r="BB24" s="172"/>
      <c r="BC24" s="180"/>
      <c r="BD24" s="172"/>
      <c r="BE24" s="172"/>
      <c r="BF24" s="172"/>
      <c r="BG24" s="172"/>
      <c r="BH24" s="180"/>
      <c r="BI24" s="172"/>
      <c r="BJ24" s="172"/>
      <c r="BK24" s="172"/>
      <c r="BL24" s="191"/>
      <c r="BM24" s="7" t="str">
        <f t="shared" si="0"/>
        <v>E</v>
      </c>
    </row>
    <row r="25" spans="1:65" s="7" customFormat="1" ht="39">
      <c r="A25" s="277">
        <v>23</v>
      </c>
      <c r="B25" s="277" t="str">
        <f t="shared" si="1"/>
        <v>PSS10B_Adani Renewable Energy 35 Limited (ARE35L)</v>
      </c>
      <c r="C25" s="279" t="s">
        <v>290</v>
      </c>
      <c r="D25" s="279" t="s">
        <v>23</v>
      </c>
      <c r="E25" s="28" t="s">
        <v>1634</v>
      </c>
      <c r="F25" s="291" t="s">
        <v>1643</v>
      </c>
      <c r="G25" s="78" t="s">
        <v>389</v>
      </c>
      <c r="H25" s="306" t="s">
        <v>390</v>
      </c>
      <c r="I25" s="301" t="s">
        <v>190</v>
      </c>
      <c r="J25" s="160" t="s">
        <v>142</v>
      </c>
      <c r="K25" s="164">
        <v>46052</v>
      </c>
      <c r="L25" s="165"/>
      <c r="M25" s="166"/>
      <c r="N25" s="168" t="str" cm="1">
        <f t="array" ref="N25">_xlfn.IFNA(LOOKUP(2, 1/(MOD(COLUMN(O25:XFD25)-COLUMN(O25), 5)=2)/(O25:XFD25&lt;&gt;""), O25:XFD25),"Not Submitted")</f>
        <v>Cat. -IV</v>
      </c>
      <c r="O25" s="228"/>
      <c r="P25" s="228"/>
      <c r="Q25" s="177" t="s">
        <v>37</v>
      </c>
      <c r="R25" s="178"/>
      <c r="S25" s="172" t="s">
        <v>185</v>
      </c>
      <c r="T25" s="188"/>
      <c r="U25" s="185"/>
      <c r="V25" s="168"/>
      <c r="W25" s="172"/>
      <c r="X25" s="172"/>
      <c r="Y25" s="227"/>
      <c r="Z25" s="232"/>
      <c r="AA25" s="208"/>
      <c r="AB25" s="168"/>
      <c r="AC25" s="168"/>
      <c r="AD25" s="231"/>
      <c r="AE25" s="232"/>
      <c r="AF25" s="208"/>
      <c r="AG25" s="172"/>
      <c r="AH25" s="172"/>
      <c r="AI25" s="236"/>
      <c r="AJ25" s="205"/>
      <c r="AK25" s="172"/>
      <c r="AL25" s="172"/>
      <c r="AM25" s="172"/>
      <c r="AN25" s="180"/>
      <c r="AO25" s="172"/>
      <c r="AP25" s="172"/>
      <c r="AQ25" s="172"/>
      <c r="AR25" s="172"/>
      <c r="AS25" s="180"/>
      <c r="AT25" s="172"/>
      <c r="AU25" s="172"/>
      <c r="AV25" s="172"/>
      <c r="AW25" s="172"/>
      <c r="AX25" s="180"/>
      <c r="AY25" s="172"/>
      <c r="AZ25" s="172"/>
      <c r="BA25" s="172"/>
      <c r="BB25" s="172"/>
      <c r="BC25" s="180"/>
      <c r="BD25" s="172"/>
      <c r="BE25" s="172"/>
      <c r="BF25" s="172"/>
      <c r="BG25" s="172"/>
      <c r="BH25" s="180"/>
      <c r="BI25" s="172"/>
      <c r="BJ25" s="172"/>
      <c r="BK25" s="172"/>
      <c r="BL25" s="191"/>
      <c r="BM25" s="7" t="str">
        <f t="shared" si="0"/>
        <v>E</v>
      </c>
    </row>
    <row r="26" spans="1:65" s="7" customFormat="1" ht="39">
      <c r="A26" s="277">
        <v>24</v>
      </c>
      <c r="B26" s="277" t="str">
        <f t="shared" si="1"/>
        <v>PSS10B_Adani Renewable Energy 35 Limited (ARE35L)</v>
      </c>
      <c r="C26" s="279" t="s">
        <v>290</v>
      </c>
      <c r="D26" s="279" t="s">
        <v>23</v>
      </c>
      <c r="E26" s="28" t="s">
        <v>1634</v>
      </c>
      <c r="F26" s="291" t="s">
        <v>1644</v>
      </c>
      <c r="G26" s="281" t="s">
        <v>377</v>
      </c>
      <c r="H26" s="306" t="s">
        <v>378</v>
      </c>
      <c r="I26" s="301" t="s">
        <v>141</v>
      </c>
      <c r="J26" s="160" t="s">
        <v>159</v>
      </c>
      <c r="K26" s="164">
        <v>46052</v>
      </c>
      <c r="L26" s="165"/>
      <c r="M26" s="166"/>
      <c r="N26" s="168" t="str" cm="1">
        <f t="array" ref="N26">_xlfn.IFNA(LOOKUP(2, 1/(MOD(COLUMN(O26:XFD26)-COLUMN(O26), 5)=2)/(O26:XFD26&lt;&gt;""), O26:XFD26),"Not Submitted")</f>
        <v>Cat. -I</v>
      </c>
      <c r="O26" s="228"/>
      <c r="P26" s="228"/>
      <c r="Q26" s="177" t="s">
        <v>33</v>
      </c>
      <c r="R26" s="178"/>
      <c r="S26" s="172" t="s">
        <v>925</v>
      </c>
      <c r="T26" s="188"/>
      <c r="U26" s="185"/>
      <c r="V26" s="168"/>
      <c r="W26" s="172"/>
      <c r="X26" s="172"/>
      <c r="Y26" s="227"/>
      <c r="Z26" s="232"/>
      <c r="AA26" s="208"/>
      <c r="AB26" s="168"/>
      <c r="AC26" s="168"/>
      <c r="AD26" s="231"/>
      <c r="AE26" s="232"/>
      <c r="AF26" s="208"/>
      <c r="AG26" s="172"/>
      <c r="AH26" s="172"/>
      <c r="AI26" s="236"/>
      <c r="AJ26" s="205"/>
      <c r="AK26" s="172"/>
      <c r="AL26" s="172"/>
      <c r="AM26" s="172"/>
      <c r="AN26" s="180"/>
      <c r="AO26" s="172"/>
      <c r="AP26" s="172"/>
      <c r="AQ26" s="172"/>
      <c r="AR26" s="172"/>
      <c r="AS26" s="180"/>
      <c r="AT26" s="172"/>
      <c r="AU26" s="172"/>
      <c r="AV26" s="172"/>
      <c r="AW26" s="172"/>
      <c r="AX26" s="180"/>
      <c r="AY26" s="172"/>
      <c r="AZ26" s="172"/>
      <c r="BA26" s="172"/>
      <c r="BB26" s="172"/>
      <c r="BC26" s="180"/>
      <c r="BD26" s="172"/>
      <c r="BE26" s="172"/>
      <c r="BF26" s="172"/>
      <c r="BG26" s="172"/>
      <c r="BH26" s="180"/>
      <c r="BI26" s="172"/>
      <c r="BJ26" s="172"/>
      <c r="BK26" s="172"/>
      <c r="BL26" s="191"/>
      <c r="BM26" s="7" t="str">
        <f t="shared" si="0"/>
        <v>E</v>
      </c>
    </row>
    <row r="27" spans="1:65" s="7" customFormat="1" ht="39">
      <c r="A27" s="277">
        <v>25</v>
      </c>
      <c r="B27" s="277" t="str">
        <f t="shared" si="1"/>
        <v>PSS10B_Adani Renewable Energy 35 Limited (ARE35L)</v>
      </c>
      <c r="C27" s="279" t="s">
        <v>290</v>
      </c>
      <c r="D27" s="279" t="s">
        <v>23</v>
      </c>
      <c r="E27" s="28" t="s">
        <v>1634</v>
      </c>
      <c r="F27" s="291" t="s">
        <v>1645</v>
      </c>
      <c r="G27" s="78" t="s">
        <v>371</v>
      </c>
      <c r="H27" s="306" t="s">
        <v>372</v>
      </c>
      <c r="I27" s="301" t="s">
        <v>141</v>
      </c>
      <c r="J27" s="160" t="s">
        <v>159</v>
      </c>
      <c r="K27" s="164">
        <v>46052</v>
      </c>
      <c r="L27" s="165"/>
      <c r="M27" s="166"/>
      <c r="N27" s="168" t="str" cm="1">
        <f t="array" ref="N27">_xlfn.IFNA(LOOKUP(2, 1/(MOD(COLUMN(O27:XFD27)-COLUMN(O27), 5)=2)/(O27:XFD27&lt;&gt;""), O27:XFD27),"Not Submitted")</f>
        <v>Cat. -I</v>
      </c>
      <c r="O27" s="228"/>
      <c r="P27" s="228"/>
      <c r="Q27" s="177" t="s">
        <v>33</v>
      </c>
      <c r="R27" s="178"/>
      <c r="S27" s="172" t="s">
        <v>925</v>
      </c>
      <c r="T27" s="188"/>
      <c r="U27" s="185"/>
      <c r="V27" s="168"/>
      <c r="W27" s="172"/>
      <c r="X27" s="172"/>
      <c r="Y27" s="227"/>
      <c r="Z27" s="232"/>
      <c r="AA27" s="208"/>
      <c r="AB27" s="168"/>
      <c r="AC27" s="168"/>
      <c r="AD27" s="231"/>
      <c r="AE27" s="232"/>
      <c r="AF27" s="208"/>
      <c r="AG27" s="172"/>
      <c r="AH27" s="172"/>
      <c r="AI27" s="236"/>
      <c r="AJ27" s="205"/>
      <c r="AK27" s="172"/>
      <c r="AL27" s="172"/>
      <c r="AM27" s="172"/>
      <c r="AN27" s="180"/>
      <c r="AO27" s="172"/>
      <c r="AP27" s="172"/>
      <c r="AQ27" s="172"/>
      <c r="AR27" s="172"/>
      <c r="AS27" s="180"/>
      <c r="AT27" s="172"/>
      <c r="AU27" s="172"/>
      <c r="AV27" s="172"/>
      <c r="AW27" s="172"/>
      <c r="AX27" s="180"/>
      <c r="AY27" s="172"/>
      <c r="AZ27" s="172"/>
      <c r="BA27" s="172"/>
      <c r="BB27" s="172"/>
      <c r="BC27" s="180"/>
      <c r="BD27" s="172"/>
      <c r="BE27" s="172"/>
      <c r="BF27" s="172"/>
      <c r="BG27" s="172"/>
      <c r="BH27" s="180"/>
      <c r="BI27" s="172"/>
      <c r="BJ27" s="172"/>
      <c r="BK27" s="172"/>
      <c r="BL27" s="191"/>
      <c r="BM27" s="7" t="str">
        <f t="shared" si="0"/>
        <v>E</v>
      </c>
    </row>
    <row r="28" spans="1:65" s="7" customFormat="1" ht="39">
      <c r="A28" s="277">
        <v>26</v>
      </c>
      <c r="B28" s="277" t="str">
        <f t="shared" si="1"/>
        <v>PSS10B_Adani Renewable Energy 35 Limited (ARE35L)</v>
      </c>
      <c r="C28" s="279" t="s">
        <v>290</v>
      </c>
      <c r="D28" s="279" t="s">
        <v>23</v>
      </c>
      <c r="E28" s="28" t="s">
        <v>1634</v>
      </c>
      <c r="F28" s="291" t="s">
        <v>1646</v>
      </c>
      <c r="G28" s="78" t="s">
        <v>374</v>
      </c>
      <c r="H28" s="308" t="s">
        <v>375</v>
      </c>
      <c r="I28" s="301" t="s">
        <v>190</v>
      </c>
      <c r="J28" s="160" t="s">
        <v>142</v>
      </c>
      <c r="K28" s="164">
        <v>46052</v>
      </c>
      <c r="L28" s="165"/>
      <c r="M28" s="166"/>
      <c r="N28" s="168" t="str" cm="1">
        <f t="array" ref="N28">_xlfn.IFNA(LOOKUP(2, 1/(MOD(COLUMN(O28:XFD28)-COLUMN(O28), 5)=2)/(O28:XFD28&lt;&gt;""), O28:XFD28),"Not Submitted")</f>
        <v>Cat. -IV</v>
      </c>
      <c r="O28" s="228"/>
      <c r="P28" s="228"/>
      <c r="Q28" s="177" t="s">
        <v>37</v>
      </c>
      <c r="R28" s="178"/>
      <c r="S28" s="172" t="s">
        <v>925</v>
      </c>
      <c r="T28" s="188"/>
      <c r="U28" s="185"/>
      <c r="V28" s="168"/>
      <c r="W28" s="172"/>
      <c r="X28" s="172"/>
      <c r="Y28" s="227"/>
      <c r="Z28" s="232"/>
      <c r="AA28" s="208"/>
      <c r="AB28" s="168"/>
      <c r="AC28" s="168"/>
      <c r="AD28" s="231"/>
      <c r="AE28" s="232"/>
      <c r="AF28" s="208"/>
      <c r="AG28" s="172"/>
      <c r="AH28" s="172"/>
      <c r="AI28" s="236"/>
      <c r="AJ28" s="205"/>
      <c r="AK28" s="172"/>
      <c r="AL28" s="172"/>
      <c r="AM28" s="172"/>
      <c r="AN28" s="180"/>
      <c r="AO28" s="172"/>
      <c r="AP28" s="172"/>
      <c r="AQ28" s="172"/>
      <c r="AR28" s="172"/>
      <c r="AS28" s="180"/>
      <c r="AT28" s="172"/>
      <c r="AU28" s="172"/>
      <c r="AV28" s="172"/>
      <c r="AW28" s="172"/>
      <c r="AX28" s="180"/>
      <c r="AY28" s="172"/>
      <c r="AZ28" s="172"/>
      <c r="BA28" s="172"/>
      <c r="BB28" s="172"/>
      <c r="BC28" s="180"/>
      <c r="BD28" s="172"/>
      <c r="BE28" s="172"/>
      <c r="BF28" s="172"/>
      <c r="BG28" s="172"/>
      <c r="BH28" s="180"/>
      <c r="BI28" s="172"/>
      <c r="BJ28" s="172"/>
      <c r="BK28" s="172"/>
      <c r="BL28" s="191"/>
      <c r="BM28" s="7" t="str">
        <f t="shared" si="0"/>
        <v>E</v>
      </c>
    </row>
    <row r="29" spans="1:65" s="7" customFormat="1" ht="40.5">
      <c r="A29" s="277">
        <v>27</v>
      </c>
      <c r="B29" s="277" t="str">
        <f t="shared" si="1"/>
        <v>PSS10B_Adani Renewable Energy 35 Limited (ARE35L)</v>
      </c>
      <c r="C29" s="279" t="s">
        <v>290</v>
      </c>
      <c r="D29" s="279" t="s">
        <v>23</v>
      </c>
      <c r="E29" s="28" t="s">
        <v>1634</v>
      </c>
      <c r="F29" s="291" t="s">
        <v>1647</v>
      </c>
      <c r="G29" s="281" t="s">
        <v>368</v>
      </c>
      <c r="H29" s="306" t="s">
        <v>369</v>
      </c>
      <c r="I29" s="301" t="s">
        <v>190</v>
      </c>
      <c r="J29" s="160" t="s">
        <v>159</v>
      </c>
      <c r="K29" s="164">
        <v>46052</v>
      </c>
      <c r="L29" s="165"/>
      <c r="M29" s="166"/>
      <c r="N29" s="168" t="str" cm="1">
        <f t="array" ref="N29">_xlfn.IFNA(LOOKUP(2, 1/(MOD(COLUMN(O29:XFD29)-COLUMN(O29), 5)=2)/(O29:XFD29&lt;&gt;""), O29:XFD29),"Not Submitted")</f>
        <v>Cat. -IV</v>
      </c>
      <c r="O29" s="228"/>
      <c r="P29" s="228"/>
      <c r="Q29" s="177" t="s">
        <v>37</v>
      </c>
      <c r="R29" s="178"/>
      <c r="S29" s="172" t="s">
        <v>925</v>
      </c>
      <c r="T29" s="188"/>
      <c r="U29" s="185"/>
      <c r="V29" s="168"/>
      <c r="W29" s="172"/>
      <c r="X29" s="172"/>
      <c r="Y29" s="227"/>
      <c r="Z29" s="232"/>
      <c r="AA29" s="208"/>
      <c r="AB29" s="168"/>
      <c r="AC29" s="168"/>
      <c r="AD29" s="231"/>
      <c r="AE29" s="232"/>
      <c r="AF29" s="208"/>
      <c r="AG29" s="172"/>
      <c r="AH29" s="172"/>
      <c r="AI29" s="236"/>
      <c r="AJ29" s="205"/>
      <c r="AK29" s="172"/>
      <c r="AL29" s="172"/>
      <c r="AM29" s="172"/>
      <c r="AN29" s="180"/>
      <c r="AO29" s="172"/>
      <c r="AP29" s="172"/>
      <c r="AQ29" s="172"/>
      <c r="AR29" s="172"/>
      <c r="AS29" s="180"/>
      <c r="AT29" s="172"/>
      <c r="AU29" s="172"/>
      <c r="AV29" s="172"/>
      <c r="AW29" s="172"/>
      <c r="AX29" s="180"/>
      <c r="AY29" s="172"/>
      <c r="AZ29" s="172"/>
      <c r="BA29" s="172"/>
      <c r="BB29" s="172"/>
      <c r="BC29" s="180"/>
      <c r="BD29" s="172"/>
      <c r="BE29" s="172"/>
      <c r="BF29" s="172"/>
      <c r="BG29" s="172"/>
      <c r="BH29" s="180"/>
      <c r="BI29" s="172"/>
      <c r="BJ29" s="172"/>
      <c r="BK29" s="172"/>
      <c r="BL29" s="191"/>
      <c r="BM29" s="7" t="str">
        <f t="shared" si="0"/>
        <v>E</v>
      </c>
    </row>
    <row r="30" spans="1:65" s="7" customFormat="1" ht="39">
      <c r="A30" s="277">
        <v>28</v>
      </c>
      <c r="B30" s="277" t="str">
        <f t="shared" si="1"/>
        <v>PSS10B_Adani Renewable Energy 35 Limited (ARE35L)</v>
      </c>
      <c r="C30" s="279" t="s">
        <v>290</v>
      </c>
      <c r="D30" s="279" t="s">
        <v>23</v>
      </c>
      <c r="E30" s="28" t="s">
        <v>1634</v>
      </c>
      <c r="F30" s="291" t="s">
        <v>1648</v>
      </c>
      <c r="G30" s="78" t="s">
        <v>386</v>
      </c>
      <c r="H30" s="306" t="s">
        <v>387</v>
      </c>
      <c r="I30" s="301" t="s">
        <v>141</v>
      </c>
      <c r="J30" s="160" t="s">
        <v>159</v>
      </c>
      <c r="K30" s="164">
        <v>46052</v>
      </c>
      <c r="L30" s="165"/>
      <c r="M30" s="166"/>
      <c r="N30" s="168" t="str" cm="1">
        <f t="array" ref="N30">_xlfn.IFNA(LOOKUP(2, 1/(MOD(COLUMN(O30:XFD30)-COLUMN(O30), 5)=2)/(O30:XFD30&lt;&gt;""), O30:XFD30),"Not Submitted")</f>
        <v>Cat. -I</v>
      </c>
      <c r="O30" s="228"/>
      <c r="P30" s="228"/>
      <c r="Q30" s="177" t="s">
        <v>33</v>
      </c>
      <c r="R30" s="178"/>
      <c r="S30" s="172" t="s">
        <v>185</v>
      </c>
      <c r="T30" s="188"/>
      <c r="U30" s="185"/>
      <c r="V30" s="168"/>
      <c r="W30" s="172"/>
      <c r="X30" s="172"/>
      <c r="Y30" s="227"/>
      <c r="Z30" s="232"/>
      <c r="AA30" s="208"/>
      <c r="AB30" s="168"/>
      <c r="AC30" s="168"/>
      <c r="AD30" s="231"/>
      <c r="AE30" s="232"/>
      <c r="AF30" s="208"/>
      <c r="AG30" s="172"/>
      <c r="AH30" s="172"/>
      <c r="AI30" s="236"/>
      <c r="AJ30" s="205"/>
      <c r="AK30" s="172"/>
      <c r="AL30" s="172"/>
      <c r="AM30" s="172"/>
      <c r="AN30" s="180"/>
      <c r="AO30" s="172"/>
      <c r="AP30" s="172"/>
      <c r="AQ30" s="172"/>
      <c r="AR30" s="172"/>
      <c r="AS30" s="180"/>
      <c r="AT30" s="172"/>
      <c r="AU30" s="172"/>
      <c r="AV30" s="172"/>
      <c r="AW30" s="172"/>
      <c r="AX30" s="180"/>
      <c r="AY30" s="172"/>
      <c r="AZ30" s="172"/>
      <c r="BA30" s="172"/>
      <c r="BB30" s="172"/>
      <c r="BC30" s="180"/>
      <c r="BD30" s="172"/>
      <c r="BE30" s="172"/>
      <c r="BF30" s="172"/>
      <c r="BG30" s="172"/>
      <c r="BH30" s="180"/>
      <c r="BI30" s="172"/>
      <c r="BJ30" s="172"/>
      <c r="BK30" s="172"/>
      <c r="BL30" s="191"/>
      <c r="BM30" s="7" t="str">
        <f t="shared" si="0"/>
        <v>E</v>
      </c>
    </row>
    <row r="31" spans="1:65" s="7" customFormat="1" ht="67.5">
      <c r="A31" s="277">
        <v>29</v>
      </c>
      <c r="B31" s="277" t="str">
        <f t="shared" si="1"/>
        <v>PSS10B_Adani Renewable Energy 35 Limited (ARE35L)</v>
      </c>
      <c r="C31" s="279" t="s">
        <v>290</v>
      </c>
      <c r="D31" s="279" t="s">
        <v>23</v>
      </c>
      <c r="E31" s="28" t="s">
        <v>1634</v>
      </c>
      <c r="F31" s="291" t="s">
        <v>1649</v>
      </c>
      <c r="G31" s="78" t="s">
        <v>383</v>
      </c>
      <c r="H31" s="306" t="s">
        <v>384</v>
      </c>
      <c r="I31" s="301" t="s">
        <v>141</v>
      </c>
      <c r="J31" s="160" t="s">
        <v>142</v>
      </c>
      <c r="K31" s="164">
        <v>46052</v>
      </c>
      <c r="L31" s="165"/>
      <c r="M31" s="166"/>
      <c r="N31" s="168" t="str" cm="1">
        <f t="array" ref="N31">_xlfn.IFNA(LOOKUP(2, 1/(MOD(COLUMN(O31:XFD31)-COLUMN(O31), 5)=2)/(O31:XFD31&lt;&gt;""), O31:XFD31),"Not Submitted")</f>
        <v>Cat. -IV</v>
      </c>
      <c r="O31" s="228"/>
      <c r="P31" s="228"/>
      <c r="Q31" s="177" t="s">
        <v>37</v>
      </c>
      <c r="R31" s="178"/>
      <c r="S31" s="172" t="s">
        <v>185</v>
      </c>
      <c r="T31" s="188"/>
      <c r="U31" s="185"/>
      <c r="V31" s="168"/>
      <c r="W31" s="172"/>
      <c r="X31" s="172"/>
      <c r="Y31" s="227"/>
      <c r="Z31" s="232"/>
      <c r="AA31" s="208"/>
      <c r="AB31" s="168"/>
      <c r="AC31" s="168"/>
      <c r="AD31" s="231"/>
      <c r="AE31" s="232"/>
      <c r="AF31" s="208"/>
      <c r="AG31" s="172"/>
      <c r="AH31" s="172"/>
      <c r="AI31" s="236"/>
      <c r="AJ31" s="205"/>
      <c r="AK31" s="172"/>
      <c r="AL31" s="172"/>
      <c r="AM31" s="172"/>
      <c r="AN31" s="180"/>
      <c r="AO31" s="172"/>
      <c r="AP31" s="172"/>
      <c r="AQ31" s="172"/>
      <c r="AR31" s="172"/>
      <c r="AS31" s="180"/>
      <c r="AT31" s="172"/>
      <c r="AU31" s="172"/>
      <c r="AV31" s="172"/>
      <c r="AW31" s="172"/>
      <c r="AX31" s="180"/>
      <c r="AY31" s="172"/>
      <c r="AZ31" s="172"/>
      <c r="BA31" s="172"/>
      <c r="BB31" s="172"/>
      <c r="BC31" s="180"/>
      <c r="BD31" s="172"/>
      <c r="BE31" s="172"/>
      <c r="BF31" s="172"/>
      <c r="BG31" s="172"/>
      <c r="BH31" s="180"/>
      <c r="BI31" s="172"/>
      <c r="BJ31" s="172"/>
      <c r="BK31" s="172"/>
      <c r="BL31" s="191"/>
      <c r="BM31" s="7" t="str">
        <f t="shared" si="0"/>
        <v>E</v>
      </c>
    </row>
    <row r="32" spans="1:65" s="7" customFormat="1" ht="39">
      <c r="A32" s="277">
        <v>30</v>
      </c>
      <c r="B32" s="277" t="str">
        <f t="shared" si="1"/>
        <v>PSS10B_Adani Renewable Energy 35 Limited (ARE35L)</v>
      </c>
      <c r="C32" s="279" t="s">
        <v>290</v>
      </c>
      <c r="D32" s="279" t="s">
        <v>23</v>
      </c>
      <c r="E32" s="28" t="s">
        <v>1634</v>
      </c>
      <c r="F32" s="291" t="s">
        <v>1650</v>
      </c>
      <c r="G32" s="281" t="s">
        <v>380</v>
      </c>
      <c r="H32" s="306" t="s">
        <v>381</v>
      </c>
      <c r="I32" s="301" t="s">
        <v>190</v>
      </c>
      <c r="J32" s="160" t="s">
        <v>159</v>
      </c>
      <c r="K32" s="164">
        <v>46052</v>
      </c>
      <c r="L32" s="165"/>
      <c r="M32" s="166"/>
      <c r="N32" s="168" t="str" cm="1">
        <f t="array" ref="N32">_xlfn.IFNA(LOOKUP(2, 1/(MOD(COLUMN(O32:XFD32)-COLUMN(O32), 5)=2)/(O32:XFD32&lt;&gt;""), O32:XFD32),"Not Submitted")</f>
        <v>Cat. -IV</v>
      </c>
      <c r="O32" s="228"/>
      <c r="P32" s="228"/>
      <c r="Q32" s="177" t="s">
        <v>37</v>
      </c>
      <c r="R32" s="178"/>
      <c r="S32" s="172" t="s">
        <v>185</v>
      </c>
      <c r="T32" s="188"/>
      <c r="U32" s="185"/>
      <c r="V32" s="168"/>
      <c r="W32" s="172"/>
      <c r="X32" s="172"/>
      <c r="Y32" s="227"/>
      <c r="Z32" s="232"/>
      <c r="AA32" s="208"/>
      <c r="AB32" s="168"/>
      <c r="AC32" s="168"/>
      <c r="AD32" s="231"/>
      <c r="AE32" s="232"/>
      <c r="AF32" s="208"/>
      <c r="AG32" s="172"/>
      <c r="AH32" s="172"/>
      <c r="AI32" s="236"/>
      <c r="AJ32" s="205"/>
      <c r="AK32" s="172"/>
      <c r="AL32" s="172"/>
      <c r="AM32" s="172"/>
      <c r="AN32" s="180"/>
      <c r="AO32" s="172"/>
      <c r="AP32" s="172"/>
      <c r="AQ32" s="172"/>
      <c r="AR32" s="172"/>
      <c r="AS32" s="180"/>
      <c r="AT32" s="172"/>
      <c r="AU32" s="172"/>
      <c r="AV32" s="172"/>
      <c r="AW32" s="172"/>
      <c r="AX32" s="180"/>
      <c r="AY32" s="172"/>
      <c r="AZ32" s="172"/>
      <c r="BA32" s="172"/>
      <c r="BB32" s="172"/>
      <c r="BC32" s="180"/>
      <c r="BD32" s="172"/>
      <c r="BE32" s="172"/>
      <c r="BF32" s="172"/>
      <c r="BG32" s="172"/>
      <c r="BH32" s="180"/>
      <c r="BI32" s="172"/>
      <c r="BJ32" s="172"/>
      <c r="BK32" s="172"/>
      <c r="BL32" s="191"/>
      <c r="BM32" s="7" t="str">
        <f t="shared" si="0"/>
        <v>E</v>
      </c>
    </row>
    <row r="33" spans="1:65" s="7" customFormat="1" ht="39">
      <c r="A33" s="277">
        <v>31</v>
      </c>
      <c r="B33" s="277" t="str">
        <f t="shared" si="1"/>
        <v>PSS10B_Adani Renewable Energy 35 Limited (ARE35L)</v>
      </c>
      <c r="C33" s="279" t="s">
        <v>290</v>
      </c>
      <c r="D33" s="279" t="s">
        <v>23</v>
      </c>
      <c r="E33" s="28" t="s">
        <v>1634</v>
      </c>
      <c r="F33" s="291" t="s">
        <v>1651</v>
      </c>
      <c r="G33" s="78" t="s">
        <v>311</v>
      </c>
      <c r="H33" s="306" t="s">
        <v>312</v>
      </c>
      <c r="I33" s="301" t="s">
        <v>141</v>
      </c>
      <c r="J33" s="160" t="s">
        <v>159</v>
      </c>
      <c r="K33" s="164">
        <v>46052</v>
      </c>
      <c r="L33" s="165"/>
      <c r="M33" s="166"/>
      <c r="N33" s="168" t="str" cm="1">
        <f t="array" ref="N33">_xlfn.IFNA(LOOKUP(2, 1/(MOD(COLUMN(O33:XFD33)-COLUMN(O33), 5)=2)/(O33:XFD33&lt;&gt;""), O33:XFD33),"Not Submitted")</f>
        <v>Cat. -I</v>
      </c>
      <c r="O33" s="228"/>
      <c r="P33" s="228"/>
      <c r="Q33" s="177" t="s">
        <v>33</v>
      </c>
      <c r="R33" s="178"/>
      <c r="S33" s="172" t="s">
        <v>185</v>
      </c>
      <c r="T33" s="188"/>
      <c r="U33" s="185"/>
      <c r="V33" s="168"/>
      <c r="W33" s="172"/>
      <c r="X33" s="172"/>
      <c r="Y33" s="227"/>
      <c r="Z33" s="232"/>
      <c r="AA33" s="208"/>
      <c r="AB33" s="168"/>
      <c r="AC33" s="168"/>
      <c r="AD33" s="231"/>
      <c r="AE33" s="232"/>
      <c r="AF33" s="208"/>
      <c r="AG33" s="172"/>
      <c r="AH33" s="172"/>
      <c r="AI33" s="236"/>
      <c r="AJ33" s="205"/>
      <c r="AK33" s="172"/>
      <c r="AL33" s="172"/>
      <c r="AM33" s="172"/>
      <c r="AN33" s="180"/>
      <c r="AO33" s="172"/>
      <c r="AP33" s="172"/>
      <c r="AQ33" s="172"/>
      <c r="AR33" s="172"/>
      <c r="AS33" s="180"/>
      <c r="AT33" s="172"/>
      <c r="AU33" s="172"/>
      <c r="AV33" s="172"/>
      <c r="AW33" s="172"/>
      <c r="AX33" s="180"/>
      <c r="AY33" s="172"/>
      <c r="AZ33" s="172"/>
      <c r="BA33" s="172"/>
      <c r="BB33" s="172"/>
      <c r="BC33" s="180"/>
      <c r="BD33" s="172"/>
      <c r="BE33" s="172"/>
      <c r="BF33" s="172"/>
      <c r="BG33" s="172"/>
      <c r="BH33" s="180"/>
      <c r="BI33" s="172"/>
      <c r="BJ33" s="172"/>
      <c r="BK33" s="172"/>
      <c r="BL33" s="191"/>
      <c r="BM33" s="7" t="str">
        <f t="shared" si="0"/>
        <v>E</v>
      </c>
    </row>
    <row r="34" spans="1:65" s="7" customFormat="1" ht="39">
      <c r="A34" s="277">
        <v>32</v>
      </c>
      <c r="B34" s="277" t="str">
        <f t="shared" si="1"/>
        <v>PSS10B_Adani Renewable Energy 35 Limited (ARE35L)</v>
      </c>
      <c r="C34" s="279" t="s">
        <v>290</v>
      </c>
      <c r="D34" s="279" t="s">
        <v>23</v>
      </c>
      <c r="E34" s="28" t="s">
        <v>1634</v>
      </c>
      <c r="F34" s="291" t="s">
        <v>1652</v>
      </c>
      <c r="G34" s="78" t="s">
        <v>308</v>
      </c>
      <c r="H34" s="306" t="s">
        <v>309</v>
      </c>
      <c r="I34" s="301" t="s">
        <v>190</v>
      </c>
      <c r="J34" s="160" t="s">
        <v>142</v>
      </c>
      <c r="K34" s="164">
        <v>46052</v>
      </c>
      <c r="L34" s="165"/>
      <c r="M34" s="166"/>
      <c r="N34" s="168" t="str" cm="1">
        <f t="array" ref="N34">_xlfn.IFNA(LOOKUP(2, 1/(MOD(COLUMN(O34:XFD34)-COLUMN(O34), 5)=2)/(O34:XFD34&lt;&gt;""), O34:XFD34),"Not Submitted")</f>
        <v>Cat. -I</v>
      </c>
      <c r="O34" s="228"/>
      <c r="P34" s="228"/>
      <c r="Q34" s="177" t="s">
        <v>33</v>
      </c>
      <c r="R34" s="178"/>
      <c r="S34" s="172" t="s">
        <v>185</v>
      </c>
      <c r="T34" s="188"/>
      <c r="U34" s="185"/>
      <c r="V34" s="168"/>
      <c r="W34" s="172"/>
      <c r="X34" s="172"/>
      <c r="Y34" s="227"/>
      <c r="Z34" s="232"/>
      <c r="AA34" s="208"/>
      <c r="AB34" s="168"/>
      <c r="AC34" s="168"/>
      <c r="AD34" s="231"/>
      <c r="AE34" s="232"/>
      <c r="AF34" s="208"/>
      <c r="AG34" s="172"/>
      <c r="AH34" s="172"/>
      <c r="AI34" s="236"/>
      <c r="AJ34" s="205"/>
      <c r="AK34" s="172"/>
      <c r="AL34" s="172"/>
      <c r="AM34" s="172"/>
      <c r="AN34" s="180"/>
      <c r="AO34" s="172"/>
      <c r="AP34" s="172"/>
      <c r="AQ34" s="172"/>
      <c r="AR34" s="172"/>
      <c r="AS34" s="180"/>
      <c r="AT34" s="172"/>
      <c r="AU34" s="172"/>
      <c r="AV34" s="172"/>
      <c r="AW34" s="172"/>
      <c r="AX34" s="180"/>
      <c r="AY34" s="172"/>
      <c r="AZ34" s="172"/>
      <c r="BA34" s="172"/>
      <c r="BB34" s="172"/>
      <c r="BC34" s="180"/>
      <c r="BD34" s="172"/>
      <c r="BE34" s="172"/>
      <c r="BF34" s="172"/>
      <c r="BG34" s="172"/>
      <c r="BH34" s="180"/>
      <c r="BI34" s="172"/>
      <c r="BJ34" s="172"/>
      <c r="BK34" s="172"/>
      <c r="BL34" s="191"/>
      <c r="BM34" s="7" t="str">
        <f t="shared" si="0"/>
        <v>E</v>
      </c>
    </row>
    <row r="35" spans="1:65" s="7" customFormat="1" ht="39">
      <c r="A35" s="277">
        <v>33</v>
      </c>
      <c r="B35" s="277" t="str">
        <f t="shared" si="1"/>
        <v>PSS10B_Adani Renewable Energy 35 Limited (ARE35L)</v>
      </c>
      <c r="C35" s="279" t="s">
        <v>290</v>
      </c>
      <c r="D35" s="279" t="s">
        <v>23</v>
      </c>
      <c r="E35" s="28" t="s">
        <v>1634</v>
      </c>
      <c r="F35" s="291" t="s">
        <v>1653</v>
      </c>
      <c r="G35" s="281" t="s">
        <v>305</v>
      </c>
      <c r="H35" s="306" t="s">
        <v>306</v>
      </c>
      <c r="I35" s="301" t="s">
        <v>190</v>
      </c>
      <c r="J35" s="160" t="s">
        <v>159</v>
      </c>
      <c r="K35" s="164">
        <v>46052</v>
      </c>
      <c r="L35" s="165"/>
      <c r="M35" s="166"/>
      <c r="N35" s="168" t="str" cm="1">
        <f t="array" ref="N35">_xlfn.IFNA(LOOKUP(2, 1/(MOD(COLUMN(O35:XFD35)-COLUMN(O35), 5)=2)/(O35:XFD35&lt;&gt;""), O35:XFD35),"Not Submitted")</f>
        <v>Cat. -IV</v>
      </c>
      <c r="O35" s="228"/>
      <c r="P35" s="228"/>
      <c r="Q35" s="177" t="s">
        <v>37</v>
      </c>
      <c r="R35" s="178"/>
      <c r="S35" s="172" t="s">
        <v>185</v>
      </c>
      <c r="T35" s="188"/>
      <c r="U35" s="185"/>
      <c r="V35" s="168"/>
      <c r="W35" s="172"/>
      <c r="X35" s="172"/>
      <c r="Y35" s="227"/>
      <c r="Z35" s="232"/>
      <c r="AA35" s="208"/>
      <c r="AB35" s="168"/>
      <c r="AC35" s="168"/>
      <c r="AD35" s="231"/>
      <c r="AE35" s="232"/>
      <c r="AF35" s="208"/>
      <c r="AG35" s="172"/>
      <c r="AH35" s="172"/>
      <c r="AI35" s="236"/>
      <c r="AJ35" s="205"/>
      <c r="AK35" s="172"/>
      <c r="AL35" s="172"/>
      <c r="AM35" s="172"/>
      <c r="AN35" s="180"/>
      <c r="AO35" s="172"/>
      <c r="AP35" s="172"/>
      <c r="AQ35" s="172"/>
      <c r="AR35" s="172"/>
      <c r="AS35" s="180"/>
      <c r="AT35" s="172"/>
      <c r="AU35" s="172"/>
      <c r="AV35" s="172"/>
      <c r="AW35" s="172"/>
      <c r="AX35" s="180"/>
      <c r="AY35" s="172"/>
      <c r="AZ35" s="172"/>
      <c r="BA35" s="172"/>
      <c r="BB35" s="172"/>
      <c r="BC35" s="180"/>
      <c r="BD35" s="172"/>
      <c r="BE35" s="172"/>
      <c r="BF35" s="172"/>
      <c r="BG35" s="172"/>
      <c r="BH35" s="180"/>
      <c r="BI35" s="172"/>
      <c r="BJ35" s="172"/>
      <c r="BK35" s="172"/>
      <c r="BL35" s="191"/>
      <c r="BM35" s="7" t="str">
        <f t="shared" si="0"/>
        <v>E</v>
      </c>
    </row>
    <row r="36" spans="1:65" s="7" customFormat="1" ht="39">
      <c r="A36" s="277">
        <v>34</v>
      </c>
      <c r="B36" s="277" t="str">
        <f t="shared" si="1"/>
        <v>PSS10B_Adani Renewable Energy 35 Limited (ARE35L)</v>
      </c>
      <c r="C36" s="279" t="s">
        <v>290</v>
      </c>
      <c r="D36" s="279" t="s">
        <v>23</v>
      </c>
      <c r="E36" s="28" t="s">
        <v>1634</v>
      </c>
      <c r="F36" s="291" t="s">
        <v>1654</v>
      </c>
      <c r="G36" s="78" t="s">
        <v>302</v>
      </c>
      <c r="H36" s="306" t="s">
        <v>303</v>
      </c>
      <c r="I36" s="301" t="s">
        <v>141</v>
      </c>
      <c r="J36" s="160" t="s">
        <v>159</v>
      </c>
      <c r="K36" s="164">
        <v>46052</v>
      </c>
      <c r="L36" s="165"/>
      <c r="M36" s="166"/>
      <c r="N36" s="168" t="str" cm="1">
        <f t="array" ref="N36">_xlfn.IFNA(LOOKUP(2, 1/(MOD(COLUMN(O36:XFD36)-COLUMN(O36), 5)=2)/(O36:XFD36&lt;&gt;""), O36:XFD36),"Not Submitted")</f>
        <v>Cat. -I</v>
      </c>
      <c r="O36" s="228"/>
      <c r="P36" s="228"/>
      <c r="Q36" s="177" t="s">
        <v>33</v>
      </c>
      <c r="R36" s="178"/>
      <c r="S36" s="172" t="s">
        <v>185</v>
      </c>
      <c r="T36" s="188"/>
      <c r="U36" s="185"/>
      <c r="V36" s="168"/>
      <c r="W36" s="172"/>
      <c r="X36" s="172"/>
      <c r="Y36" s="227"/>
      <c r="Z36" s="232"/>
      <c r="AA36" s="208"/>
      <c r="AB36" s="168"/>
      <c r="AC36" s="168"/>
      <c r="AD36" s="231"/>
      <c r="AE36" s="232"/>
      <c r="AF36" s="208"/>
      <c r="AG36" s="172"/>
      <c r="AH36" s="172"/>
      <c r="AI36" s="236"/>
      <c r="AJ36" s="205"/>
      <c r="AK36" s="172"/>
      <c r="AL36" s="172"/>
      <c r="AM36" s="172"/>
      <c r="AN36" s="180"/>
      <c r="AO36" s="172"/>
      <c r="AP36" s="172"/>
      <c r="AQ36" s="172"/>
      <c r="AR36" s="172"/>
      <c r="AS36" s="180"/>
      <c r="AT36" s="172"/>
      <c r="AU36" s="172"/>
      <c r="AV36" s="172"/>
      <c r="AW36" s="172"/>
      <c r="AX36" s="180"/>
      <c r="AY36" s="172"/>
      <c r="AZ36" s="172"/>
      <c r="BA36" s="172"/>
      <c r="BB36" s="172"/>
      <c r="BC36" s="180"/>
      <c r="BD36" s="172"/>
      <c r="BE36" s="172"/>
      <c r="BF36" s="172"/>
      <c r="BG36" s="172"/>
      <c r="BH36" s="180"/>
      <c r="BI36" s="172"/>
      <c r="BJ36" s="172"/>
      <c r="BK36" s="172"/>
      <c r="BL36" s="191"/>
      <c r="BM36" s="7" t="str">
        <f t="shared" si="0"/>
        <v>E</v>
      </c>
    </row>
    <row r="37" spans="1:65" s="7" customFormat="1" ht="39">
      <c r="A37" s="277">
        <v>35</v>
      </c>
      <c r="B37" s="277" t="str">
        <f t="shared" si="1"/>
        <v>PSS10B_Adani Renewable Energy 35 Limited (ARE35L)</v>
      </c>
      <c r="C37" s="279" t="s">
        <v>290</v>
      </c>
      <c r="D37" s="279" t="s">
        <v>23</v>
      </c>
      <c r="E37" s="28" t="s">
        <v>1634</v>
      </c>
      <c r="F37" s="291" t="s">
        <v>1655</v>
      </c>
      <c r="G37" s="78" t="s">
        <v>299</v>
      </c>
      <c r="H37" s="306" t="s">
        <v>300</v>
      </c>
      <c r="I37" s="301" t="s">
        <v>141</v>
      </c>
      <c r="J37" s="160" t="s">
        <v>159</v>
      </c>
      <c r="K37" s="164">
        <v>46052</v>
      </c>
      <c r="L37" s="165"/>
      <c r="M37" s="166"/>
      <c r="N37" s="168" t="str" cm="1">
        <f t="array" ref="N37">_xlfn.IFNA(LOOKUP(2, 1/(MOD(COLUMN(O37:XFD37)-COLUMN(O37), 5)=2)/(O37:XFD37&lt;&gt;""), O37:XFD37),"Not Submitted")</f>
        <v>Cat. -I</v>
      </c>
      <c r="O37" s="228"/>
      <c r="P37" s="228"/>
      <c r="Q37" s="177" t="s">
        <v>33</v>
      </c>
      <c r="R37" s="178"/>
      <c r="S37" s="172" t="s">
        <v>185</v>
      </c>
      <c r="T37" s="188"/>
      <c r="U37" s="185"/>
      <c r="V37" s="168"/>
      <c r="W37" s="172"/>
      <c r="X37" s="172"/>
      <c r="Y37" s="227"/>
      <c r="Z37" s="232"/>
      <c r="AA37" s="208"/>
      <c r="AB37" s="168"/>
      <c r="AC37" s="168"/>
      <c r="AD37" s="231"/>
      <c r="AE37" s="232"/>
      <c r="AF37" s="208"/>
      <c r="AG37" s="172"/>
      <c r="AH37" s="172"/>
      <c r="AI37" s="236"/>
      <c r="AJ37" s="205"/>
      <c r="AK37" s="172"/>
      <c r="AL37" s="172"/>
      <c r="AM37" s="172"/>
      <c r="AN37" s="180"/>
      <c r="AO37" s="172"/>
      <c r="AP37" s="172"/>
      <c r="AQ37" s="172"/>
      <c r="AR37" s="172"/>
      <c r="AS37" s="180"/>
      <c r="AT37" s="172"/>
      <c r="AU37" s="172"/>
      <c r="AV37" s="172"/>
      <c r="AW37" s="172"/>
      <c r="AX37" s="180"/>
      <c r="AY37" s="172"/>
      <c r="AZ37" s="172"/>
      <c r="BA37" s="172"/>
      <c r="BB37" s="172"/>
      <c r="BC37" s="180"/>
      <c r="BD37" s="172"/>
      <c r="BE37" s="172"/>
      <c r="BF37" s="172"/>
      <c r="BG37" s="172"/>
      <c r="BH37" s="180"/>
      <c r="BI37" s="172"/>
      <c r="BJ37" s="172"/>
      <c r="BK37" s="172"/>
      <c r="BL37" s="191"/>
      <c r="BM37" s="7" t="str">
        <f t="shared" si="0"/>
        <v>E</v>
      </c>
    </row>
    <row r="38" spans="1:65" s="7" customFormat="1" ht="39">
      <c r="A38" s="277">
        <v>36</v>
      </c>
      <c r="B38" s="277" t="str">
        <f t="shared" si="1"/>
        <v>PSS10B_Adani Renewable Energy 35 Limited (ARE35L)</v>
      </c>
      <c r="C38" s="279" t="s">
        <v>290</v>
      </c>
      <c r="D38" s="279" t="s">
        <v>23</v>
      </c>
      <c r="E38" s="28" t="s">
        <v>1634</v>
      </c>
      <c r="F38" s="291" t="s">
        <v>1656</v>
      </c>
      <c r="G38" s="78" t="s">
        <v>296</v>
      </c>
      <c r="H38" s="306" t="s">
        <v>297</v>
      </c>
      <c r="I38" s="301" t="s">
        <v>190</v>
      </c>
      <c r="J38" s="160" t="s">
        <v>142</v>
      </c>
      <c r="K38" s="164">
        <v>46052</v>
      </c>
      <c r="L38" s="165"/>
      <c r="M38" s="166"/>
      <c r="N38" s="168" t="str" cm="1">
        <f t="array" ref="N38">_xlfn.IFNA(LOOKUP(2, 1/(MOD(COLUMN(O38:XFD38)-COLUMN(O38), 5)=2)/(O38:XFD38&lt;&gt;""), O38:XFD38),"Not Submitted")</f>
        <v>Cat. -IV</v>
      </c>
      <c r="O38" s="228"/>
      <c r="P38" s="228"/>
      <c r="Q38" s="177" t="s">
        <v>37</v>
      </c>
      <c r="R38" s="178"/>
      <c r="S38" s="172" t="s">
        <v>185</v>
      </c>
      <c r="T38" s="188"/>
      <c r="U38" s="185"/>
      <c r="V38" s="168"/>
      <c r="W38" s="172"/>
      <c r="X38" s="172"/>
      <c r="Y38" s="227"/>
      <c r="Z38" s="232"/>
      <c r="AA38" s="208"/>
      <c r="AB38" s="168"/>
      <c r="AC38" s="168"/>
      <c r="AD38" s="231"/>
      <c r="AE38" s="232"/>
      <c r="AF38" s="208"/>
      <c r="AG38" s="172"/>
      <c r="AH38" s="172"/>
      <c r="AI38" s="236"/>
      <c r="AJ38" s="205"/>
      <c r="AK38" s="172"/>
      <c r="AL38" s="172"/>
      <c r="AM38" s="172"/>
      <c r="AN38" s="180"/>
      <c r="AO38" s="172"/>
      <c r="AP38" s="172"/>
      <c r="AQ38" s="172"/>
      <c r="AR38" s="172"/>
      <c r="AS38" s="180"/>
      <c r="AT38" s="172"/>
      <c r="AU38" s="172"/>
      <c r="AV38" s="172"/>
      <c r="AW38" s="172"/>
      <c r="AX38" s="180"/>
      <c r="AY38" s="172"/>
      <c r="AZ38" s="172"/>
      <c r="BA38" s="172"/>
      <c r="BB38" s="172"/>
      <c r="BC38" s="180"/>
      <c r="BD38" s="172"/>
      <c r="BE38" s="172"/>
      <c r="BF38" s="172"/>
      <c r="BG38" s="172"/>
      <c r="BH38" s="180"/>
      <c r="BI38" s="172"/>
      <c r="BJ38" s="172"/>
      <c r="BK38" s="172"/>
      <c r="BL38" s="191"/>
      <c r="BM38" s="7" t="str">
        <f t="shared" si="0"/>
        <v>E</v>
      </c>
    </row>
    <row r="39" spans="1:65" s="7" customFormat="1" ht="39">
      <c r="A39" s="277">
        <v>37</v>
      </c>
      <c r="B39" s="277" t="str">
        <f t="shared" si="1"/>
        <v>PSS10B_Adani Renewable Energy 35 Limited (ARE35L)</v>
      </c>
      <c r="C39" s="279" t="s">
        <v>290</v>
      </c>
      <c r="D39" s="279" t="s">
        <v>23</v>
      </c>
      <c r="E39" s="28" t="s">
        <v>1634</v>
      </c>
      <c r="F39" s="291" t="s">
        <v>1657</v>
      </c>
      <c r="G39" s="78" t="s">
        <v>293</v>
      </c>
      <c r="H39" s="306" t="s">
        <v>294</v>
      </c>
      <c r="I39" s="301" t="s">
        <v>190</v>
      </c>
      <c r="J39" s="160" t="s">
        <v>142</v>
      </c>
      <c r="K39" s="164">
        <v>46052</v>
      </c>
      <c r="L39" s="165"/>
      <c r="M39" s="166"/>
      <c r="N39" s="168" t="str" cm="1">
        <f t="array" ref="N39">_xlfn.IFNA(LOOKUP(2, 1/(MOD(COLUMN(O39:XFD39)-COLUMN(O39), 5)=2)/(O39:XFD39&lt;&gt;""), O39:XFD39),"Not Submitted")</f>
        <v>Cat. -IV</v>
      </c>
      <c r="O39" s="228"/>
      <c r="P39" s="228"/>
      <c r="Q39" s="177" t="s">
        <v>37</v>
      </c>
      <c r="R39" s="178"/>
      <c r="S39" s="172" t="s">
        <v>185</v>
      </c>
      <c r="T39" s="188"/>
      <c r="U39" s="185"/>
      <c r="V39" s="168"/>
      <c r="W39" s="172"/>
      <c r="X39" s="172"/>
      <c r="Y39" s="227"/>
      <c r="Z39" s="232"/>
      <c r="AA39" s="208"/>
      <c r="AB39" s="168"/>
      <c r="AC39" s="168"/>
      <c r="AD39" s="231"/>
      <c r="AE39" s="232"/>
      <c r="AF39" s="208"/>
      <c r="AG39" s="172"/>
      <c r="AH39" s="172"/>
      <c r="AI39" s="236"/>
      <c r="AJ39" s="205"/>
      <c r="AK39" s="172"/>
      <c r="AL39" s="172"/>
      <c r="AM39" s="172"/>
      <c r="AN39" s="180"/>
      <c r="AO39" s="172"/>
      <c r="AP39" s="172"/>
      <c r="AQ39" s="172"/>
      <c r="AR39" s="172"/>
      <c r="AS39" s="180"/>
      <c r="AT39" s="172"/>
      <c r="AU39" s="172"/>
      <c r="AV39" s="172"/>
      <c r="AW39" s="172"/>
      <c r="AX39" s="180"/>
      <c r="AY39" s="172"/>
      <c r="AZ39" s="172"/>
      <c r="BA39" s="172"/>
      <c r="BB39" s="172"/>
      <c r="BC39" s="180"/>
      <c r="BD39" s="172"/>
      <c r="BE39" s="172"/>
      <c r="BF39" s="172"/>
      <c r="BG39" s="172"/>
      <c r="BH39" s="180"/>
      <c r="BI39" s="172"/>
      <c r="BJ39" s="172"/>
      <c r="BK39" s="172"/>
      <c r="BL39" s="191"/>
      <c r="BM39" s="7" t="str">
        <f t="shared" si="0"/>
        <v>E</v>
      </c>
    </row>
    <row r="40" spans="1:65" s="7" customFormat="1" ht="67.5">
      <c r="A40" s="277">
        <v>38</v>
      </c>
      <c r="B40" s="277" t="str">
        <f t="shared" si="1"/>
        <v>PSS10B_Adani Renewable Energy 35 Limited (ARE35L)</v>
      </c>
      <c r="C40" s="279" t="s">
        <v>290</v>
      </c>
      <c r="D40" s="279" t="s">
        <v>23</v>
      </c>
      <c r="E40" s="28" t="s">
        <v>1634</v>
      </c>
      <c r="F40" s="291" t="s">
        <v>1658</v>
      </c>
      <c r="G40" s="78" t="s">
        <v>352</v>
      </c>
      <c r="H40" s="309" t="s">
        <v>353</v>
      </c>
      <c r="I40" s="302" t="s">
        <v>141</v>
      </c>
      <c r="J40" s="160" t="s">
        <v>142</v>
      </c>
      <c r="K40" s="164">
        <v>46052</v>
      </c>
      <c r="L40" s="165"/>
      <c r="M40" s="166"/>
      <c r="N40" s="168" t="str" cm="1">
        <f t="array" ref="N40">_xlfn.IFNA(LOOKUP(2, 1/(MOD(COLUMN(O40:XFD40)-COLUMN(O40), 5)=2)/(O40:XFD40&lt;&gt;""), O40:XFD40),"Not Submitted")</f>
        <v>Cat. -I</v>
      </c>
      <c r="O40" s="228"/>
      <c r="P40" s="228"/>
      <c r="Q40" s="177" t="s">
        <v>33</v>
      </c>
      <c r="R40" s="178"/>
      <c r="S40" s="172" t="s">
        <v>181</v>
      </c>
      <c r="T40" s="188"/>
      <c r="U40" s="185"/>
      <c r="V40" s="168"/>
      <c r="W40" s="172"/>
      <c r="X40" s="172"/>
      <c r="Y40" s="227"/>
      <c r="Z40" s="232"/>
      <c r="AA40" s="208"/>
      <c r="AB40" s="168"/>
      <c r="AC40" s="168"/>
      <c r="AD40" s="231"/>
      <c r="AE40" s="232"/>
      <c r="AF40" s="208"/>
      <c r="AG40" s="172"/>
      <c r="AH40" s="172"/>
      <c r="AI40" s="236"/>
      <c r="AJ40" s="205"/>
      <c r="AK40" s="172"/>
      <c r="AL40" s="172"/>
      <c r="AM40" s="172"/>
      <c r="AN40" s="180"/>
      <c r="AO40" s="172"/>
      <c r="AP40" s="172"/>
      <c r="AQ40" s="172"/>
      <c r="AR40" s="172"/>
      <c r="AS40" s="180"/>
      <c r="AT40" s="172"/>
      <c r="AU40" s="172"/>
      <c r="AV40" s="172"/>
      <c r="AW40" s="172"/>
      <c r="AX40" s="180"/>
      <c r="AY40" s="172"/>
      <c r="AZ40" s="172"/>
      <c r="BA40" s="172"/>
      <c r="BB40" s="172"/>
      <c r="BC40" s="180"/>
      <c r="BD40" s="172"/>
      <c r="BE40" s="172"/>
      <c r="BF40" s="172"/>
      <c r="BG40" s="172"/>
      <c r="BH40" s="180"/>
      <c r="BI40" s="172"/>
      <c r="BJ40" s="172"/>
      <c r="BK40" s="172"/>
      <c r="BL40" s="191"/>
      <c r="BM40" s="7" t="str">
        <f t="shared" si="0"/>
        <v>E</v>
      </c>
    </row>
    <row r="41" spans="1:65" s="7" customFormat="1" ht="40.5">
      <c r="A41" s="277">
        <v>39</v>
      </c>
      <c r="B41" s="277" t="str">
        <f t="shared" si="1"/>
        <v>PSS10B_Adani Renewable Energy 35 Limited (ARE35L)</v>
      </c>
      <c r="C41" s="279" t="s">
        <v>290</v>
      </c>
      <c r="D41" s="279" t="s">
        <v>23</v>
      </c>
      <c r="E41" s="28" t="s">
        <v>1634</v>
      </c>
      <c r="F41" s="291" t="s">
        <v>1659</v>
      </c>
      <c r="G41" s="78" t="s">
        <v>349</v>
      </c>
      <c r="H41" s="309" t="s">
        <v>350</v>
      </c>
      <c r="I41" s="302" t="s">
        <v>141</v>
      </c>
      <c r="J41" s="160" t="s">
        <v>142</v>
      </c>
      <c r="K41" s="164">
        <v>46052</v>
      </c>
      <c r="L41" s="165"/>
      <c r="M41" s="166"/>
      <c r="N41" s="168" t="str" cm="1">
        <f t="array" ref="N41">_xlfn.IFNA(LOOKUP(2, 1/(MOD(COLUMN(O41:XFD41)-COLUMN(O41), 5)=2)/(O41:XFD41&lt;&gt;""), O41:XFD41),"Not Submitted")</f>
        <v>Cat. -I</v>
      </c>
      <c r="O41" s="228"/>
      <c r="P41" s="228"/>
      <c r="Q41" s="177" t="s">
        <v>33</v>
      </c>
      <c r="R41" s="178"/>
      <c r="S41" s="172" t="s">
        <v>181</v>
      </c>
      <c r="T41" s="188"/>
      <c r="U41" s="185"/>
      <c r="V41" s="168"/>
      <c r="W41" s="172"/>
      <c r="X41" s="172"/>
      <c r="Y41" s="227"/>
      <c r="Z41" s="232"/>
      <c r="AA41" s="208"/>
      <c r="AB41" s="168"/>
      <c r="AC41" s="168"/>
      <c r="AD41" s="231"/>
      <c r="AE41" s="232"/>
      <c r="AF41" s="208"/>
      <c r="AG41" s="172"/>
      <c r="AH41" s="172"/>
      <c r="AI41" s="236"/>
      <c r="AJ41" s="205"/>
      <c r="AK41" s="172"/>
      <c r="AL41" s="172"/>
      <c r="AM41" s="172"/>
      <c r="AN41" s="180"/>
      <c r="AO41" s="172"/>
      <c r="AP41" s="172"/>
      <c r="AQ41" s="172"/>
      <c r="AR41" s="172"/>
      <c r="AS41" s="180"/>
      <c r="AT41" s="172"/>
      <c r="AU41" s="172"/>
      <c r="AV41" s="172"/>
      <c r="AW41" s="172"/>
      <c r="AX41" s="180"/>
      <c r="AY41" s="172"/>
      <c r="AZ41" s="172"/>
      <c r="BA41" s="172"/>
      <c r="BB41" s="172"/>
      <c r="BC41" s="180"/>
      <c r="BD41" s="172"/>
      <c r="BE41" s="172"/>
      <c r="BF41" s="172"/>
      <c r="BG41" s="172"/>
      <c r="BH41" s="180"/>
      <c r="BI41" s="172"/>
      <c r="BJ41" s="172"/>
      <c r="BK41" s="172"/>
      <c r="BL41" s="191"/>
      <c r="BM41" s="7" t="str">
        <f t="shared" si="0"/>
        <v>E</v>
      </c>
    </row>
    <row r="42" spans="1:65" s="7" customFormat="1" ht="39">
      <c r="A42" s="277">
        <v>40</v>
      </c>
      <c r="B42" s="277" t="str">
        <f t="shared" si="1"/>
        <v>PSS10B_Adani Renewable Energy 35 Limited (ARE35L)</v>
      </c>
      <c r="C42" s="279" t="s">
        <v>290</v>
      </c>
      <c r="D42" s="279" t="s">
        <v>23</v>
      </c>
      <c r="E42" s="28" t="s">
        <v>1634</v>
      </c>
      <c r="F42" s="291" t="s">
        <v>1660</v>
      </c>
      <c r="G42" s="78" t="s">
        <v>333</v>
      </c>
      <c r="H42" s="309" t="s">
        <v>334</v>
      </c>
      <c r="I42" s="302" t="s">
        <v>141</v>
      </c>
      <c r="J42" s="160" t="s">
        <v>142</v>
      </c>
      <c r="K42" s="164">
        <v>46052</v>
      </c>
      <c r="L42" s="165"/>
      <c r="M42" s="166"/>
      <c r="N42" s="168" t="str" cm="1">
        <f t="array" ref="N42">_xlfn.IFNA(LOOKUP(2, 1/(MOD(COLUMN(O42:XFD42)-COLUMN(O42), 5)=2)/(O42:XFD42&lt;&gt;""), O42:XFD42),"Not Submitted")</f>
        <v>Cat. -I</v>
      </c>
      <c r="O42" s="228"/>
      <c r="P42" s="228"/>
      <c r="Q42" s="177" t="s">
        <v>33</v>
      </c>
      <c r="R42" s="178"/>
      <c r="S42" s="172" t="s">
        <v>181</v>
      </c>
      <c r="T42" s="188"/>
      <c r="U42" s="185"/>
      <c r="V42" s="168"/>
      <c r="W42" s="172"/>
      <c r="X42" s="172"/>
      <c r="Y42" s="227"/>
      <c r="Z42" s="232"/>
      <c r="AA42" s="208"/>
      <c r="AB42" s="168"/>
      <c r="AC42" s="168"/>
      <c r="AD42" s="231"/>
      <c r="AE42" s="232"/>
      <c r="AF42" s="208"/>
      <c r="AG42" s="172"/>
      <c r="AH42" s="172"/>
      <c r="AI42" s="236"/>
      <c r="AJ42" s="205"/>
      <c r="AK42" s="172"/>
      <c r="AL42" s="172"/>
      <c r="AM42" s="172"/>
      <c r="AN42" s="180"/>
      <c r="AO42" s="172"/>
      <c r="AP42" s="172"/>
      <c r="AQ42" s="172"/>
      <c r="AR42" s="172"/>
      <c r="AS42" s="180"/>
      <c r="AT42" s="172"/>
      <c r="AU42" s="172"/>
      <c r="AV42" s="172"/>
      <c r="AW42" s="172"/>
      <c r="AX42" s="180"/>
      <c r="AY42" s="172"/>
      <c r="AZ42" s="172"/>
      <c r="BA42" s="172"/>
      <c r="BB42" s="172"/>
      <c r="BC42" s="180"/>
      <c r="BD42" s="172"/>
      <c r="BE42" s="172"/>
      <c r="BF42" s="172"/>
      <c r="BG42" s="172"/>
      <c r="BH42" s="180"/>
      <c r="BI42" s="172"/>
      <c r="BJ42" s="172"/>
      <c r="BK42" s="172"/>
      <c r="BL42" s="191"/>
      <c r="BM42" s="7" t="str">
        <f t="shared" si="0"/>
        <v>E</v>
      </c>
    </row>
    <row r="43" spans="1:65" s="7" customFormat="1" ht="39">
      <c r="A43" s="277">
        <v>41</v>
      </c>
      <c r="B43" s="277" t="str">
        <f t="shared" si="1"/>
        <v>PSS10B_Adani Renewable Energy 35 Limited (ARE35L)</v>
      </c>
      <c r="C43" s="279" t="s">
        <v>290</v>
      </c>
      <c r="D43" s="279" t="s">
        <v>23</v>
      </c>
      <c r="E43" s="28" t="s">
        <v>1634</v>
      </c>
      <c r="F43" s="291" t="s">
        <v>1661</v>
      </c>
      <c r="G43" s="78" t="s">
        <v>318</v>
      </c>
      <c r="H43" s="309" t="s">
        <v>319</v>
      </c>
      <c r="I43" s="303" t="s">
        <v>190</v>
      </c>
      <c r="J43" s="160" t="s">
        <v>159</v>
      </c>
      <c r="K43" s="164">
        <v>46052</v>
      </c>
      <c r="L43" s="165"/>
      <c r="M43" s="166"/>
      <c r="N43" s="168" t="str" cm="1">
        <f t="array" ref="N43">_xlfn.IFNA(LOOKUP(2, 1/(MOD(COLUMN(O43:XFD43)-COLUMN(O43), 5)=2)/(O43:XFD43&lt;&gt;""), O43:XFD43),"Not Submitted")</f>
        <v>Cat. -IV</v>
      </c>
      <c r="O43" s="228"/>
      <c r="P43" s="228"/>
      <c r="Q43" s="177" t="s">
        <v>37</v>
      </c>
      <c r="R43" s="178"/>
      <c r="S43" s="172" t="s">
        <v>185</v>
      </c>
      <c r="T43" s="188"/>
      <c r="U43" s="185"/>
      <c r="V43" s="168"/>
      <c r="W43" s="172"/>
      <c r="X43" s="172"/>
      <c r="Y43" s="227"/>
      <c r="Z43" s="232"/>
      <c r="AA43" s="208"/>
      <c r="AB43" s="168"/>
      <c r="AC43" s="168"/>
      <c r="AD43" s="231"/>
      <c r="AE43" s="232"/>
      <c r="AF43" s="208"/>
      <c r="AG43" s="172"/>
      <c r="AH43" s="172"/>
      <c r="AI43" s="236"/>
      <c r="AJ43" s="205"/>
      <c r="AK43" s="172"/>
      <c r="AL43" s="172"/>
      <c r="AM43" s="172"/>
      <c r="AN43" s="180"/>
      <c r="AO43" s="172"/>
      <c r="AP43" s="172"/>
      <c r="AQ43" s="172"/>
      <c r="AR43" s="172"/>
      <c r="AS43" s="180"/>
      <c r="AT43" s="172"/>
      <c r="AU43" s="172"/>
      <c r="AV43" s="172"/>
      <c r="AW43" s="172"/>
      <c r="AX43" s="180"/>
      <c r="AY43" s="172"/>
      <c r="AZ43" s="172"/>
      <c r="BA43" s="172"/>
      <c r="BB43" s="172"/>
      <c r="BC43" s="180"/>
      <c r="BD43" s="172"/>
      <c r="BE43" s="172"/>
      <c r="BF43" s="172"/>
      <c r="BG43" s="172"/>
      <c r="BH43" s="180"/>
      <c r="BI43" s="172"/>
      <c r="BJ43" s="172"/>
      <c r="BK43" s="172"/>
      <c r="BL43" s="191"/>
      <c r="BM43" s="7" t="str">
        <f t="shared" si="0"/>
        <v>M</v>
      </c>
    </row>
    <row r="44" spans="1:65" s="7" customFormat="1" ht="39">
      <c r="A44" s="277">
        <v>42</v>
      </c>
      <c r="B44" s="277" t="str">
        <f t="shared" si="1"/>
        <v>PSS10B_Adani Renewable Energy 35 Limited (ARE35L)</v>
      </c>
      <c r="C44" s="279" t="s">
        <v>290</v>
      </c>
      <c r="D44" s="279" t="s">
        <v>23</v>
      </c>
      <c r="E44" s="28" t="s">
        <v>1634</v>
      </c>
      <c r="F44" s="291" t="s">
        <v>1662</v>
      </c>
      <c r="G44" s="78" t="s">
        <v>314</v>
      </c>
      <c r="H44" s="309" t="s">
        <v>315</v>
      </c>
      <c r="I44" s="303" t="s">
        <v>190</v>
      </c>
      <c r="J44" s="160" t="s">
        <v>142</v>
      </c>
      <c r="K44" s="164">
        <v>46052</v>
      </c>
      <c r="L44" s="165"/>
      <c r="M44" s="166"/>
      <c r="N44" s="168" t="str" cm="1">
        <f t="array" ref="N44">_xlfn.IFNA(LOOKUP(2, 1/(MOD(COLUMN(O44:XFD44)-COLUMN(O44), 5)=2)/(O44:XFD44&lt;&gt;""), O44:XFD44),"Not Submitted")</f>
        <v>Cat. -IV</v>
      </c>
      <c r="O44" s="228"/>
      <c r="P44" s="228"/>
      <c r="Q44" s="177" t="s">
        <v>37</v>
      </c>
      <c r="R44" s="178"/>
      <c r="S44" s="172" t="s">
        <v>185</v>
      </c>
      <c r="T44" s="188"/>
      <c r="U44" s="185"/>
      <c r="V44" s="168"/>
      <c r="W44" s="172"/>
      <c r="X44" s="172"/>
      <c r="Y44" s="227"/>
      <c r="Z44" s="232"/>
      <c r="AA44" s="208"/>
      <c r="AB44" s="168"/>
      <c r="AC44" s="168"/>
      <c r="AD44" s="231"/>
      <c r="AE44" s="232"/>
      <c r="AF44" s="208"/>
      <c r="AG44" s="172"/>
      <c r="AH44" s="172"/>
      <c r="AI44" s="236"/>
      <c r="AJ44" s="205"/>
      <c r="AK44" s="172"/>
      <c r="AL44" s="172"/>
      <c r="AM44" s="172"/>
      <c r="AN44" s="180"/>
      <c r="AO44" s="172"/>
      <c r="AP44" s="172"/>
      <c r="AQ44" s="172"/>
      <c r="AR44" s="172"/>
      <c r="AS44" s="180"/>
      <c r="AT44" s="172"/>
      <c r="AU44" s="172"/>
      <c r="AV44" s="172"/>
      <c r="AW44" s="172"/>
      <c r="AX44" s="180"/>
      <c r="AY44" s="172"/>
      <c r="AZ44" s="172"/>
      <c r="BA44" s="172"/>
      <c r="BB44" s="172"/>
      <c r="BC44" s="180"/>
      <c r="BD44" s="172"/>
      <c r="BE44" s="172"/>
      <c r="BF44" s="172"/>
      <c r="BG44" s="172"/>
      <c r="BH44" s="180"/>
      <c r="BI44" s="172"/>
      <c r="BJ44" s="172"/>
      <c r="BK44" s="172"/>
      <c r="BL44" s="191"/>
      <c r="BM44" s="7" t="str">
        <f t="shared" si="0"/>
        <v>M</v>
      </c>
    </row>
    <row r="45" spans="1:65" s="7" customFormat="1" ht="39">
      <c r="A45" s="277">
        <v>43</v>
      </c>
      <c r="B45" s="277" t="str">
        <f t="shared" si="1"/>
        <v>PSS10B_Adani Renewable Energy 35 Limited (ARE35L)</v>
      </c>
      <c r="C45" s="279" t="s">
        <v>290</v>
      </c>
      <c r="D45" s="279" t="s">
        <v>23</v>
      </c>
      <c r="E45" s="28" t="s">
        <v>1634</v>
      </c>
      <c r="F45" s="291" t="s">
        <v>1663</v>
      </c>
      <c r="G45" s="78" t="s">
        <v>321</v>
      </c>
      <c r="H45" s="308" t="s">
        <v>322</v>
      </c>
      <c r="I45" s="303" t="s">
        <v>190</v>
      </c>
      <c r="J45" s="160" t="s">
        <v>142</v>
      </c>
      <c r="K45" s="164">
        <v>46052</v>
      </c>
      <c r="L45" s="165"/>
      <c r="M45" s="166"/>
      <c r="N45" s="168" t="str" cm="1">
        <f t="array" ref="N45">_xlfn.IFNA(LOOKUP(2, 1/(MOD(COLUMN(O45:XFD45)-COLUMN(O45), 5)=2)/(O45:XFD45&lt;&gt;""), O45:XFD45),"Not Submitted")</f>
        <v>Cat. -IV</v>
      </c>
      <c r="O45" s="228"/>
      <c r="P45" s="228"/>
      <c r="Q45" s="177" t="s">
        <v>37</v>
      </c>
      <c r="R45" s="178"/>
      <c r="S45" s="172" t="s">
        <v>185</v>
      </c>
      <c r="T45" s="188"/>
      <c r="U45" s="185"/>
      <c r="V45" s="168"/>
      <c r="W45" s="172"/>
      <c r="X45" s="172"/>
      <c r="Y45" s="227"/>
      <c r="Z45" s="232"/>
      <c r="AA45" s="208"/>
      <c r="AB45" s="168"/>
      <c r="AC45" s="168"/>
      <c r="AD45" s="231"/>
      <c r="AE45" s="232"/>
      <c r="AF45" s="208"/>
      <c r="AG45" s="172"/>
      <c r="AH45" s="172"/>
      <c r="AI45" s="236"/>
      <c r="AJ45" s="205"/>
      <c r="AK45" s="172"/>
      <c r="AL45" s="172"/>
      <c r="AM45" s="172"/>
      <c r="AN45" s="180"/>
      <c r="AO45" s="172"/>
      <c r="AP45" s="172"/>
      <c r="AQ45" s="172"/>
      <c r="AR45" s="172"/>
      <c r="AS45" s="180"/>
      <c r="AT45" s="172"/>
      <c r="AU45" s="172"/>
      <c r="AV45" s="172"/>
      <c r="AW45" s="172"/>
      <c r="AX45" s="180"/>
      <c r="AY45" s="172"/>
      <c r="AZ45" s="172"/>
      <c r="BA45" s="172"/>
      <c r="BB45" s="172"/>
      <c r="BC45" s="180"/>
      <c r="BD45" s="172"/>
      <c r="BE45" s="172"/>
      <c r="BF45" s="172"/>
      <c r="BG45" s="172"/>
      <c r="BH45" s="180"/>
      <c r="BI45" s="172"/>
      <c r="BJ45" s="172"/>
      <c r="BK45" s="172"/>
      <c r="BL45" s="191"/>
      <c r="BM45" s="7" t="str">
        <f t="shared" si="0"/>
        <v>M</v>
      </c>
    </row>
    <row r="46" spans="1:65" s="7" customFormat="1" ht="39">
      <c r="A46" s="277">
        <v>44</v>
      </c>
      <c r="B46" s="277" t="str">
        <f t="shared" si="1"/>
        <v>PSS10B_Adani Renewable Energy 35 Limited (ARE35L)</v>
      </c>
      <c r="C46" s="279" t="s">
        <v>290</v>
      </c>
      <c r="D46" s="279" t="s">
        <v>23</v>
      </c>
      <c r="E46" s="28" t="s">
        <v>1634</v>
      </c>
      <c r="F46" s="291" t="s">
        <v>1664</v>
      </c>
      <c r="G46" s="78" t="s">
        <v>339</v>
      </c>
      <c r="H46" s="309" t="s">
        <v>340</v>
      </c>
      <c r="I46" s="302" t="s">
        <v>141</v>
      </c>
      <c r="J46" s="160" t="s">
        <v>142</v>
      </c>
      <c r="K46" s="164">
        <v>46052</v>
      </c>
      <c r="L46" s="165"/>
      <c r="M46" s="166"/>
      <c r="N46" s="168" t="str" cm="1">
        <f t="array" ref="N46">_xlfn.IFNA(LOOKUP(2, 1/(MOD(COLUMN(O46:XFD46)-COLUMN(O46), 5)=2)/(O46:XFD46&lt;&gt;""), O46:XFD46),"Not Submitted")</f>
        <v>Cat. -I</v>
      </c>
      <c r="O46" s="228"/>
      <c r="P46" s="228"/>
      <c r="Q46" s="177" t="s">
        <v>33</v>
      </c>
      <c r="R46" s="178"/>
      <c r="S46" s="172" t="s">
        <v>185</v>
      </c>
      <c r="T46" s="188"/>
      <c r="U46" s="185"/>
      <c r="V46" s="168"/>
      <c r="W46" s="172"/>
      <c r="X46" s="172"/>
      <c r="Y46" s="227"/>
      <c r="Z46" s="232"/>
      <c r="AA46" s="208"/>
      <c r="AB46" s="168"/>
      <c r="AC46" s="168"/>
      <c r="AD46" s="231"/>
      <c r="AE46" s="232"/>
      <c r="AF46" s="208"/>
      <c r="AG46" s="172"/>
      <c r="AH46" s="172"/>
      <c r="AI46" s="236"/>
      <c r="AJ46" s="205"/>
      <c r="AK46" s="172"/>
      <c r="AL46" s="172"/>
      <c r="AM46" s="172"/>
      <c r="AN46" s="180"/>
      <c r="AO46" s="172"/>
      <c r="AP46" s="172"/>
      <c r="AQ46" s="172"/>
      <c r="AR46" s="172"/>
      <c r="AS46" s="180"/>
      <c r="AT46" s="172"/>
      <c r="AU46" s="172"/>
      <c r="AV46" s="172"/>
      <c r="AW46" s="172"/>
      <c r="AX46" s="180"/>
      <c r="AY46" s="172"/>
      <c r="AZ46" s="172"/>
      <c r="BA46" s="172"/>
      <c r="BB46" s="172"/>
      <c r="BC46" s="180"/>
      <c r="BD46" s="172"/>
      <c r="BE46" s="172"/>
      <c r="BF46" s="172"/>
      <c r="BG46" s="172"/>
      <c r="BH46" s="180"/>
      <c r="BI46" s="172"/>
      <c r="BJ46" s="172"/>
      <c r="BK46" s="172"/>
      <c r="BL46" s="191"/>
      <c r="BM46" s="7" t="str">
        <f t="shared" si="0"/>
        <v>E</v>
      </c>
    </row>
    <row r="47" spans="1:65" s="7" customFormat="1" ht="39">
      <c r="A47" s="277">
        <v>45</v>
      </c>
      <c r="B47" s="277" t="str">
        <f t="shared" si="1"/>
        <v>PSS10B_Adani Renewable Energy 35 Limited (ARE35L)</v>
      </c>
      <c r="C47" s="279" t="s">
        <v>290</v>
      </c>
      <c r="D47" s="279" t="s">
        <v>23</v>
      </c>
      <c r="E47" s="28" t="s">
        <v>1634</v>
      </c>
      <c r="F47" s="291" t="s">
        <v>1665</v>
      </c>
      <c r="G47" s="78" t="s">
        <v>336</v>
      </c>
      <c r="H47" s="309" t="s">
        <v>337</v>
      </c>
      <c r="I47" s="302" t="s">
        <v>141</v>
      </c>
      <c r="J47" s="160" t="s">
        <v>159</v>
      </c>
      <c r="K47" s="164">
        <v>46052</v>
      </c>
      <c r="L47" s="165"/>
      <c r="M47" s="166"/>
      <c r="N47" s="168" t="str" cm="1">
        <f t="array" ref="N47">_xlfn.IFNA(LOOKUP(2, 1/(MOD(COLUMN(O47:XFD47)-COLUMN(O47), 5)=2)/(O47:XFD47&lt;&gt;""), O47:XFD47),"Not Submitted")</f>
        <v>Cat. -I</v>
      </c>
      <c r="O47" s="228"/>
      <c r="P47" s="228"/>
      <c r="Q47" s="177" t="s">
        <v>33</v>
      </c>
      <c r="R47" s="178"/>
      <c r="S47" s="172" t="s">
        <v>185</v>
      </c>
      <c r="T47" s="188"/>
      <c r="U47" s="185"/>
      <c r="V47" s="168"/>
      <c r="W47" s="172"/>
      <c r="X47" s="172"/>
      <c r="Y47" s="227"/>
      <c r="Z47" s="232"/>
      <c r="AA47" s="208"/>
      <c r="AB47" s="168"/>
      <c r="AC47" s="168"/>
      <c r="AD47" s="231"/>
      <c r="AE47" s="232"/>
      <c r="AF47" s="208"/>
      <c r="AG47" s="172"/>
      <c r="AH47" s="172"/>
      <c r="AI47" s="236"/>
      <c r="AJ47" s="205"/>
      <c r="AK47" s="172"/>
      <c r="AL47" s="172"/>
      <c r="AM47" s="172"/>
      <c r="AN47" s="180"/>
      <c r="AO47" s="172"/>
      <c r="AP47" s="172"/>
      <c r="AQ47" s="172"/>
      <c r="AR47" s="172"/>
      <c r="AS47" s="180"/>
      <c r="AT47" s="172"/>
      <c r="AU47" s="172"/>
      <c r="AV47" s="172"/>
      <c r="AW47" s="172"/>
      <c r="AX47" s="180"/>
      <c r="AY47" s="172"/>
      <c r="AZ47" s="172"/>
      <c r="BA47" s="172"/>
      <c r="BB47" s="172"/>
      <c r="BC47" s="180"/>
      <c r="BD47" s="172"/>
      <c r="BE47" s="172"/>
      <c r="BF47" s="172"/>
      <c r="BG47" s="172"/>
      <c r="BH47" s="180"/>
      <c r="BI47" s="172"/>
      <c r="BJ47" s="172"/>
      <c r="BK47" s="172"/>
      <c r="BL47" s="191"/>
      <c r="BM47" s="7" t="str">
        <f t="shared" si="0"/>
        <v>E</v>
      </c>
    </row>
    <row r="48" spans="1:65" s="7" customFormat="1" ht="39">
      <c r="A48" s="277">
        <v>46</v>
      </c>
      <c r="B48" s="277" t="str">
        <f t="shared" si="1"/>
        <v>PSS10B_Adani Renewable Energy 35 Limited (ARE35L)</v>
      </c>
      <c r="C48" s="279" t="s">
        <v>290</v>
      </c>
      <c r="D48" s="279" t="s">
        <v>23</v>
      </c>
      <c r="E48" s="28" t="s">
        <v>1634</v>
      </c>
      <c r="F48" s="291" t="s">
        <v>1666</v>
      </c>
      <c r="G48" s="78" t="s">
        <v>330</v>
      </c>
      <c r="H48" s="309" t="s">
        <v>331</v>
      </c>
      <c r="I48" s="302" t="s">
        <v>141</v>
      </c>
      <c r="J48" s="160"/>
      <c r="K48" s="164">
        <v>46052</v>
      </c>
      <c r="L48" s="165"/>
      <c r="M48" s="166"/>
      <c r="N48" s="168" t="str" cm="1">
        <f t="array" ref="N48">_xlfn.IFNA(LOOKUP(2, 1/(MOD(COLUMN(O48:XFD48)-COLUMN(O48), 5)=2)/(O48:XFD48&lt;&gt;""), O48:XFD48),"Not Submitted")</f>
        <v>Cat. -I</v>
      </c>
      <c r="O48" s="228"/>
      <c r="P48" s="228"/>
      <c r="Q48" s="177" t="s">
        <v>33</v>
      </c>
      <c r="R48" s="178"/>
      <c r="S48" s="172" t="s">
        <v>185</v>
      </c>
      <c r="T48" s="188"/>
      <c r="U48" s="185"/>
      <c r="V48" s="168"/>
      <c r="W48" s="172"/>
      <c r="X48" s="172"/>
      <c r="Y48" s="227"/>
      <c r="Z48" s="232"/>
      <c r="AA48" s="208"/>
      <c r="AB48" s="168"/>
      <c r="AC48" s="168"/>
      <c r="AD48" s="231"/>
      <c r="AE48" s="232"/>
      <c r="AF48" s="208"/>
      <c r="AG48" s="172"/>
      <c r="AH48" s="172"/>
      <c r="AI48" s="236"/>
      <c r="AJ48" s="205"/>
      <c r="AK48" s="172"/>
      <c r="AL48" s="172"/>
      <c r="AM48" s="172"/>
      <c r="AN48" s="180"/>
      <c r="AO48" s="172"/>
      <c r="AP48" s="172"/>
      <c r="AQ48" s="172"/>
      <c r="AR48" s="172"/>
      <c r="AS48" s="180"/>
      <c r="AT48" s="172"/>
      <c r="AU48" s="172"/>
      <c r="AV48" s="172"/>
      <c r="AW48" s="172"/>
      <c r="AX48" s="180"/>
      <c r="AY48" s="172"/>
      <c r="AZ48" s="172"/>
      <c r="BA48" s="172"/>
      <c r="BB48" s="172"/>
      <c r="BC48" s="180"/>
      <c r="BD48" s="172"/>
      <c r="BE48" s="172"/>
      <c r="BF48" s="172"/>
      <c r="BG48" s="172"/>
      <c r="BH48" s="180"/>
      <c r="BI48" s="172"/>
      <c r="BJ48" s="172"/>
      <c r="BK48" s="172"/>
      <c r="BL48" s="191"/>
      <c r="BM48" s="7" t="str">
        <f t="shared" si="0"/>
        <v>E</v>
      </c>
    </row>
    <row r="49" spans="1:65" s="7" customFormat="1" ht="39">
      <c r="A49" s="277">
        <v>47</v>
      </c>
      <c r="B49" s="277" t="str">
        <f t="shared" si="1"/>
        <v>PSS10B_Adani Renewable Energy 35 Limited (ARE35L)</v>
      </c>
      <c r="C49" s="279" t="s">
        <v>290</v>
      </c>
      <c r="D49" s="279" t="s">
        <v>23</v>
      </c>
      <c r="E49" s="28" t="s">
        <v>1634</v>
      </c>
      <c r="F49" s="291" t="s">
        <v>1667</v>
      </c>
      <c r="G49" s="78" t="s">
        <v>362</v>
      </c>
      <c r="H49" s="308" t="s">
        <v>363</v>
      </c>
      <c r="I49" s="302" t="s">
        <v>190</v>
      </c>
      <c r="J49" s="160"/>
      <c r="K49" s="164">
        <v>46052</v>
      </c>
      <c r="L49" s="165"/>
      <c r="M49" s="166"/>
      <c r="N49" s="168" t="str" cm="1">
        <f t="array" ref="N49">_xlfn.IFNA(LOOKUP(2, 1/(MOD(COLUMN(O49:XFD49)-COLUMN(O49), 5)=2)/(O49:XFD49&lt;&gt;""), O49:XFD49),"Not Submitted")</f>
        <v>Cat. -IV</v>
      </c>
      <c r="O49" s="228"/>
      <c r="P49" s="228"/>
      <c r="Q49" s="177" t="s">
        <v>37</v>
      </c>
      <c r="R49" s="178"/>
      <c r="S49" s="172" t="s">
        <v>3044</v>
      </c>
      <c r="T49" s="188"/>
      <c r="U49" s="185"/>
      <c r="V49" s="168"/>
      <c r="W49" s="172"/>
      <c r="X49" s="172"/>
      <c r="Y49" s="227"/>
      <c r="Z49" s="232"/>
      <c r="AA49" s="208"/>
      <c r="AB49" s="168"/>
      <c r="AC49" s="168"/>
      <c r="AD49" s="231"/>
      <c r="AE49" s="232"/>
      <c r="AF49" s="208"/>
      <c r="AG49" s="172"/>
      <c r="AH49" s="172"/>
      <c r="AI49" s="236"/>
      <c r="AJ49" s="205"/>
      <c r="AK49" s="172"/>
      <c r="AL49" s="172"/>
      <c r="AM49" s="172"/>
      <c r="AN49" s="180"/>
      <c r="AO49" s="172"/>
      <c r="AP49" s="172"/>
      <c r="AQ49" s="172"/>
      <c r="AR49" s="172"/>
      <c r="AS49" s="180"/>
      <c r="AT49" s="172"/>
      <c r="AU49" s="172"/>
      <c r="AV49" s="172"/>
      <c r="AW49" s="172"/>
      <c r="AX49" s="180"/>
      <c r="AY49" s="172"/>
      <c r="AZ49" s="172"/>
      <c r="BA49" s="172"/>
      <c r="BB49" s="172"/>
      <c r="BC49" s="180"/>
      <c r="BD49" s="172"/>
      <c r="BE49" s="172"/>
      <c r="BF49" s="172"/>
      <c r="BG49" s="172"/>
      <c r="BH49" s="180"/>
      <c r="BI49" s="172"/>
      <c r="BJ49" s="172"/>
      <c r="BK49" s="172"/>
      <c r="BL49" s="191"/>
      <c r="BM49" s="7" t="str">
        <f t="shared" si="0"/>
        <v>E</v>
      </c>
    </row>
    <row r="50" spans="1:65" s="7" customFormat="1" ht="39">
      <c r="A50" s="277">
        <v>48</v>
      </c>
      <c r="B50" s="277" t="str">
        <f t="shared" si="1"/>
        <v>PSS10B_Adani Renewable Energy 35 Limited (ARE35L)</v>
      </c>
      <c r="C50" s="279" t="s">
        <v>290</v>
      </c>
      <c r="D50" s="279" t="s">
        <v>23</v>
      </c>
      <c r="E50" s="28" t="s">
        <v>1634</v>
      </c>
      <c r="F50" s="291" t="s">
        <v>1668</v>
      </c>
      <c r="G50" s="78" t="s">
        <v>346</v>
      </c>
      <c r="H50" s="308" t="s">
        <v>347</v>
      </c>
      <c r="I50" s="304" t="s">
        <v>190</v>
      </c>
      <c r="J50" s="160"/>
      <c r="K50" s="164">
        <v>46052</v>
      </c>
      <c r="L50" s="165"/>
      <c r="M50" s="166"/>
      <c r="N50" s="168" t="str" cm="1">
        <f t="array" ref="N50">_xlfn.IFNA(LOOKUP(2, 1/(MOD(COLUMN(O50:XFD50)-COLUMN(O50), 5)=2)/(O50:XFD50&lt;&gt;""), O50:XFD50),"Not Submitted")</f>
        <v>Cat. -IV</v>
      </c>
      <c r="O50" s="228"/>
      <c r="P50" s="228"/>
      <c r="Q50" s="177" t="s">
        <v>37</v>
      </c>
      <c r="R50" s="178"/>
      <c r="S50" s="172" t="s">
        <v>181</v>
      </c>
      <c r="T50" s="188"/>
      <c r="U50" s="185"/>
      <c r="V50" s="168"/>
      <c r="W50" s="172"/>
      <c r="X50" s="172"/>
      <c r="Y50" s="227"/>
      <c r="Z50" s="232"/>
      <c r="AA50" s="208"/>
      <c r="AB50" s="168"/>
      <c r="AC50" s="168"/>
      <c r="AD50" s="231"/>
      <c r="AE50" s="232"/>
      <c r="AF50" s="208"/>
      <c r="AG50" s="172"/>
      <c r="AH50" s="172"/>
      <c r="AI50" s="236"/>
      <c r="AJ50" s="205"/>
      <c r="AK50" s="172"/>
      <c r="AL50" s="172"/>
      <c r="AM50" s="172"/>
      <c r="AN50" s="180"/>
      <c r="AO50" s="172"/>
      <c r="AP50" s="172"/>
      <c r="AQ50" s="172"/>
      <c r="AR50" s="172"/>
      <c r="AS50" s="180"/>
      <c r="AT50" s="172"/>
      <c r="AU50" s="172"/>
      <c r="AV50" s="172"/>
      <c r="AW50" s="172"/>
      <c r="AX50" s="180"/>
      <c r="AY50" s="172"/>
      <c r="AZ50" s="172"/>
      <c r="BA50" s="172"/>
      <c r="BB50" s="172"/>
      <c r="BC50" s="180"/>
      <c r="BD50" s="172"/>
      <c r="BE50" s="172"/>
      <c r="BF50" s="172"/>
      <c r="BG50" s="172"/>
      <c r="BH50" s="180"/>
      <c r="BI50" s="172"/>
      <c r="BJ50" s="172"/>
      <c r="BK50" s="172"/>
      <c r="BL50" s="191"/>
      <c r="BM50" s="7" t="str">
        <f t="shared" si="0"/>
        <v>E</v>
      </c>
    </row>
    <row r="51" spans="1:65" s="7" customFormat="1" ht="39">
      <c r="A51" s="277">
        <v>49</v>
      </c>
      <c r="B51" s="277" t="str">
        <f t="shared" si="1"/>
        <v>PSS10B_Adani Renewable Energy 35 Limited (ARE35L)</v>
      </c>
      <c r="C51" s="279" t="s">
        <v>290</v>
      </c>
      <c r="D51" s="279" t="s">
        <v>23</v>
      </c>
      <c r="E51" s="28" t="s">
        <v>1634</v>
      </c>
      <c r="F51" s="291" t="s">
        <v>1669</v>
      </c>
      <c r="G51" s="78" t="s">
        <v>365</v>
      </c>
      <c r="H51" s="309" t="s">
        <v>366</v>
      </c>
      <c r="I51" s="305" t="s">
        <v>141</v>
      </c>
      <c r="J51" s="160"/>
      <c r="K51" s="164">
        <v>46052</v>
      </c>
      <c r="L51" s="165"/>
      <c r="M51" s="166"/>
      <c r="N51" s="168" t="str" cm="1">
        <f t="array" ref="N51">_xlfn.IFNA(LOOKUP(2, 1/(MOD(COLUMN(O51:XFD51)-COLUMN(O51), 5)=2)/(O51:XFD51&lt;&gt;""), O51:XFD51),"Not Submitted")</f>
        <v>Cat. -I</v>
      </c>
      <c r="O51" s="228"/>
      <c r="P51" s="228"/>
      <c r="Q51" s="177" t="s">
        <v>33</v>
      </c>
      <c r="R51" s="178"/>
      <c r="S51" s="172" t="s">
        <v>181</v>
      </c>
      <c r="T51" s="188"/>
      <c r="U51" s="185"/>
      <c r="V51" s="168"/>
      <c r="W51" s="172"/>
      <c r="X51" s="172"/>
      <c r="Y51" s="227"/>
      <c r="Z51" s="232"/>
      <c r="AA51" s="208"/>
      <c r="AB51" s="168"/>
      <c r="AC51" s="168"/>
      <c r="AD51" s="231"/>
      <c r="AE51" s="232"/>
      <c r="AF51" s="208"/>
      <c r="AG51" s="172"/>
      <c r="AH51" s="172"/>
      <c r="AI51" s="236"/>
      <c r="AJ51" s="205"/>
      <c r="AK51" s="172"/>
      <c r="AL51" s="172"/>
      <c r="AM51" s="172"/>
      <c r="AN51" s="180"/>
      <c r="AO51" s="172"/>
      <c r="AP51" s="172"/>
      <c r="AQ51" s="172"/>
      <c r="AR51" s="172"/>
      <c r="AS51" s="180"/>
      <c r="AT51" s="172"/>
      <c r="AU51" s="172"/>
      <c r="AV51" s="172"/>
      <c r="AW51" s="172"/>
      <c r="AX51" s="180"/>
      <c r="AY51" s="172"/>
      <c r="AZ51" s="172"/>
      <c r="BA51" s="172"/>
      <c r="BB51" s="172"/>
      <c r="BC51" s="180"/>
      <c r="BD51" s="172"/>
      <c r="BE51" s="172"/>
      <c r="BF51" s="172"/>
      <c r="BG51" s="172"/>
      <c r="BH51" s="180"/>
      <c r="BI51" s="172"/>
      <c r="BJ51" s="172"/>
      <c r="BK51" s="172"/>
      <c r="BL51" s="191"/>
      <c r="BM51" s="7" t="str">
        <f t="shared" si="0"/>
        <v>E</v>
      </c>
    </row>
    <row r="52" spans="1:65" s="7" customFormat="1" ht="39">
      <c r="A52" s="277">
        <v>50</v>
      </c>
      <c r="B52" s="277" t="str">
        <f t="shared" si="1"/>
        <v>PSS10B_Adani Renewable Energy 35 Limited (ARE35L)</v>
      </c>
      <c r="C52" s="279" t="s">
        <v>290</v>
      </c>
      <c r="D52" s="279" t="s">
        <v>23</v>
      </c>
      <c r="E52" s="28" t="s">
        <v>1634</v>
      </c>
      <c r="F52" s="291" t="s">
        <v>1670</v>
      </c>
      <c r="G52" s="78" t="s">
        <v>324</v>
      </c>
      <c r="H52" s="309" t="s">
        <v>325</v>
      </c>
      <c r="I52" s="302" t="s">
        <v>190</v>
      </c>
      <c r="J52" s="160"/>
      <c r="K52" s="164">
        <v>46052</v>
      </c>
      <c r="L52" s="165"/>
      <c r="M52" s="166"/>
      <c r="N52" s="168" t="str" cm="1">
        <f t="array" ref="N52">_xlfn.IFNA(LOOKUP(2, 1/(MOD(COLUMN(O52:XFD52)-COLUMN(O52), 5)=2)/(O52:XFD52&lt;&gt;""), O52:XFD52),"Not Submitted")</f>
        <v>Cat. -IV</v>
      </c>
      <c r="O52" s="228"/>
      <c r="P52" s="228"/>
      <c r="Q52" s="177" t="s">
        <v>37</v>
      </c>
      <c r="R52" s="178"/>
      <c r="S52" s="172" t="s">
        <v>185</v>
      </c>
      <c r="T52" s="188"/>
      <c r="U52" s="185"/>
      <c r="V52" s="168"/>
      <c r="W52" s="172"/>
      <c r="X52" s="172"/>
      <c r="Y52" s="227"/>
      <c r="Z52" s="232"/>
      <c r="AA52" s="208"/>
      <c r="AB52" s="168"/>
      <c r="AC52" s="168"/>
      <c r="AD52" s="231"/>
      <c r="AE52" s="232"/>
      <c r="AF52" s="208"/>
      <c r="AG52" s="172"/>
      <c r="AH52" s="172"/>
      <c r="AI52" s="236"/>
      <c r="AJ52" s="205"/>
      <c r="AK52" s="172"/>
      <c r="AL52" s="172"/>
      <c r="AM52" s="172"/>
      <c r="AN52" s="180"/>
      <c r="AO52" s="172"/>
      <c r="AP52" s="172"/>
      <c r="AQ52" s="172"/>
      <c r="AR52" s="172"/>
      <c r="AS52" s="180"/>
      <c r="AT52" s="172"/>
      <c r="AU52" s="172"/>
      <c r="AV52" s="172"/>
      <c r="AW52" s="172"/>
      <c r="AX52" s="180"/>
      <c r="AY52" s="172"/>
      <c r="AZ52" s="172"/>
      <c r="BA52" s="172"/>
      <c r="BB52" s="172"/>
      <c r="BC52" s="180"/>
      <c r="BD52" s="172"/>
      <c r="BE52" s="172"/>
      <c r="BF52" s="172"/>
      <c r="BG52" s="172"/>
      <c r="BH52" s="180"/>
      <c r="BI52" s="172"/>
      <c r="BJ52" s="172"/>
      <c r="BK52" s="172"/>
      <c r="BL52" s="191"/>
      <c r="BM52" s="7" t="str">
        <f t="shared" si="0"/>
        <v>E</v>
      </c>
    </row>
    <row r="53" spans="1:65" s="7" customFormat="1" ht="39">
      <c r="A53" s="277">
        <v>51</v>
      </c>
      <c r="B53" s="277" t="str">
        <f t="shared" si="1"/>
        <v>PSS10B_Adani Renewable Energy 35 Limited (ARE35L)</v>
      </c>
      <c r="C53" s="279" t="s">
        <v>290</v>
      </c>
      <c r="D53" s="279" t="s">
        <v>23</v>
      </c>
      <c r="E53" s="28" t="s">
        <v>1634</v>
      </c>
      <c r="F53" s="291" t="s">
        <v>1671</v>
      </c>
      <c r="G53" s="281" t="s">
        <v>358</v>
      </c>
      <c r="H53" s="300" t="s">
        <v>359</v>
      </c>
      <c r="I53" s="302" t="s">
        <v>190</v>
      </c>
      <c r="J53" s="160" t="s">
        <v>159</v>
      </c>
      <c r="K53" s="164">
        <v>46052</v>
      </c>
      <c r="L53" s="165"/>
      <c r="M53" s="166"/>
      <c r="N53" s="168" t="str" cm="1">
        <f t="array" ref="N53">_xlfn.IFNA(LOOKUP(2, 1/(MOD(COLUMN(O53:XFD53)-COLUMN(O53), 5)=2)/(O53:XFD53&lt;&gt;""), O53:XFD53),"Not Submitted")</f>
        <v>Cat. -IV</v>
      </c>
      <c r="O53" s="228"/>
      <c r="P53" s="228"/>
      <c r="Q53" s="177" t="s">
        <v>37</v>
      </c>
      <c r="R53" s="178"/>
      <c r="S53" s="172" t="s">
        <v>3045</v>
      </c>
      <c r="T53" s="188"/>
      <c r="U53" s="185"/>
      <c r="V53" s="168"/>
      <c r="W53" s="172"/>
      <c r="X53" s="172"/>
      <c r="Y53" s="227"/>
      <c r="Z53" s="232"/>
      <c r="AA53" s="208"/>
      <c r="AB53" s="168"/>
      <c r="AC53" s="168"/>
      <c r="AD53" s="231"/>
      <c r="AE53" s="232"/>
      <c r="AF53" s="208"/>
      <c r="AG53" s="172"/>
      <c r="AH53" s="172"/>
      <c r="AI53" s="236"/>
      <c r="AJ53" s="205"/>
      <c r="AK53" s="172"/>
      <c r="AL53" s="172"/>
      <c r="AM53" s="172"/>
      <c r="AN53" s="180"/>
      <c r="AO53" s="172"/>
      <c r="AP53" s="172"/>
      <c r="AQ53" s="172"/>
      <c r="AR53" s="172"/>
      <c r="AS53" s="180"/>
      <c r="AT53" s="172"/>
      <c r="AU53" s="172"/>
      <c r="AV53" s="172"/>
      <c r="AW53" s="172"/>
      <c r="AX53" s="180"/>
      <c r="AY53" s="172"/>
      <c r="AZ53" s="172"/>
      <c r="BA53" s="172"/>
      <c r="BB53" s="172"/>
      <c r="BC53" s="180"/>
      <c r="BD53" s="172"/>
      <c r="BE53" s="172"/>
      <c r="BF53" s="172"/>
      <c r="BG53" s="172"/>
      <c r="BH53" s="180"/>
      <c r="BI53" s="172"/>
      <c r="BJ53" s="172"/>
      <c r="BK53" s="172"/>
      <c r="BL53" s="191"/>
      <c r="BM53" s="7" t="str">
        <f t="shared" si="0"/>
        <v>E</v>
      </c>
    </row>
    <row r="54" spans="1:65" s="7" customFormat="1" ht="39">
      <c r="A54" s="277">
        <v>52</v>
      </c>
      <c r="B54" s="277" t="str">
        <f t="shared" si="1"/>
        <v>PSS10B_Adani Renewable Energy 35 Limited (ARE35L)</v>
      </c>
      <c r="C54" s="279" t="s">
        <v>290</v>
      </c>
      <c r="D54" s="279" t="s">
        <v>23</v>
      </c>
      <c r="E54" s="28" t="s">
        <v>1634</v>
      </c>
      <c r="F54" s="291" t="s">
        <v>1672</v>
      </c>
      <c r="G54" s="78" t="s">
        <v>327</v>
      </c>
      <c r="H54" s="309" t="s">
        <v>328</v>
      </c>
      <c r="I54" s="302" t="s">
        <v>190</v>
      </c>
      <c r="J54" s="160" t="s">
        <v>159</v>
      </c>
      <c r="K54" s="164">
        <v>46052</v>
      </c>
      <c r="L54" s="165"/>
      <c r="M54" s="166"/>
      <c r="N54" s="168" t="str" cm="1">
        <f t="array" ref="N54">_xlfn.IFNA(LOOKUP(2, 1/(MOD(COLUMN(O54:XFD54)-COLUMN(O54), 5)=2)/(O54:XFD54&lt;&gt;""), O54:XFD54),"Not Submitted")</f>
        <v>Cat. -IV</v>
      </c>
      <c r="O54" s="228"/>
      <c r="P54" s="228"/>
      <c r="Q54" s="177" t="s">
        <v>37</v>
      </c>
      <c r="R54" s="178"/>
      <c r="S54" s="172" t="s">
        <v>3045</v>
      </c>
      <c r="T54" s="188"/>
      <c r="U54" s="185"/>
      <c r="V54" s="168"/>
      <c r="W54" s="172"/>
      <c r="X54" s="172"/>
      <c r="Y54" s="227"/>
      <c r="Z54" s="232"/>
      <c r="AA54" s="208"/>
      <c r="AB54" s="168"/>
      <c r="AC54" s="168"/>
      <c r="AD54" s="231"/>
      <c r="AE54" s="232"/>
      <c r="AF54" s="208"/>
      <c r="AG54" s="172"/>
      <c r="AH54" s="172"/>
      <c r="AI54" s="236"/>
      <c r="AJ54" s="205"/>
      <c r="AK54" s="172"/>
      <c r="AL54" s="172"/>
      <c r="AM54" s="172"/>
      <c r="AN54" s="180"/>
      <c r="AO54" s="172"/>
      <c r="AP54" s="172"/>
      <c r="AQ54" s="172"/>
      <c r="AR54" s="172"/>
      <c r="AS54" s="180"/>
      <c r="AT54" s="172"/>
      <c r="AU54" s="172"/>
      <c r="AV54" s="172"/>
      <c r="AW54" s="172"/>
      <c r="AX54" s="180"/>
      <c r="AY54" s="172"/>
      <c r="AZ54" s="172"/>
      <c r="BA54" s="172"/>
      <c r="BB54" s="172"/>
      <c r="BC54" s="180"/>
      <c r="BD54" s="172"/>
      <c r="BE54" s="172"/>
      <c r="BF54" s="172"/>
      <c r="BG54" s="172"/>
      <c r="BH54" s="180"/>
      <c r="BI54" s="172"/>
      <c r="BJ54" s="172"/>
      <c r="BK54" s="172"/>
      <c r="BL54" s="191"/>
      <c r="BM54" s="7" t="str">
        <f t="shared" si="0"/>
        <v>E</v>
      </c>
    </row>
    <row r="55" spans="1:65" s="7" customFormat="1" ht="40.5">
      <c r="A55" s="277">
        <v>53</v>
      </c>
      <c r="B55" s="277" t="str">
        <f t="shared" si="1"/>
        <v>PSS10B_Adani Renewable Energy 35 Limited (ARE35L)</v>
      </c>
      <c r="C55" s="279" t="s">
        <v>290</v>
      </c>
      <c r="D55" s="279" t="s">
        <v>23</v>
      </c>
      <c r="E55" s="28" t="s">
        <v>1634</v>
      </c>
      <c r="F55" s="291" t="s">
        <v>1673</v>
      </c>
      <c r="G55" s="78" t="s">
        <v>343</v>
      </c>
      <c r="H55" s="309" t="s">
        <v>344</v>
      </c>
      <c r="I55" s="302" t="s">
        <v>190</v>
      </c>
      <c r="J55" s="160" t="s">
        <v>142</v>
      </c>
      <c r="K55" s="164">
        <v>46052</v>
      </c>
      <c r="L55" s="165"/>
      <c r="M55" s="166"/>
      <c r="N55" s="168" t="str" cm="1">
        <f t="array" ref="N55">_xlfn.IFNA(LOOKUP(2, 1/(MOD(COLUMN(O55:XFD55)-COLUMN(O55), 5)=2)/(O55:XFD55&lt;&gt;""), O55:XFD55),"Not Submitted")</f>
        <v>Cat. -IV</v>
      </c>
      <c r="O55" s="228"/>
      <c r="P55" s="228"/>
      <c r="Q55" s="177" t="s">
        <v>37</v>
      </c>
      <c r="R55" s="178"/>
      <c r="S55" s="172" t="s">
        <v>181</v>
      </c>
      <c r="T55" s="188"/>
      <c r="U55" s="185"/>
      <c r="V55" s="168"/>
      <c r="W55" s="172"/>
      <c r="X55" s="172"/>
      <c r="Y55" s="227"/>
      <c r="Z55" s="232"/>
      <c r="AA55" s="208"/>
      <c r="AB55" s="168"/>
      <c r="AC55" s="168"/>
      <c r="AD55" s="231"/>
      <c r="AE55" s="232"/>
      <c r="AF55" s="208"/>
      <c r="AG55" s="172"/>
      <c r="AH55" s="172"/>
      <c r="AI55" s="236"/>
      <c r="AJ55" s="205"/>
      <c r="AK55" s="172"/>
      <c r="AL55" s="172"/>
      <c r="AM55" s="172"/>
      <c r="AN55" s="180"/>
      <c r="AO55" s="172"/>
      <c r="AP55" s="172"/>
      <c r="AQ55" s="172"/>
      <c r="AR55" s="172"/>
      <c r="AS55" s="180"/>
      <c r="AT55" s="172"/>
      <c r="AU55" s="172"/>
      <c r="AV55" s="172"/>
      <c r="AW55" s="172"/>
      <c r="AX55" s="180"/>
      <c r="AY55" s="172"/>
      <c r="AZ55" s="172"/>
      <c r="BA55" s="172"/>
      <c r="BB55" s="172"/>
      <c r="BC55" s="180"/>
      <c r="BD55" s="172"/>
      <c r="BE55" s="172"/>
      <c r="BF55" s="172"/>
      <c r="BG55" s="172"/>
      <c r="BH55" s="180"/>
      <c r="BI55" s="172"/>
      <c r="BJ55" s="172"/>
      <c r="BK55" s="172"/>
      <c r="BL55" s="191"/>
      <c r="BM55" s="7" t="str">
        <f t="shared" si="0"/>
        <v>E</v>
      </c>
    </row>
    <row r="56" spans="1:65" s="7" customFormat="1" ht="39">
      <c r="A56" s="277">
        <v>54</v>
      </c>
      <c r="B56" s="277" t="str">
        <f t="shared" si="1"/>
        <v>PSS10B_Adani Renewable Energy 35 Limited (ARE35L)</v>
      </c>
      <c r="C56" s="279" t="s">
        <v>290</v>
      </c>
      <c r="D56" s="279" t="s">
        <v>23</v>
      </c>
      <c r="E56" s="28" t="s">
        <v>1634</v>
      </c>
      <c r="F56" s="291" t="s">
        <v>1674</v>
      </c>
      <c r="G56" s="281" t="s">
        <v>355</v>
      </c>
      <c r="H56" s="309" t="s">
        <v>356</v>
      </c>
      <c r="I56" s="302" t="s">
        <v>190</v>
      </c>
      <c r="J56" s="160" t="s">
        <v>159</v>
      </c>
      <c r="K56" s="164">
        <v>46052</v>
      </c>
      <c r="L56" s="165"/>
      <c r="M56" s="166"/>
      <c r="N56" s="168" t="str" cm="1">
        <f t="array" ref="N56">_xlfn.IFNA(LOOKUP(2, 1/(MOD(COLUMN(O56:XFD56)-COLUMN(O56), 5)=2)/(O56:XFD56&lt;&gt;""), O56:XFD56),"Not Submitted")</f>
        <v>Cat. -IV</v>
      </c>
      <c r="O56" s="228"/>
      <c r="P56" s="228"/>
      <c r="Q56" s="177" t="s">
        <v>37</v>
      </c>
      <c r="R56" s="178"/>
      <c r="S56" s="172" t="s">
        <v>181</v>
      </c>
      <c r="T56" s="188"/>
      <c r="U56" s="185"/>
      <c r="V56" s="168"/>
      <c r="W56" s="172"/>
      <c r="X56" s="172"/>
      <c r="Y56" s="227"/>
      <c r="Z56" s="232"/>
      <c r="AA56" s="208"/>
      <c r="AB56" s="168"/>
      <c r="AC56" s="168"/>
      <c r="AD56" s="231"/>
      <c r="AE56" s="232"/>
      <c r="AF56" s="208"/>
      <c r="AG56" s="172"/>
      <c r="AH56" s="172"/>
      <c r="AI56" s="236"/>
      <c r="AJ56" s="205"/>
      <c r="AK56" s="172"/>
      <c r="AL56" s="172"/>
      <c r="AM56" s="172"/>
      <c r="AN56" s="180"/>
      <c r="AO56" s="172"/>
      <c r="AP56" s="172"/>
      <c r="AQ56" s="172"/>
      <c r="AR56" s="172"/>
      <c r="AS56" s="180"/>
      <c r="AT56" s="172"/>
      <c r="AU56" s="172"/>
      <c r="AV56" s="172"/>
      <c r="AW56" s="172"/>
      <c r="AX56" s="180"/>
      <c r="AY56" s="172"/>
      <c r="AZ56" s="172"/>
      <c r="BA56" s="172"/>
      <c r="BB56" s="172"/>
      <c r="BC56" s="180"/>
      <c r="BD56" s="172"/>
      <c r="BE56" s="172"/>
      <c r="BF56" s="172"/>
      <c r="BG56" s="172"/>
      <c r="BH56" s="180"/>
      <c r="BI56" s="172"/>
      <c r="BJ56" s="172"/>
      <c r="BK56" s="172"/>
      <c r="BL56" s="191"/>
      <c r="BM56" s="7" t="str">
        <f t="shared" si="0"/>
        <v>E</v>
      </c>
    </row>
    <row r="57" spans="1:65" s="7" customFormat="1" ht="38.25">
      <c r="A57" s="277">
        <v>55</v>
      </c>
      <c r="B57" s="277" t="str">
        <f t="shared" ref="B57:B100" si="2">$A$1</f>
        <v>PSS10B_Adani Renewable Energy 35 Limited (ARE35L)</v>
      </c>
      <c r="C57" s="279" t="s">
        <v>175</v>
      </c>
      <c r="D57" s="279" t="s">
        <v>23</v>
      </c>
      <c r="E57" s="28" t="s">
        <v>1277</v>
      </c>
      <c r="F57" s="211" t="s">
        <v>1675</v>
      </c>
      <c r="G57" s="282" t="s">
        <v>241</v>
      </c>
      <c r="H57" s="270" t="s">
        <v>242</v>
      </c>
      <c r="I57" s="273" t="s">
        <v>190</v>
      </c>
      <c r="J57" s="160" t="s">
        <v>142</v>
      </c>
      <c r="K57" s="164"/>
      <c r="L57" s="165"/>
      <c r="M57" s="166"/>
      <c r="N57" s="168" t="str" cm="1">
        <f t="array" ref="N57">_xlfn.IFNA(LOOKUP(2, 1/(MOD(COLUMN(O57:XFD57)-COLUMN(O57), 5)=2)/(O57:XFD57&lt;&gt;""), O57:XFD57),"Not Submitted")</f>
        <v>Cat. -IV</v>
      </c>
      <c r="O57" s="228"/>
      <c r="P57" s="228"/>
      <c r="Q57" s="177" t="s">
        <v>37</v>
      </c>
      <c r="R57" s="178"/>
      <c r="S57" s="172" t="s">
        <v>185</v>
      </c>
      <c r="T57" s="188"/>
      <c r="U57" s="185"/>
      <c r="V57" s="168"/>
      <c r="W57" s="172"/>
      <c r="X57" s="172"/>
      <c r="Y57" s="227"/>
      <c r="Z57" s="232"/>
      <c r="AA57" s="208"/>
      <c r="AB57" s="168"/>
      <c r="AC57" s="168"/>
      <c r="AD57" s="231"/>
      <c r="AE57" s="232"/>
      <c r="AF57" s="208"/>
      <c r="AG57" s="172"/>
      <c r="AH57" s="172"/>
      <c r="AI57" s="236"/>
      <c r="AJ57" s="205"/>
      <c r="AK57" s="172"/>
      <c r="AL57" s="172"/>
      <c r="AM57" s="172"/>
      <c r="AN57" s="180"/>
      <c r="AO57" s="172"/>
      <c r="AP57" s="172"/>
      <c r="AQ57" s="172"/>
      <c r="AR57" s="172"/>
      <c r="AS57" s="180"/>
      <c r="AT57" s="172"/>
      <c r="AU57" s="172"/>
      <c r="AV57" s="172"/>
      <c r="AW57" s="172"/>
      <c r="AX57" s="180"/>
      <c r="AY57" s="172"/>
      <c r="AZ57" s="172"/>
      <c r="BA57" s="172"/>
      <c r="BB57" s="172"/>
      <c r="BC57" s="180"/>
      <c r="BD57" s="172"/>
      <c r="BE57" s="172"/>
      <c r="BF57" s="172"/>
      <c r="BG57" s="172"/>
      <c r="BH57" s="180"/>
      <c r="BI57" s="172"/>
      <c r="BJ57" s="172"/>
      <c r="BK57" s="172"/>
      <c r="BL57" s="191"/>
      <c r="BM57" s="7" t="str">
        <f t="shared" si="0"/>
        <v>E</v>
      </c>
    </row>
    <row r="58" spans="1:65" s="7" customFormat="1" ht="38.25">
      <c r="A58" s="277">
        <v>56</v>
      </c>
      <c r="B58" s="277" t="str">
        <f t="shared" si="2"/>
        <v>PSS10B_Adani Renewable Energy 35 Limited (ARE35L)</v>
      </c>
      <c r="C58" s="279" t="s">
        <v>175</v>
      </c>
      <c r="D58" s="279" t="s">
        <v>23</v>
      </c>
      <c r="E58" s="28" t="s">
        <v>1277</v>
      </c>
      <c r="F58" s="211" t="s">
        <v>1676</v>
      </c>
      <c r="G58" s="282" t="s">
        <v>282</v>
      </c>
      <c r="H58" s="270" t="s">
        <v>283</v>
      </c>
      <c r="I58" s="273" t="s">
        <v>180</v>
      </c>
      <c r="J58" s="160" t="s">
        <v>142</v>
      </c>
      <c r="K58" s="164"/>
      <c r="L58" s="165"/>
      <c r="M58" s="166"/>
      <c r="N58" s="168" t="str" cm="1">
        <f t="array" ref="N58">_xlfn.IFNA(LOOKUP(2, 1/(MOD(COLUMN(O58:XFD58)-COLUMN(O58), 5)=2)/(O58:XFD58&lt;&gt;""), O58:XFD58),"Not Submitted")</f>
        <v>Cat. -I_Star</v>
      </c>
      <c r="O58" s="228"/>
      <c r="P58" s="228"/>
      <c r="Q58" s="177" t="s">
        <v>34</v>
      </c>
      <c r="R58" s="178"/>
      <c r="S58" s="172" t="s">
        <v>185</v>
      </c>
      <c r="T58" s="188"/>
      <c r="U58" s="185"/>
      <c r="V58" s="168"/>
      <c r="W58" s="172"/>
      <c r="X58" s="172"/>
      <c r="Y58" s="227"/>
      <c r="Z58" s="232"/>
      <c r="AA58" s="208"/>
      <c r="AB58" s="168"/>
      <c r="AC58" s="168"/>
      <c r="AD58" s="231"/>
      <c r="AE58" s="232"/>
      <c r="AF58" s="208"/>
      <c r="AG58" s="172"/>
      <c r="AH58" s="172"/>
      <c r="AI58" s="236"/>
      <c r="AJ58" s="205"/>
      <c r="AK58" s="172"/>
      <c r="AL58" s="172"/>
      <c r="AM58" s="172"/>
      <c r="AN58" s="180"/>
      <c r="AO58" s="172"/>
      <c r="AP58" s="172"/>
      <c r="AQ58" s="172"/>
      <c r="AR58" s="172"/>
      <c r="AS58" s="180"/>
      <c r="AT58" s="172"/>
      <c r="AU58" s="172"/>
      <c r="AV58" s="172"/>
      <c r="AW58" s="172"/>
      <c r="AX58" s="180"/>
      <c r="AY58" s="172"/>
      <c r="AZ58" s="172"/>
      <c r="BA58" s="172"/>
      <c r="BB58" s="172"/>
      <c r="BC58" s="180"/>
      <c r="BD58" s="172"/>
      <c r="BE58" s="172"/>
      <c r="BF58" s="172"/>
      <c r="BG58" s="172"/>
      <c r="BH58" s="180"/>
      <c r="BI58" s="172"/>
      <c r="BJ58" s="172"/>
      <c r="BK58" s="172"/>
      <c r="BL58" s="191"/>
      <c r="BM58" s="7" t="str">
        <f t="shared" si="0"/>
        <v>E</v>
      </c>
    </row>
    <row r="59" spans="1:65" s="7" customFormat="1" ht="38.25">
      <c r="A59" s="277">
        <v>57</v>
      </c>
      <c r="B59" s="277" t="str">
        <f t="shared" si="2"/>
        <v>PSS10B_Adani Renewable Energy 35 Limited (ARE35L)</v>
      </c>
      <c r="C59" s="279" t="s">
        <v>175</v>
      </c>
      <c r="D59" s="279" t="s">
        <v>23</v>
      </c>
      <c r="E59" s="28" t="s">
        <v>1277</v>
      </c>
      <c r="F59" s="211" t="s">
        <v>1677</v>
      </c>
      <c r="G59" s="282" t="s">
        <v>273</v>
      </c>
      <c r="H59" s="270" t="s">
        <v>274</v>
      </c>
      <c r="I59" s="273" t="s">
        <v>180</v>
      </c>
      <c r="J59" s="160" t="s">
        <v>142</v>
      </c>
      <c r="K59" s="164"/>
      <c r="L59" s="165"/>
      <c r="M59" s="166"/>
      <c r="N59" s="168" t="str" cm="1">
        <f t="array" ref="N59">_xlfn.IFNA(LOOKUP(2, 1/(MOD(COLUMN(O59:XFD59)-COLUMN(O59), 5)=2)/(O59:XFD59&lt;&gt;""), O59:XFD59),"Not Submitted")</f>
        <v>Cat. -I</v>
      </c>
      <c r="O59" s="228"/>
      <c r="P59" s="228"/>
      <c r="Q59" s="177" t="s">
        <v>33</v>
      </c>
      <c r="R59" s="178"/>
      <c r="S59" s="172" t="s">
        <v>969</v>
      </c>
      <c r="T59" s="188"/>
      <c r="U59" s="185"/>
      <c r="V59" s="168"/>
      <c r="W59" s="172"/>
      <c r="X59" s="172"/>
      <c r="Y59" s="227"/>
      <c r="Z59" s="232"/>
      <c r="AA59" s="208"/>
      <c r="AB59" s="168"/>
      <c r="AC59" s="168"/>
      <c r="AD59" s="231"/>
      <c r="AE59" s="232"/>
      <c r="AF59" s="208"/>
      <c r="AG59" s="172"/>
      <c r="AH59" s="172"/>
      <c r="AI59" s="236"/>
      <c r="AJ59" s="205"/>
      <c r="AK59" s="172"/>
      <c r="AL59" s="172"/>
      <c r="AM59" s="172"/>
      <c r="AN59" s="180"/>
      <c r="AO59" s="172"/>
      <c r="AP59" s="172"/>
      <c r="AQ59" s="172"/>
      <c r="AR59" s="172"/>
      <c r="AS59" s="180"/>
      <c r="AT59" s="172"/>
      <c r="AU59" s="172"/>
      <c r="AV59" s="172"/>
      <c r="AW59" s="172"/>
      <c r="AX59" s="180"/>
      <c r="AY59" s="172"/>
      <c r="AZ59" s="172"/>
      <c r="BA59" s="172"/>
      <c r="BB59" s="172"/>
      <c r="BC59" s="180"/>
      <c r="BD59" s="172"/>
      <c r="BE59" s="172"/>
      <c r="BF59" s="172"/>
      <c r="BG59" s="172"/>
      <c r="BH59" s="180"/>
      <c r="BI59" s="172"/>
      <c r="BJ59" s="172"/>
      <c r="BK59" s="172"/>
      <c r="BL59" s="191"/>
      <c r="BM59" s="7" t="str">
        <f t="shared" si="0"/>
        <v>E</v>
      </c>
    </row>
    <row r="60" spans="1:65" s="7" customFormat="1" ht="38.25">
      <c r="A60" s="277">
        <v>58</v>
      </c>
      <c r="B60" s="277" t="str">
        <f t="shared" si="2"/>
        <v>PSS10B_Adani Renewable Energy 35 Limited (ARE35L)</v>
      </c>
      <c r="C60" s="279" t="s">
        <v>175</v>
      </c>
      <c r="D60" s="279" t="s">
        <v>23</v>
      </c>
      <c r="E60" s="28" t="s">
        <v>1277</v>
      </c>
      <c r="F60" s="211" t="s">
        <v>1678</v>
      </c>
      <c r="G60" s="282" t="s">
        <v>236</v>
      </c>
      <c r="H60" s="283" t="s">
        <v>237</v>
      </c>
      <c r="I60" s="273" t="s">
        <v>190</v>
      </c>
      <c r="J60" s="160" t="s">
        <v>142</v>
      </c>
      <c r="K60" s="164"/>
      <c r="L60" s="165"/>
      <c r="M60" s="166"/>
      <c r="N60" s="168" t="str" cm="1">
        <f t="array" ref="N60">_xlfn.IFNA(LOOKUP(2, 1/(MOD(COLUMN(O60:XFD60)-COLUMN(O60), 5)=2)/(O60:XFD60&lt;&gt;""), O60:XFD60),"Not Submitted")</f>
        <v>Cat. -IV</v>
      </c>
      <c r="O60" s="228"/>
      <c r="P60" s="228"/>
      <c r="Q60" s="177" t="s">
        <v>37</v>
      </c>
      <c r="R60" s="178"/>
      <c r="S60" s="172" t="s">
        <v>954</v>
      </c>
      <c r="T60" s="188"/>
      <c r="U60" s="185"/>
      <c r="V60" s="168"/>
      <c r="W60" s="172"/>
      <c r="X60" s="172"/>
      <c r="Y60" s="227"/>
      <c r="Z60" s="232"/>
      <c r="AA60" s="208"/>
      <c r="AB60" s="168"/>
      <c r="AC60" s="168"/>
      <c r="AD60" s="231"/>
      <c r="AE60" s="232"/>
      <c r="AF60" s="208"/>
      <c r="AG60" s="172"/>
      <c r="AH60" s="172"/>
      <c r="AI60" s="236"/>
      <c r="AJ60" s="205"/>
      <c r="AK60" s="172"/>
      <c r="AL60" s="172"/>
      <c r="AM60" s="172"/>
      <c r="AN60" s="180"/>
      <c r="AO60" s="172"/>
      <c r="AP60" s="172"/>
      <c r="AQ60" s="172"/>
      <c r="AR60" s="172"/>
      <c r="AS60" s="180"/>
      <c r="AT60" s="172"/>
      <c r="AU60" s="172"/>
      <c r="AV60" s="172"/>
      <c r="AW60" s="172"/>
      <c r="AX60" s="180"/>
      <c r="AY60" s="172"/>
      <c r="AZ60" s="172"/>
      <c r="BA60" s="172"/>
      <c r="BB60" s="172"/>
      <c r="BC60" s="180"/>
      <c r="BD60" s="172"/>
      <c r="BE60" s="172"/>
      <c r="BF60" s="172"/>
      <c r="BG60" s="172"/>
      <c r="BH60" s="180"/>
      <c r="BI60" s="172"/>
      <c r="BJ60" s="172"/>
      <c r="BK60" s="172"/>
      <c r="BL60" s="191"/>
      <c r="BM60" s="7" t="str">
        <f t="shared" si="0"/>
        <v>E</v>
      </c>
    </row>
    <row r="61" spans="1:65" s="7" customFormat="1" ht="38.25">
      <c r="A61" s="277">
        <v>59</v>
      </c>
      <c r="B61" s="277" t="str">
        <f t="shared" si="2"/>
        <v>PSS10B_Adani Renewable Energy 35 Limited (ARE35L)</v>
      </c>
      <c r="C61" s="279" t="s">
        <v>175</v>
      </c>
      <c r="D61" s="279" t="s">
        <v>23</v>
      </c>
      <c r="E61" s="28" t="s">
        <v>1277</v>
      </c>
      <c r="F61" s="211" t="s">
        <v>1679</v>
      </c>
      <c r="G61" s="282" t="s">
        <v>213</v>
      </c>
      <c r="H61" s="270" t="s">
        <v>214</v>
      </c>
      <c r="I61" s="273" t="s">
        <v>180</v>
      </c>
      <c r="J61" s="160" t="s">
        <v>142</v>
      </c>
      <c r="K61" s="164"/>
      <c r="L61" s="165"/>
      <c r="M61" s="166"/>
      <c r="N61" s="168" t="str" cm="1">
        <f t="array" ref="N61">_xlfn.IFNA(LOOKUP(2, 1/(MOD(COLUMN(O61:XFD61)-COLUMN(O61), 5)=2)/(O61:XFD61&lt;&gt;""), O61:XFD61),"Not Submitted")</f>
        <v>Cat. -IV</v>
      </c>
      <c r="O61" s="228"/>
      <c r="P61" s="228"/>
      <c r="Q61" s="177" t="s">
        <v>37</v>
      </c>
      <c r="R61" s="178"/>
      <c r="S61" s="172" t="s">
        <v>969</v>
      </c>
      <c r="T61" s="188"/>
      <c r="U61" s="185"/>
      <c r="V61" s="168"/>
      <c r="W61" s="172"/>
      <c r="X61" s="172"/>
      <c r="Y61" s="227"/>
      <c r="Z61" s="232"/>
      <c r="AA61" s="208"/>
      <c r="AB61" s="168"/>
      <c r="AC61" s="168"/>
      <c r="AD61" s="231"/>
      <c r="AE61" s="232"/>
      <c r="AF61" s="208"/>
      <c r="AG61" s="172"/>
      <c r="AH61" s="172"/>
      <c r="AI61" s="236"/>
      <c r="AJ61" s="205"/>
      <c r="AK61" s="172"/>
      <c r="AL61" s="172"/>
      <c r="AM61" s="172"/>
      <c r="AN61" s="180"/>
      <c r="AO61" s="172"/>
      <c r="AP61" s="172"/>
      <c r="AQ61" s="172"/>
      <c r="AR61" s="172"/>
      <c r="AS61" s="180"/>
      <c r="AT61" s="172"/>
      <c r="AU61" s="172"/>
      <c r="AV61" s="172"/>
      <c r="AW61" s="172"/>
      <c r="AX61" s="180"/>
      <c r="AY61" s="172"/>
      <c r="AZ61" s="172"/>
      <c r="BA61" s="172"/>
      <c r="BB61" s="172"/>
      <c r="BC61" s="180"/>
      <c r="BD61" s="172"/>
      <c r="BE61" s="172"/>
      <c r="BF61" s="172"/>
      <c r="BG61" s="172"/>
      <c r="BH61" s="180"/>
      <c r="BI61" s="172"/>
      <c r="BJ61" s="172"/>
      <c r="BK61" s="172"/>
      <c r="BL61" s="191"/>
      <c r="BM61" s="7" t="str">
        <f t="shared" si="0"/>
        <v>E</v>
      </c>
    </row>
    <row r="62" spans="1:65" s="7" customFormat="1" ht="38.25">
      <c r="A62" s="277">
        <v>60</v>
      </c>
      <c r="B62" s="277" t="str">
        <f t="shared" si="2"/>
        <v>PSS10B_Adani Renewable Energy 35 Limited (ARE35L)</v>
      </c>
      <c r="C62" s="279" t="s">
        <v>175</v>
      </c>
      <c r="D62" s="279" t="s">
        <v>23</v>
      </c>
      <c r="E62" s="28" t="s">
        <v>1277</v>
      </c>
      <c r="F62" s="211" t="s">
        <v>1680</v>
      </c>
      <c r="G62" s="284" t="s">
        <v>233</v>
      </c>
      <c r="H62" s="270" t="s">
        <v>234</v>
      </c>
      <c r="I62" s="273" t="s">
        <v>190</v>
      </c>
      <c r="J62" s="160" t="s">
        <v>142</v>
      </c>
      <c r="K62" s="164"/>
      <c r="L62" s="165"/>
      <c r="M62" s="166"/>
      <c r="N62" s="168" t="str" cm="1">
        <f t="array" ref="N62">_xlfn.IFNA(LOOKUP(2, 1/(MOD(COLUMN(O62:XFD62)-COLUMN(O62), 5)=2)/(O62:XFD62&lt;&gt;""), O62:XFD62),"Not Submitted")</f>
        <v>Cat. -I_Star</v>
      </c>
      <c r="O62" s="228"/>
      <c r="P62" s="228"/>
      <c r="Q62" s="177" t="s">
        <v>34</v>
      </c>
      <c r="R62" s="178"/>
      <c r="S62" s="172" t="s">
        <v>185</v>
      </c>
      <c r="T62" s="188"/>
      <c r="U62" s="185"/>
      <c r="V62" s="168"/>
      <c r="W62" s="172"/>
      <c r="X62" s="172"/>
      <c r="Y62" s="227"/>
      <c r="Z62" s="232"/>
      <c r="AA62" s="208"/>
      <c r="AB62" s="168"/>
      <c r="AC62" s="168"/>
      <c r="AD62" s="231"/>
      <c r="AE62" s="232"/>
      <c r="AF62" s="208"/>
      <c r="AG62" s="172"/>
      <c r="AH62" s="172"/>
      <c r="AI62" s="236"/>
      <c r="AJ62" s="205"/>
      <c r="AK62" s="172"/>
      <c r="AL62" s="172"/>
      <c r="AM62" s="172"/>
      <c r="AN62" s="180"/>
      <c r="AO62" s="172"/>
      <c r="AP62" s="172"/>
      <c r="AQ62" s="172"/>
      <c r="AR62" s="172"/>
      <c r="AS62" s="180"/>
      <c r="AT62" s="172"/>
      <c r="AU62" s="172"/>
      <c r="AV62" s="172"/>
      <c r="AW62" s="172"/>
      <c r="AX62" s="180"/>
      <c r="AY62" s="172"/>
      <c r="AZ62" s="172"/>
      <c r="BA62" s="172"/>
      <c r="BB62" s="172"/>
      <c r="BC62" s="180"/>
      <c r="BD62" s="172"/>
      <c r="BE62" s="172"/>
      <c r="BF62" s="172"/>
      <c r="BG62" s="172"/>
      <c r="BH62" s="180"/>
      <c r="BI62" s="172"/>
      <c r="BJ62" s="172"/>
      <c r="BK62" s="172"/>
      <c r="BL62" s="191"/>
      <c r="BM62" s="7" t="str">
        <f t="shared" si="0"/>
        <v>E</v>
      </c>
    </row>
    <row r="63" spans="1:65" s="7" customFormat="1" ht="38.25">
      <c r="A63" s="277">
        <v>61</v>
      </c>
      <c r="B63" s="277" t="str">
        <f t="shared" si="2"/>
        <v>PSS10B_Adani Renewable Energy 35 Limited (ARE35L)</v>
      </c>
      <c r="C63" s="279" t="s">
        <v>175</v>
      </c>
      <c r="D63" s="279" t="s">
        <v>23</v>
      </c>
      <c r="E63" s="28" t="s">
        <v>1277</v>
      </c>
      <c r="F63" s="211" t="s">
        <v>1681</v>
      </c>
      <c r="G63" s="281" t="s">
        <v>276</v>
      </c>
      <c r="H63" s="270" t="s">
        <v>277</v>
      </c>
      <c r="I63" s="273" t="s">
        <v>180</v>
      </c>
      <c r="J63" s="160" t="s">
        <v>159</v>
      </c>
      <c r="K63" s="164"/>
      <c r="L63" s="165"/>
      <c r="M63" s="166"/>
      <c r="N63" s="168" t="str" cm="1">
        <f t="array" ref="N63">_xlfn.IFNA(LOOKUP(2, 1/(MOD(COLUMN(O63:XFD63)-COLUMN(O63), 5)=2)/(O63:XFD63&lt;&gt;""), O63:XFD63),"Not Submitted")</f>
        <v>Cat. -I_Star</v>
      </c>
      <c r="O63" s="228"/>
      <c r="P63" s="228"/>
      <c r="Q63" s="177" t="s">
        <v>34</v>
      </c>
      <c r="R63" s="178"/>
      <c r="S63" s="172" t="s">
        <v>185</v>
      </c>
      <c r="T63" s="188"/>
      <c r="U63" s="185"/>
      <c r="V63" s="168"/>
      <c r="W63" s="172"/>
      <c r="X63" s="172"/>
      <c r="Y63" s="227"/>
      <c r="Z63" s="232"/>
      <c r="AA63" s="208"/>
      <c r="AB63" s="168"/>
      <c r="AC63" s="168"/>
      <c r="AD63" s="231"/>
      <c r="AE63" s="232"/>
      <c r="AF63" s="208"/>
      <c r="AG63" s="172"/>
      <c r="AH63" s="172"/>
      <c r="AI63" s="236"/>
      <c r="AJ63" s="205"/>
      <c r="AK63" s="172"/>
      <c r="AL63" s="172"/>
      <c r="AM63" s="172"/>
      <c r="AN63" s="180"/>
      <c r="AO63" s="172"/>
      <c r="AP63" s="172"/>
      <c r="AQ63" s="172"/>
      <c r="AR63" s="172"/>
      <c r="AS63" s="180"/>
      <c r="AT63" s="172"/>
      <c r="AU63" s="172"/>
      <c r="AV63" s="172"/>
      <c r="AW63" s="172"/>
      <c r="AX63" s="180"/>
      <c r="AY63" s="172"/>
      <c r="AZ63" s="172"/>
      <c r="BA63" s="172"/>
      <c r="BB63" s="172"/>
      <c r="BC63" s="180"/>
      <c r="BD63" s="172"/>
      <c r="BE63" s="172"/>
      <c r="BF63" s="172"/>
      <c r="BG63" s="172"/>
      <c r="BH63" s="180"/>
      <c r="BI63" s="172"/>
      <c r="BJ63" s="172"/>
      <c r="BK63" s="172"/>
      <c r="BL63" s="191"/>
      <c r="BM63" s="7" t="str">
        <f t="shared" si="0"/>
        <v>E</v>
      </c>
    </row>
    <row r="64" spans="1:65" s="7" customFormat="1" ht="38.25">
      <c r="A64" s="277">
        <v>62</v>
      </c>
      <c r="B64" s="277" t="str">
        <f t="shared" si="2"/>
        <v>PSS10B_Adani Renewable Energy 35 Limited (ARE35L)</v>
      </c>
      <c r="C64" s="279" t="s">
        <v>175</v>
      </c>
      <c r="D64" s="279" t="s">
        <v>23</v>
      </c>
      <c r="E64" s="28" t="s">
        <v>1277</v>
      </c>
      <c r="F64" s="211" t="s">
        <v>1682</v>
      </c>
      <c r="G64" s="282" t="s">
        <v>288</v>
      </c>
      <c r="H64" s="270" t="s">
        <v>289</v>
      </c>
      <c r="I64" s="273" t="s">
        <v>180</v>
      </c>
      <c r="J64" s="160" t="s">
        <v>159</v>
      </c>
      <c r="K64" s="164"/>
      <c r="L64" s="165"/>
      <c r="M64" s="166"/>
      <c r="N64" s="168" t="str" cm="1">
        <f t="array" ref="N64">_xlfn.IFNA(LOOKUP(2, 1/(MOD(COLUMN(O64:XFD64)-COLUMN(O64), 5)=2)/(O64:XFD64&lt;&gt;""), O64:XFD64),"Not Submitted")</f>
        <v>Cat. -I_Star</v>
      </c>
      <c r="O64" s="228"/>
      <c r="P64" s="228"/>
      <c r="Q64" s="177" t="s">
        <v>34</v>
      </c>
      <c r="R64" s="178"/>
      <c r="S64" s="172" t="s">
        <v>185</v>
      </c>
      <c r="T64" s="188"/>
      <c r="U64" s="185"/>
      <c r="V64" s="168"/>
      <c r="W64" s="172"/>
      <c r="X64" s="172"/>
      <c r="Y64" s="227"/>
      <c r="Z64" s="232"/>
      <c r="AA64" s="208"/>
      <c r="AB64" s="168"/>
      <c r="AC64" s="168"/>
      <c r="AD64" s="231"/>
      <c r="AE64" s="232"/>
      <c r="AF64" s="208"/>
      <c r="AG64" s="172"/>
      <c r="AH64" s="172"/>
      <c r="AI64" s="236"/>
      <c r="AJ64" s="205"/>
      <c r="AK64" s="172"/>
      <c r="AL64" s="172"/>
      <c r="AM64" s="172"/>
      <c r="AN64" s="180"/>
      <c r="AO64" s="172"/>
      <c r="AP64" s="172"/>
      <c r="AQ64" s="172"/>
      <c r="AR64" s="172"/>
      <c r="AS64" s="180"/>
      <c r="AT64" s="172"/>
      <c r="AU64" s="172"/>
      <c r="AV64" s="172"/>
      <c r="AW64" s="172"/>
      <c r="AX64" s="180"/>
      <c r="AY64" s="172"/>
      <c r="AZ64" s="172"/>
      <c r="BA64" s="172"/>
      <c r="BB64" s="172"/>
      <c r="BC64" s="180"/>
      <c r="BD64" s="172"/>
      <c r="BE64" s="172"/>
      <c r="BF64" s="172"/>
      <c r="BG64" s="172"/>
      <c r="BH64" s="180"/>
      <c r="BI64" s="172"/>
      <c r="BJ64" s="172"/>
      <c r="BK64" s="172"/>
      <c r="BL64" s="191"/>
      <c r="BM64" s="7" t="str">
        <f t="shared" si="0"/>
        <v>E</v>
      </c>
    </row>
    <row r="65" spans="1:65" s="7" customFormat="1" ht="38.25">
      <c r="A65" s="277">
        <v>63</v>
      </c>
      <c r="B65" s="277" t="str">
        <f t="shared" si="2"/>
        <v>PSS10B_Adani Renewable Energy 35 Limited (ARE35L)</v>
      </c>
      <c r="C65" s="279" t="s">
        <v>175</v>
      </c>
      <c r="D65" s="279" t="s">
        <v>23</v>
      </c>
      <c r="E65" s="28" t="s">
        <v>1277</v>
      </c>
      <c r="F65" s="211" t="s">
        <v>1683</v>
      </c>
      <c r="G65" s="282" t="s">
        <v>267</v>
      </c>
      <c r="H65" s="270" t="s">
        <v>268</v>
      </c>
      <c r="I65" s="273" t="s">
        <v>180</v>
      </c>
      <c r="J65" s="160" t="s">
        <v>142</v>
      </c>
      <c r="K65" s="164"/>
      <c r="L65" s="165"/>
      <c r="M65" s="166"/>
      <c r="N65" s="168" t="str" cm="1">
        <f t="array" ref="N65">_xlfn.IFNA(LOOKUP(2, 1/(MOD(COLUMN(O65:XFD65)-COLUMN(O65), 5)=2)/(O65:XFD65&lt;&gt;""), O65:XFD65),"Not Submitted")</f>
        <v>Cat. -II</v>
      </c>
      <c r="O65" s="228"/>
      <c r="P65" s="228"/>
      <c r="Q65" s="177" t="s">
        <v>35</v>
      </c>
      <c r="R65" s="178"/>
      <c r="S65" s="172" t="s">
        <v>969</v>
      </c>
      <c r="T65" s="188"/>
      <c r="U65" s="185"/>
      <c r="V65" s="168"/>
      <c r="W65" s="172"/>
      <c r="X65" s="172"/>
      <c r="Y65" s="227"/>
      <c r="Z65" s="232"/>
      <c r="AA65" s="208"/>
      <c r="AB65" s="168"/>
      <c r="AC65" s="168"/>
      <c r="AD65" s="231"/>
      <c r="AE65" s="232"/>
      <c r="AF65" s="208"/>
      <c r="AG65" s="172"/>
      <c r="AH65" s="172"/>
      <c r="AI65" s="236"/>
      <c r="AJ65" s="205"/>
      <c r="AK65" s="172"/>
      <c r="AL65" s="172"/>
      <c r="AM65" s="172"/>
      <c r="AN65" s="180"/>
      <c r="AO65" s="172"/>
      <c r="AP65" s="172"/>
      <c r="AQ65" s="172"/>
      <c r="AR65" s="172"/>
      <c r="AS65" s="180"/>
      <c r="AT65" s="172"/>
      <c r="AU65" s="172"/>
      <c r="AV65" s="172"/>
      <c r="AW65" s="172"/>
      <c r="AX65" s="180"/>
      <c r="AY65" s="172"/>
      <c r="AZ65" s="172"/>
      <c r="BA65" s="172"/>
      <c r="BB65" s="172"/>
      <c r="BC65" s="180"/>
      <c r="BD65" s="172"/>
      <c r="BE65" s="172"/>
      <c r="BF65" s="172"/>
      <c r="BG65" s="172"/>
      <c r="BH65" s="180"/>
      <c r="BI65" s="172"/>
      <c r="BJ65" s="172"/>
      <c r="BK65" s="172"/>
      <c r="BL65" s="191"/>
      <c r="BM65" s="7" t="str">
        <f t="shared" si="0"/>
        <v>E</v>
      </c>
    </row>
    <row r="66" spans="1:65" s="7" customFormat="1" ht="38.25">
      <c r="A66" s="277">
        <v>64</v>
      </c>
      <c r="B66" s="277" t="str">
        <f t="shared" si="2"/>
        <v>PSS10B_Adani Renewable Energy 35 Limited (ARE35L)</v>
      </c>
      <c r="C66" s="279" t="s">
        <v>175</v>
      </c>
      <c r="D66" s="279" t="s">
        <v>23</v>
      </c>
      <c r="E66" s="28" t="s">
        <v>1277</v>
      </c>
      <c r="F66" s="211" t="s">
        <v>1684</v>
      </c>
      <c r="G66" s="282" t="s">
        <v>270</v>
      </c>
      <c r="H66" s="270" t="s">
        <v>271</v>
      </c>
      <c r="I66" s="273" t="s">
        <v>180</v>
      </c>
      <c r="J66" s="160" t="s">
        <v>142</v>
      </c>
      <c r="K66" s="164"/>
      <c r="L66" s="165"/>
      <c r="M66" s="166"/>
      <c r="N66" s="168" t="str" cm="1">
        <f t="array" ref="N66">_xlfn.IFNA(LOOKUP(2, 1/(MOD(COLUMN(O66:XFD66)-COLUMN(O66), 5)=2)/(O66:XFD66&lt;&gt;""), O66:XFD66),"Not Submitted")</f>
        <v>Cat. -II</v>
      </c>
      <c r="O66" s="228"/>
      <c r="P66" s="228"/>
      <c r="Q66" s="177" t="s">
        <v>35</v>
      </c>
      <c r="R66" s="178"/>
      <c r="S66" s="172" t="s">
        <v>922</v>
      </c>
      <c r="T66" s="188"/>
      <c r="U66" s="185"/>
      <c r="V66" s="168"/>
      <c r="W66" s="172"/>
      <c r="X66" s="172"/>
      <c r="Y66" s="227"/>
      <c r="Z66" s="232"/>
      <c r="AA66" s="208"/>
      <c r="AB66" s="168"/>
      <c r="AC66" s="168"/>
      <c r="AD66" s="231"/>
      <c r="AE66" s="232"/>
      <c r="AF66" s="208"/>
      <c r="AG66" s="172"/>
      <c r="AH66" s="172"/>
      <c r="AI66" s="236"/>
      <c r="AJ66" s="205"/>
      <c r="AK66" s="172"/>
      <c r="AL66" s="172"/>
      <c r="AM66" s="172"/>
      <c r="AN66" s="180"/>
      <c r="AO66" s="172"/>
      <c r="AP66" s="172"/>
      <c r="AQ66" s="172"/>
      <c r="AR66" s="172"/>
      <c r="AS66" s="180"/>
      <c r="AT66" s="172"/>
      <c r="AU66" s="172"/>
      <c r="AV66" s="172"/>
      <c r="AW66" s="172"/>
      <c r="AX66" s="180"/>
      <c r="AY66" s="172"/>
      <c r="AZ66" s="172"/>
      <c r="BA66" s="172"/>
      <c r="BB66" s="172"/>
      <c r="BC66" s="180"/>
      <c r="BD66" s="172"/>
      <c r="BE66" s="172"/>
      <c r="BF66" s="172"/>
      <c r="BG66" s="172"/>
      <c r="BH66" s="180"/>
      <c r="BI66" s="172"/>
      <c r="BJ66" s="172"/>
      <c r="BK66" s="172"/>
      <c r="BL66" s="191"/>
      <c r="BM66" s="7" t="str">
        <f t="shared" si="0"/>
        <v>E</v>
      </c>
    </row>
    <row r="67" spans="1:65" s="7" customFormat="1" ht="38.25">
      <c r="A67" s="277">
        <v>65</v>
      </c>
      <c r="B67" s="277" t="str">
        <f t="shared" si="2"/>
        <v>PSS10B_Adani Renewable Energy 35 Limited (ARE35L)</v>
      </c>
      <c r="C67" s="279" t="s">
        <v>175</v>
      </c>
      <c r="D67" s="279" t="s">
        <v>23</v>
      </c>
      <c r="E67" s="28" t="s">
        <v>1277</v>
      </c>
      <c r="F67" s="211" t="s">
        <v>1685</v>
      </c>
      <c r="G67" s="285" t="s">
        <v>254</v>
      </c>
      <c r="H67" s="270" t="s">
        <v>255</v>
      </c>
      <c r="I67" s="273" t="s">
        <v>190</v>
      </c>
      <c r="J67" s="160" t="s">
        <v>142</v>
      </c>
      <c r="K67" s="164"/>
      <c r="L67" s="165"/>
      <c r="M67" s="166"/>
      <c r="N67" s="168" t="str" cm="1">
        <f t="array" ref="N67">_xlfn.IFNA(LOOKUP(2, 1/(MOD(COLUMN(O67:XFD67)-COLUMN(O67), 5)=2)/(O67:XFD67&lt;&gt;""), O67:XFD67),"Not Submitted")</f>
        <v>Cat. -IV</v>
      </c>
      <c r="O67" s="228"/>
      <c r="P67" s="228"/>
      <c r="Q67" s="177" t="s">
        <v>37</v>
      </c>
      <c r="R67" s="178"/>
      <c r="S67" s="172" t="s">
        <v>185</v>
      </c>
      <c r="T67" s="188"/>
      <c r="U67" s="185"/>
      <c r="V67" s="168"/>
      <c r="W67" s="172"/>
      <c r="X67" s="172"/>
      <c r="Y67" s="227"/>
      <c r="Z67" s="232"/>
      <c r="AA67" s="208"/>
      <c r="AB67" s="168"/>
      <c r="AC67" s="168"/>
      <c r="AD67" s="231"/>
      <c r="AE67" s="232"/>
      <c r="AF67" s="208"/>
      <c r="AG67" s="172"/>
      <c r="AH67" s="172"/>
      <c r="AI67" s="236"/>
      <c r="AJ67" s="205"/>
      <c r="AK67" s="172"/>
      <c r="AL67" s="172"/>
      <c r="AM67" s="172"/>
      <c r="AN67" s="180"/>
      <c r="AO67" s="172"/>
      <c r="AP67" s="172"/>
      <c r="AQ67" s="172"/>
      <c r="AR67" s="172"/>
      <c r="AS67" s="180"/>
      <c r="AT67" s="172"/>
      <c r="AU67" s="172"/>
      <c r="AV67" s="172"/>
      <c r="AW67" s="172"/>
      <c r="AX67" s="180"/>
      <c r="AY67" s="172"/>
      <c r="AZ67" s="172"/>
      <c r="BA67" s="172"/>
      <c r="BB67" s="172"/>
      <c r="BC67" s="180"/>
      <c r="BD67" s="172"/>
      <c r="BE67" s="172"/>
      <c r="BF67" s="172"/>
      <c r="BG67" s="172"/>
      <c r="BH67" s="180"/>
      <c r="BI67" s="172"/>
      <c r="BJ67" s="172"/>
      <c r="BK67" s="172"/>
      <c r="BL67" s="191"/>
      <c r="BM67" s="7" t="str">
        <f t="shared" ref="BM67:BM130" si="3">MID(F67,20,1)</f>
        <v>E</v>
      </c>
    </row>
    <row r="68" spans="1:65" s="7" customFormat="1" ht="38.25">
      <c r="A68" s="277">
        <v>66</v>
      </c>
      <c r="B68" s="277" t="str">
        <f t="shared" si="2"/>
        <v>PSS10B_Adani Renewable Energy 35 Limited (ARE35L)</v>
      </c>
      <c r="C68" s="279" t="s">
        <v>175</v>
      </c>
      <c r="D68" s="279" t="s">
        <v>23</v>
      </c>
      <c r="E68" s="28" t="s">
        <v>1277</v>
      </c>
      <c r="F68" s="211" t="s">
        <v>1686</v>
      </c>
      <c r="G68" s="282" t="s">
        <v>285</v>
      </c>
      <c r="H68" s="270" t="s">
        <v>286</v>
      </c>
      <c r="I68" s="273" t="s">
        <v>180</v>
      </c>
      <c r="J68" s="160" t="s">
        <v>142</v>
      </c>
      <c r="K68" s="164"/>
      <c r="L68" s="165"/>
      <c r="M68" s="166"/>
      <c r="N68" s="168" t="str" cm="1">
        <f t="array" ref="N68">_xlfn.IFNA(LOOKUP(2, 1/(MOD(COLUMN(O68:XFD68)-COLUMN(O68), 5)=2)/(O68:XFD68&lt;&gt;""), O68:XFD68),"Not Submitted")</f>
        <v>Cat. -IV</v>
      </c>
      <c r="O68" s="228"/>
      <c r="P68" s="228"/>
      <c r="Q68" s="177" t="s">
        <v>37</v>
      </c>
      <c r="R68" s="178"/>
      <c r="S68" s="172" t="s">
        <v>185</v>
      </c>
      <c r="T68" s="188"/>
      <c r="U68" s="185"/>
      <c r="V68" s="168"/>
      <c r="W68" s="172"/>
      <c r="X68" s="172"/>
      <c r="Y68" s="227"/>
      <c r="Z68" s="232"/>
      <c r="AA68" s="208"/>
      <c r="AB68" s="168"/>
      <c r="AC68" s="168"/>
      <c r="AD68" s="231"/>
      <c r="AE68" s="232"/>
      <c r="AF68" s="208"/>
      <c r="AG68" s="172"/>
      <c r="AH68" s="172"/>
      <c r="AI68" s="236"/>
      <c r="AJ68" s="205"/>
      <c r="AK68" s="172"/>
      <c r="AL68" s="172"/>
      <c r="AM68" s="172"/>
      <c r="AN68" s="180"/>
      <c r="AO68" s="172"/>
      <c r="AP68" s="172"/>
      <c r="AQ68" s="172"/>
      <c r="AR68" s="172"/>
      <c r="AS68" s="180"/>
      <c r="AT68" s="172"/>
      <c r="AU68" s="172"/>
      <c r="AV68" s="172"/>
      <c r="AW68" s="172"/>
      <c r="AX68" s="180"/>
      <c r="AY68" s="172"/>
      <c r="AZ68" s="172"/>
      <c r="BA68" s="172"/>
      <c r="BB68" s="172"/>
      <c r="BC68" s="180"/>
      <c r="BD68" s="172"/>
      <c r="BE68" s="172"/>
      <c r="BF68" s="172"/>
      <c r="BG68" s="172"/>
      <c r="BH68" s="180"/>
      <c r="BI68" s="172"/>
      <c r="BJ68" s="172"/>
      <c r="BK68" s="172"/>
      <c r="BL68" s="191"/>
      <c r="BM68" s="7" t="str">
        <f t="shared" si="3"/>
        <v>E</v>
      </c>
    </row>
    <row r="69" spans="1:65" s="7" customFormat="1" ht="38.25">
      <c r="A69" s="277">
        <v>67</v>
      </c>
      <c r="B69" s="277" t="str">
        <f t="shared" si="2"/>
        <v>PSS10B_Adani Renewable Energy 35 Limited (ARE35L)</v>
      </c>
      <c r="C69" s="279" t="s">
        <v>175</v>
      </c>
      <c r="D69" s="279" t="s">
        <v>23</v>
      </c>
      <c r="E69" s="28" t="s">
        <v>1277</v>
      </c>
      <c r="F69" s="211" t="s">
        <v>1687</v>
      </c>
      <c r="G69" s="285" t="s">
        <v>230</v>
      </c>
      <c r="H69" s="270" t="s">
        <v>231</v>
      </c>
      <c r="I69" s="273" t="s">
        <v>180</v>
      </c>
      <c r="J69" s="160" t="s">
        <v>142</v>
      </c>
      <c r="K69" s="164"/>
      <c r="L69" s="165"/>
      <c r="M69" s="166"/>
      <c r="N69" s="168" t="str" cm="1">
        <f t="array" ref="N69">_xlfn.IFNA(LOOKUP(2, 1/(MOD(COLUMN(O69:XFD69)-COLUMN(O69), 5)=2)/(O69:XFD69&lt;&gt;""), O69:XFD69),"Not Submitted")</f>
        <v>Cat. -IV</v>
      </c>
      <c r="O69" s="228"/>
      <c r="P69" s="228"/>
      <c r="Q69" s="177" t="s">
        <v>37</v>
      </c>
      <c r="R69" s="178"/>
      <c r="S69" s="172" t="s">
        <v>185</v>
      </c>
      <c r="T69" s="188"/>
      <c r="U69" s="185"/>
      <c r="V69" s="168"/>
      <c r="W69" s="172"/>
      <c r="X69" s="172"/>
      <c r="Y69" s="227"/>
      <c r="Z69" s="232"/>
      <c r="AA69" s="208"/>
      <c r="AB69" s="168"/>
      <c r="AC69" s="168"/>
      <c r="AD69" s="231"/>
      <c r="AE69" s="232"/>
      <c r="AF69" s="208"/>
      <c r="AG69" s="172"/>
      <c r="AH69" s="172"/>
      <c r="AI69" s="236"/>
      <c r="AJ69" s="205"/>
      <c r="AK69" s="172"/>
      <c r="AL69" s="172"/>
      <c r="AM69" s="172"/>
      <c r="AN69" s="180"/>
      <c r="AO69" s="172"/>
      <c r="AP69" s="172"/>
      <c r="AQ69" s="172"/>
      <c r="AR69" s="172"/>
      <c r="AS69" s="180"/>
      <c r="AT69" s="172"/>
      <c r="AU69" s="172"/>
      <c r="AV69" s="172"/>
      <c r="AW69" s="172"/>
      <c r="AX69" s="180"/>
      <c r="AY69" s="172"/>
      <c r="AZ69" s="172"/>
      <c r="BA69" s="172"/>
      <c r="BB69" s="172"/>
      <c r="BC69" s="180"/>
      <c r="BD69" s="172"/>
      <c r="BE69" s="172"/>
      <c r="BF69" s="172"/>
      <c r="BG69" s="172"/>
      <c r="BH69" s="180"/>
      <c r="BI69" s="172"/>
      <c r="BJ69" s="172"/>
      <c r="BK69" s="172"/>
      <c r="BL69" s="191"/>
      <c r="BM69" s="7" t="str">
        <f t="shared" si="3"/>
        <v>E</v>
      </c>
    </row>
    <row r="70" spans="1:65" s="7" customFormat="1" ht="38.25">
      <c r="A70" s="277">
        <v>68</v>
      </c>
      <c r="B70" s="277" t="str">
        <f t="shared" si="2"/>
        <v>PSS10B_Adani Renewable Energy 35 Limited (ARE35L)</v>
      </c>
      <c r="C70" s="279" t="s">
        <v>175</v>
      </c>
      <c r="D70" s="279" t="s">
        <v>23</v>
      </c>
      <c r="E70" s="28" t="s">
        <v>1277</v>
      </c>
      <c r="F70" s="211" t="s">
        <v>1688</v>
      </c>
      <c r="G70" s="282" t="s">
        <v>227</v>
      </c>
      <c r="H70" s="270" t="s">
        <v>228</v>
      </c>
      <c r="I70" s="273" t="s">
        <v>190</v>
      </c>
      <c r="J70" s="160" t="s">
        <v>142</v>
      </c>
      <c r="K70" s="164"/>
      <c r="L70" s="165"/>
      <c r="M70" s="166"/>
      <c r="N70" s="168" t="str" cm="1">
        <f t="array" ref="N70">_xlfn.IFNA(LOOKUP(2, 1/(MOD(COLUMN(O70:XFD70)-COLUMN(O70), 5)=2)/(O70:XFD70&lt;&gt;""), O70:XFD70),"Not Submitted")</f>
        <v>Cat. -II</v>
      </c>
      <c r="O70" s="228"/>
      <c r="P70" s="228"/>
      <c r="Q70" s="177" t="s">
        <v>35</v>
      </c>
      <c r="R70" s="178"/>
      <c r="S70" s="172" t="s">
        <v>1689</v>
      </c>
      <c r="T70" s="188"/>
      <c r="U70" s="185"/>
      <c r="V70" s="168"/>
      <c r="W70" s="172"/>
      <c r="X70" s="172"/>
      <c r="Y70" s="227"/>
      <c r="Z70" s="232"/>
      <c r="AA70" s="208"/>
      <c r="AB70" s="168"/>
      <c r="AC70" s="168"/>
      <c r="AD70" s="231"/>
      <c r="AE70" s="232"/>
      <c r="AF70" s="208"/>
      <c r="AG70" s="172"/>
      <c r="AH70" s="172"/>
      <c r="AI70" s="236"/>
      <c r="AJ70" s="205"/>
      <c r="AK70" s="172"/>
      <c r="AL70" s="172"/>
      <c r="AM70" s="172"/>
      <c r="AN70" s="180"/>
      <c r="AO70" s="172"/>
      <c r="AP70" s="172"/>
      <c r="AQ70" s="172"/>
      <c r="AR70" s="172"/>
      <c r="AS70" s="180"/>
      <c r="AT70" s="172"/>
      <c r="AU70" s="172"/>
      <c r="AV70" s="172"/>
      <c r="AW70" s="172"/>
      <c r="AX70" s="180"/>
      <c r="AY70" s="172"/>
      <c r="AZ70" s="172"/>
      <c r="BA70" s="172"/>
      <c r="BB70" s="172"/>
      <c r="BC70" s="180"/>
      <c r="BD70" s="172"/>
      <c r="BE70" s="172"/>
      <c r="BF70" s="172"/>
      <c r="BG70" s="172"/>
      <c r="BH70" s="180"/>
      <c r="BI70" s="172"/>
      <c r="BJ70" s="172"/>
      <c r="BK70" s="172"/>
      <c r="BL70" s="191"/>
      <c r="BM70" s="7" t="str">
        <f t="shared" si="3"/>
        <v>E</v>
      </c>
    </row>
    <row r="71" spans="1:65" s="7" customFormat="1" ht="38.25">
      <c r="A71" s="277">
        <v>69</v>
      </c>
      <c r="B71" s="277" t="str">
        <f t="shared" si="2"/>
        <v>PSS10B_Adani Renewable Energy 35 Limited (ARE35L)</v>
      </c>
      <c r="C71" s="279" t="s">
        <v>175</v>
      </c>
      <c r="D71" s="279" t="s">
        <v>23</v>
      </c>
      <c r="E71" s="28" t="s">
        <v>1277</v>
      </c>
      <c r="F71" s="211" t="s">
        <v>1690</v>
      </c>
      <c r="G71" s="282" t="s">
        <v>264</v>
      </c>
      <c r="H71" s="270" t="s">
        <v>265</v>
      </c>
      <c r="I71" s="273" t="s">
        <v>180</v>
      </c>
      <c r="J71" s="160" t="s">
        <v>159</v>
      </c>
      <c r="K71" s="164"/>
      <c r="L71" s="165"/>
      <c r="M71" s="166"/>
      <c r="N71" s="168" t="str" cm="1">
        <f t="array" ref="N71">_xlfn.IFNA(LOOKUP(2, 1/(MOD(COLUMN(O71:XFD71)-COLUMN(O71), 5)=2)/(O71:XFD71&lt;&gt;""), O71:XFD71),"Not Submitted")</f>
        <v>Cat. -I_Star</v>
      </c>
      <c r="O71" s="228"/>
      <c r="P71" s="228"/>
      <c r="Q71" s="177" t="s">
        <v>34</v>
      </c>
      <c r="R71" s="178"/>
      <c r="S71" s="172" t="s">
        <v>185</v>
      </c>
      <c r="T71" s="188"/>
      <c r="U71" s="185"/>
      <c r="V71" s="168"/>
      <c r="W71" s="172"/>
      <c r="X71" s="172"/>
      <c r="Y71" s="227"/>
      <c r="Z71" s="232"/>
      <c r="AA71" s="208"/>
      <c r="AB71" s="168"/>
      <c r="AC71" s="168"/>
      <c r="AD71" s="231"/>
      <c r="AE71" s="232"/>
      <c r="AF71" s="208"/>
      <c r="AG71" s="172"/>
      <c r="AH71" s="172"/>
      <c r="AI71" s="236"/>
      <c r="AJ71" s="205"/>
      <c r="AK71" s="172"/>
      <c r="AL71" s="172"/>
      <c r="AM71" s="172"/>
      <c r="AN71" s="180"/>
      <c r="AO71" s="172"/>
      <c r="AP71" s="172"/>
      <c r="AQ71" s="172"/>
      <c r="AR71" s="172"/>
      <c r="AS71" s="180"/>
      <c r="AT71" s="172"/>
      <c r="AU71" s="172"/>
      <c r="AV71" s="172"/>
      <c r="AW71" s="172"/>
      <c r="AX71" s="180"/>
      <c r="AY71" s="172"/>
      <c r="AZ71" s="172"/>
      <c r="BA71" s="172"/>
      <c r="BB71" s="172"/>
      <c r="BC71" s="180"/>
      <c r="BD71" s="172"/>
      <c r="BE71" s="172"/>
      <c r="BF71" s="172"/>
      <c r="BG71" s="172"/>
      <c r="BH71" s="180"/>
      <c r="BI71" s="172"/>
      <c r="BJ71" s="172"/>
      <c r="BK71" s="172"/>
      <c r="BL71" s="191"/>
      <c r="BM71" s="7" t="str">
        <f t="shared" si="3"/>
        <v>E</v>
      </c>
    </row>
    <row r="72" spans="1:65" s="7" customFormat="1" ht="38.25">
      <c r="A72" s="277">
        <v>70</v>
      </c>
      <c r="B72" s="277" t="str">
        <f t="shared" si="2"/>
        <v>PSS10B_Adani Renewable Energy 35 Limited (ARE35L)</v>
      </c>
      <c r="C72" s="279" t="s">
        <v>175</v>
      </c>
      <c r="D72" s="279" t="s">
        <v>23</v>
      </c>
      <c r="E72" s="28" t="s">
        <v>1277</v>
      </c>
      <c r="F72" s="211" t="s">
        <v>1691</v>
      </c>
      <c r="G72" s="282" t="s">
        <v>239</v>
      </c>
      <c r="H72" s="270" t="s">
        <v>184</v>
      </c>
      <c r="I72" s="273" t="s">
        <v>180</v>
      </c>
      <c r="J72" s="160" t="s">
        <v>142</v>
      </c>
      <c r="K72" s="164"/>
      <c r="L72" s="165"/>
      <c r="M72" s="166"/>
      <c r="N72" s="168" t="str" cm="1">
        <f t="array" ref="N72">_xlfn.IFNA(LOOKUP(2, 1/(MOD(COLUMN(O72:XFD72)-COLUMN(O72), 5)=2)/(O72:XFD72&lt;&gt;""), O72:XFD72),"Not Submitted")</f>
        <v>Cat. -I_Star</v>
      </c>
      <c r="O72" s="228"/>
      <c r="P72" s="228"/>
      <c r="Q72" s="177" t="s">
        <v>34</v>
      </c>
      <c r="R72" s="178"/>
      <c r="S72" s="172" t="s">
        <v>1689</v>
      </c>
      <c r="T72" s="188"/>
      <c r="U72" s="185"/>
      <c r="V72" s="168"/>
      <c r="W72" s="172"/>
      <c r="X72" s="172"/>
      <c r="Y72" s="227"/>
      <c r="Z72" s="232"/>
      <c r="AA72" s="208"/>
      <c r="AB72" s="168"/>
      <c r="AC72" s="168"/>
      <c r="AD72" s="231"/>
      <c r="AE72" s="232"/>
      <c r="AF72" s="208"/>
      <c r="AG72" s="172"/>
      <c r="AH72" s="172"/>
      <c r="AI72" s="236"/>
      <c r="AJ72" s="205"/>
      <c r="AK72" s="172"/>
      <c r="AL72" s="172"/>
      <c r="AM72" s="172"/>
      <c r="AN72" s="180"/>
      <c r="AO72" s="172"/>
      <c r="AP72" s="172"/>
      <c r="AQ72" s="172"/>
      <c r="AR72" s="172"/>
      <c r="AS72" s="180"/>
      <c r="AT72" s="172"/>
      <c r="AU72" s="172"/>
      <c r="AV72" s="172"/>
      <c r="AW72" s="172"/>
      <c r="AX72" s="180"/>
      <c r="AY72" s="172"/>
      <c r="AZ72" s="172"/>
      <c r="BA72" s="172"/>
      <c r="BB72" s="172"/>
      <c r="BC72" s="180"/>
      <c r="BD72" s="172"/>
      <c r="BE72" s="172"/>
      <c r="BF72" s="172"/>
      <c r="BG72" s="172"/>
      <c r="BH72" s="180"/>
      <c r="BI72" s="172"/>
      <c r="BJ72" s="172"/>
      <c r="BK72" s="172"/>
      <c r="BL72" s="191"/>
      <c r="BM72" s="7" t="str">
        <f t="shared" si="3"/>
        <v>E</v>
      </c>
    </row>
    <row r="73" spans="1:65" s="7" customFormat="1" ht="38.25">
      <c r="A73" s="277">
        <v>71</v>
      </c>
      <c r="B73" s="277" t="str">
        <f t="shared" si="2"/>
        <v>PSS10B_Adani Renewable Energy 35 Limited (ARE35L)</v>
      </c>
      <c r="C73" s="279" t="s">
        <v>175</v>
      </c>
      <c r="D73" s="279" t="s">
        <v>23</v>
      </c>
      <c r="E73" s="28" t="s">
        <v>1277</v>
      </c>
      <c r="F73" s="211" t="s">
        <v>1692</v>
      </c>
      <c r="G73" s="282" t="s">
        <v>183</v>
      </c>
      <c r="H73" s="270" t="s">
        <v>184</v>
      </c>
      <c r="I73" s="273" t="s">
        <v>180</v>
      </c>
      <c r="J73" s="160" t="s">
        <v>142</v>
      </c>
      <c r="K73" s="164"/>
      <c r="L73" s="165"/>
      <c r="M73" s="166"/>
      <c r="N73" s="168" t="str" cm="1">
        <f t="array" ref="N73">_xlfn.IFNA(LOOKUP(2, 1/(MOD(COLUMN(O73:XFD73)-COLUMN(O73), 5)=2)/(O73:XFD73&lt;&gt;""), O73:XFD73),"Not Submitted")</f>
        <v>Cat. -I_Star</v>
      </c>
      <c r="O73" s="228"/>
      <c r="P73" s="228"/>
      <c r="Q73" s="177" t="s">
        <v>34</v>
      </c>
      <c r="R73" s="178"/>
      <c r="S73" s="172" t="s">
        <v>185</v>
      </c>
      <c r="T73" s="188"/>
      <c r="U73" s="185"/>
      <c r="V73" s="168"/>
      <c r="W73" s="172"/>
      <c r="X73" s="172"/>
      <c r="Y73" s="227"/>
      <c r="Z73" s="232"/>
      <c r="AA73" s="208"/>
      <c r="AB73" s="168"/>
      <c r="AC73" s="168"/>
      <c r="AD73" s="231"/>
      <c r="AE73" s="232"/>
      <c r="AF73" s="208"/>
      <c r="AG73" s="172"/>
      <c r="AH73" s="172"/>
      <c r="AI73" s="236"/>
      <c r="AJ73" s="205"/>
      <c r="AK73" s="172"/>
      <c r="AL73" s="172"/>
      <c r="AM73" s="172"/>
      <c r="AN73" s="180"/>
      <c r="AO73" s="172"/>
      <c r="AP73" s="172"/>
      <c r="AQ73" s="172"/>
      <c r="AR73" s="172"/>
      <c r="AS73" s="180"/>
      <c r="AT73" s="172"/>
      <c r="AU73" s="172"/>
      <c r="AV73" s="172"/>
      <c r="AW73" s="172"/>
      <c r="AX73" s="180"/>
      <c r="AY73" s="172"/>
      <c r="AZ73" s="172"/>
      <c r="BA73" s="172"/>
      <c r="BB73" s="172"/>
      <c r="BC73" s="180"/>
      <c r="BD73" s="172"/>
      <c r="BE73" s="172"/>
      <c r="BF73" s="172"/>
      <c r="BG73" s="172"/>
      <c r="BH73" s="180"/>
      <c r="BI73" s="172"/>
      <c r="BJ73" s="172"/>
      <c r="BK73" s="172"/>
      <c r="BL73" s="191"/>
      <c r="BM73" s="7" t="str">
        <f t="shared" si="3"/>
        <v>I</v>
      </c>
    </row>
    <row r="74" spans="1:65" s="7" customFormat="1" ht="38.25">
      <c r="A74" s="277">
        <v>72</v>
      </c>
      <c r="B74" s="277" t="str">
        <f t="shared" si="2"/>
        <v>PSS10B_Adani Renewable Energy 35 Limited (ARE35L)</v>
      </c>
      <c r="C74" s="279" t="s">
        <v>175</v>
      </c>
      <c r="D74" s="279" t="s">
        <v>23</v>
      </c>
      <c r="E74" s="28" t="s">
        <v>1277</v>
      </c>
      <c r="F74" s="211" t="s">
        <v>1693</v>
      </c>
      <c r="G74" s="282" t="s">
        <v>178</v>
      </c>
      <c r="H74" s="270" t="s">
        <v>179</v>
      </c>
      <c r="I74" s="273" t="s">
        <v>180</v>
      </c>
      <c r="J74" s="160" t="s">
        <v>159</v>
      </c>
      <c r="K74" s="164"/>
      <c r="L74" s="165"/>
      <c r="M74" s="166"/>
      <c r="N74" s="168" t="str" cm="1">
        <f t="array" ref="N74">_xlfn.IFNA(LOOKUP(2, 1/(MOD(COLUMN(O74:XFD74)-COLUMN(O74), 5)=2)/(O74:XFD74&lt;&gt;""), O74:XFD74),"Not Submitted")</f>
        <v>Cat. -I_Star</v>
      </c>
      <c r="O74" s="228"/>
      <c r="P74" s="228"/>
      <c r="Q74" s="177" t="s">
        <v>34</v>
      </c>
      <c r="R74" s="178"/>
      <c r="S74" s="172" t="s">
        <v>185</v>
      </c>
      <c r="T74" s="188"/>
      <c r="U74" s="185"/>
      <c r="V74" s="168"/>
      <c r="W74" s="172"/>
      <c r="X74" s="172"/>
      <c r="Y74" s="227"/>
      <c r="Z74" s="232"/>
      <c r="AA74" s="208"/>
      <c r="AB74" s="168"/>
      <c r="AC74" s="168"/>
      <c r="AD74" s="231"/>
      <c r="AE74" s="232"/>
      <c r="AF74" s="208"/>
      <c r="AG74" s="172"/>
      <c r="AH74" s="172"/>
      <c r="AI74" s="236"/>
      <c r="AJ74" s="205"/>
      <c r="AK74" s="172"/>
      <c r="AL74" s="172"/>
      <c r="AM74" s="172"/>
      <c r="AN74" s="180"/>
      <c r="AO74" s="172"/>
      <c r="AP74" s="172"/>
      <c r="AQ74" s="172"/>
      <c r="AR74" s="172"/>
      <c r="AS74" s="180"/>
      <c r="AT74" s="172"/>
      <c r="AU74" s="172"/>
      <c r="AV74" s="172"/>
      <c r="AW74" s="172"/>
      <c r="AX74" s="180"/>
      <c r="AY74" s="172"/>
      <c r="AZ74" s="172"/>
      <c r="BA74" s="172"/>
      <c r="BB74" s="172"/>
      <c r="BC74" s="180"/>
      <c r="BD74" s="172"/>
      <c r="BE74" s="172"/>
      <c r="BF74" s="172"/>
      <c r="BG74" s="172"/>
      <c r="BH74" s="180"/>
      <c r="BI74" s="172"/>
      <c r="BJ74" s="172"/>
      <c r="BK74" s="172"/>
      <c r="BL74" s="191"/>
      <c r="BM74" s="7" t="str">
        <f t="shared" si="3"/>
        <v>I</v>
      </c>
    </row>
    <row r="75" spans="1:65" s="7" customFormat="1" ht="38.25">
      <c r="A75" s="277">
        <v>73</v>
      </c>
      <c r="B75" s="277" t="str">
        <f t="shared" si="2"/>
        <v>PSS10B_Adani Renewable Energy 35 Limited (ARE35L)</v>
      </c>
      <c r="C75" s="279" t="s">
        <v>175</v>
      </c>
      <c r="D75" s="279" t="s">
        <v>23</v>
      </c>
      <c r="E75" s="28" t="s">
        <v>1277</v>
      </c>
      <c r="F75" s="211" t="s">
        <v>1694</v>
      </c>
      <c r="G75" s="282" t="s">
        <v>196</v>
      </c>
      <c r="H75" s="270" t="s">
        <v>197</v>
      </c>
      <c r="I75" s="273" t="s">
        <v>190</v>
      </c>
      <c r="J75" s="160" t="s">
        <v>159</v>
      </c>
      <c r="K75" s="164"/>
      <c r="L75" s="165"/>
      <c r="M75" s="166"/>
      <c r="N75" s="168" t="str" cm="1">
        <f t="array" ref="N75">_xlfn.IFNA(LOOKUP(2, 1/(MOD(COLUMN(O75:XFD75)-COLUMN(O75), 5)=2)/(O75:XFD75&lt;&gt;""), O75:XFD75),"Not Submitted")</f>
        <v>Cat. -IV</v>
      </c>
      <c r="O75" s="228"/>
      <c r="P75" s="228"/>
      <c r="Q75" s="177" t="s">
        <v>37</v>
      </c>
      <c r="R75" s="178"/>
      <c r="S75" s="172" t="s">
        <v>969</v>
      </c>
      <c r="T75" s="188"/>
      <c r="U75" s="185"/>
      <c r="V75" s="168"/>
      <c r="W75" s="172"/>
      <c r="X75" s="172"/>
      <c r="Y75" s="227"/>
      <c r="Z75" s="232"/>
      <c r="AA75" s="208"/>
      <c r="AB75" s="168"/>
      <c r="AC75" s="168"/>
      <c r="AD75" s="231"/>
      <c r="AE75" s="232"/>
      <c r="AF75" s="208"/>
      <c r="AG75" s="172"/>
      <c r="AH75" s="172"/>
      <c r="AI75" s="236"/>
      <c r="AJ75" s="205"/>
      <c r="AK75" s="172"/>
      <c r="AL75" s="172"/>
      <c r="AM75" s="172"/>
      <c r="AN75" s="180"/>
      <c r="AO75" s="172"/>
      <c r="AP75" s="172"/>
      <c r="AQ75" s="172"/>
      <c r="AR75" s="172"/>
      <c r="AS75" s="180"/>
      <c r="AT75" s="172"/>
      <c r="AU75" s="172"/>
      <c r="AV75" s="172"/>
      <c r="AW75" s="172"/>
      <c r="AX75" s="180"/>
      <c r="AY75" s="172"/>
      <c r="AZ75" s="172"/>
      <c r="BA75" s="172"/>
      <c r="BB75" s="172"/>
      <c r="BC75" s="180"/>
      <c r="BD75" s="172"/>
      <c r="BE75" s="172"/>
      <c r="BF75" s="172"/>
      <c r="BG75" s="172"/>
      <c r="BH75" s="180"/>
      <c r="BI75" s="172"/>
      <c r="BJ75" s="172"/>
      <c r="BK75" s="172"/>
      <c r="BL75" s="191"/>
      <c r="BM75" s="7" t="str">
        <f t="shared" si="3"/>
        <v>I</v>
      </c>
    </row>
    <row r="76" spans="1:65" s="7" customFormat="1" ht="38.25">
      <c r="A76" s="277">
        <v>74</v>
      </c>
      <c r="B76" s="277" t="str">
        <f t="shared" si="2"/>
        <v>PSS10B_Adani Renewable Energy 35 Limited (ARE35L)</v>
      </c>
      <c r="C76" s="279" t="s">
        <v>175</v>
      </c>
      <c r="D76" s="279" t="s">
        <v>23</v>
      </c>
      <c r="E76" s="28" t="s">
        <v>1277</v>
      </c>
      <c r="F76" s="211" t="s">
        <v>1695</v>
      </c>
      <c r="G76" s="282" t="s">
        <v>192</v>
      </c>
      <c r="H76" s="270" t="s">
        <v>193</v>
      </c>
      <c r="I76" s="273" t="s">
        <v>190</v>
      </c>
      <c r="J76" s="160" t="s">
        <v>159</v>
      </c>
      <c r="K76" s="164"/>
      <c r="L76" s="165"/>
      <c r="M76" s="166"/>
      <c r="N76" s="168" t="str" cm="1">
        <f t="array" ref="N76">_xlfn.IFNA(LOOKUP(2, 1/(MOD(COLUMN(O76:XFD76)-COLUMN(O76), 5)=2)/(O76:XFD76&lt;&gt;""), O76:XFD76),"Not Submitted")</f>
        <v>Cat. -IV</v>
      </c>
      <c r="O76" s="228"/>
      <c r="P76" s="228"/>
      <c r="Q76" s="177" t="s">
        <v>37</v>
      </c>
      <c r="R76" s="178"/>
      <c r="S76" s="172" t="s">
        <v>185</v>
      </c>
      <c r="T76" s="188"/>
      <c r="U76" s="185"/>
      <c r="V76" s="168"/>
      <c r="W76" s="172"/>
      <c r="X76" s="172"/>
      <c r="Y76" s="227"/>
      <c r="Z76" s="232"/>
      <c r="AA76" s="208"/>
      <c r="AB76" s="168"/>
      <c r="AC76" s="168"/>
      <c r="AD76" s="231"/>
      <c r="AE76" s="232"/>
      <c r="AF76" s="208"/>
      <c r="AG76" s="172"/>
      <c r="AH76" s="172"/>
      <c r="AI76" s="236"/>
      <c r="AJ76" s="205"/>
      <c r="AK76" s="172"/>
      <c r="AL76" s="172"/>
      <c r="AM76" s="172"/>
      <c r="AN76" s="180"/>
      <c r="AO76" s="172"/>
      <c r="AP76" s="172"/>
      <c r="AQ76" s="172"/>
      <c r="AR76" s="172"/>
      <c r="AS76" s="180"/>
      <c r="AT76" s="172"/>
      <c r="AU76" s="172"/>
      <c r="AV76" s="172"/>
      <c r="AW76" s="172"/>
      <c r="AX76" s="180"/>
      <c r="AY76" s="172"/>
      <c r="AZ76" s="172"/>
      <c r="BA76" s="172"/>
      <c r="BB76" s="172"/>
      <c r="BC76" s="180"/>
      <c r="BD76" s="172"/>
      <c r="BE76" s="172"/>
      <c r="BF76" s="172"/>
      <c r="BG76" s="172"/>
      <c r="BH76" s="180"/>
      <c r="BI76" s="172"/>
      <c r="BJ76" s="172"/>
      <c r="BK76" s="172"/>
      <c r="BL76" s="191"/>
      <c r="BM76" s="7" t="str">
        <f t="shared" si="3"/>
        <v>I</v>
      </c>
    </row>
    <row r="77" spans="1:65" s="7" customFormat="1" ht="38.25">
      <c r="A77" s="277">
        <v>75</v>
      </c>
      <c r="B77" s="277" t="str">
        <f t="shared" si="2"/>
        <v>PSS10B_Adani Renewable Energy 35 Limited (ARE35L)</v>
      </c>
      <c r="C77" s="279" t="s">
        <v>175</v>
      </c>
      <c r="D77" s="279" t="s">
        <v>23</v>
      </c>
      <c r="E77" s="28" t="s">
        <v>1277</v>
      </c>
      <c r="F77" s="211" t="s">
        <v>1696</v>
      </c>
      <c r="G77" s="286" t="s">
        <v>188</v>
      </c>
      <c r="H77" s="270" t="s">
        <v>189</v>
      </c>
      <c r="I77" s="273" t="s">
        <v>190</v>
      </c>
      <c r="J77" s="160" t="s">
        <v>142</v>
      </c>
      <c r="K77" s="164"/>
      <c r="L77" s="165"/>
      <c r="M77" s="166"/>
      <c r="N77" s="168" t="str" cm="1">
        <f t="array" ref="N77">_xlfn.IFNA(LOOKUP(2, 1/(MOD(COLUMN(O77:XFD77)-COLUMN(O77), 5)=2)/(O77:XFD77&lt;&gt;""), O77:XFD77),"Not Submitted")</f>
        <v>Cat. -IV</v>
      </c>
      <c r="O77" s="228"/>
      <c r="P77" s="228"/>
      <c r="Q77" s="177" t="s">
        <v>37</v>
      </c>
      <c r="R77" s="178"/>
      <c r="S77" s="172" t="s">
        <v>185</v>
      </c>
      <c r="T77" s="188"/>
      <c r="U77" s="185"/>
      <c r="V77" s="168"/>
      <c r="W77" s="172"/>
      <c r="X77" s="172"/>
      <c r="Y77" s="227"/>
      <c r="Z77" s="232"/>
      <c r="AA77" s="208"/>
      <c r="AB77" s="168"/>
      <c r="AC77" s="168"/>
      <c r="AD77" s="231"/>
      <c r="AE77" s="232"/>
      <c r="AF77" s="208"/>
      <c r="AG77" s="172"/>
      <c r="AH77" s="172"/>
      <c r="AI77" s="236"/>
      <c r="AJ77" s="205"/>
      <c r="AK77" s="172"/>
      <c r="AL77" s="172"/>
      <c r="AM77" s="172"/>
      <c r="AN77" s="180"/>
      <c r="AO77" s="172"/>
      <c r="AP77" s="172"/>
      <c r="AQ77" s="172"/>
      <c r="AR77" s="172"/>
      <c r="AS77" s="180"/>
      <c r="AT77" s="172"/>
      <c r="AU77" s="172"/>
      <c r="AV77" s="172"/>
      <c r="AW77" s="172"/>
      <c r="AX77" s="180"/>
      <c r="AY77" s="172"/>
      <c r="AZ77" s="172"/>
      <c r="BA77" s="172"/>
      <c r="BB77" s="172"/>
      <c r="BC77" s="180"/>
      <c r="BD77" s="172"/>
      <c r="BE77" s="172"/>
      <c r="BF77" s="172"/>
      <c r="BG77" s="172"/>
      <c r="BH77" s="180"/>
      <c r="BI77" s="172"/>
      <c r="BJ77" s="172"/>
      <c r="BK77" s="172"/>
      <c r="BL77" s="191"/>
      <c r="BM77" s="7" t="str">
        <f t="shared" si="3"/>
        <v>I</v>
      </c>
    </row>
    <row r="78" spans="1:65" s="7" customFormat="1" ht="38.25">
      <c r="A78" s="277">
        <v>76</v>
      </c>
      <c r="B78" s="277" t="str">
        <f t="shared" si="2"/>
        <v>PSS10B_Adani Renewable Energy 35 Limited (ARE35L)</v>
      </c>
      <c r="C78" s="279" t="s">
        <v>175</v>
      </c>
      <c r="D78" s="279" t="s">
        <v>23</v>
      </c>
      <c r="E78" s="28" t="s">
        <v>1277</v>
      </c>
      <c r="F78" s="211" t="s">
        <v>1697</v>
      </c>
      <c r="G78" s="282" t="s">
        <v>250</v>
      </c>
      <c r="H78" s="270" t="s">
        <v>251</v>
      </c>
      <c r="I78" s="273" t="s">
        <v>190</v>
      </c>
      <c r="J78" s="160" t="s">
        <v>142</v>
      </c>
      <c r="K78" s="164"/>
      <c r="L78" s="165"/>
      <c r="M78" s="166"/>
      <c r="N78" s="168" t="str" cm="1">
        <f t="array" ref="N78">_xlfn.IFNA(LOOKUP(2, 1/(MOD(COLUMN(O78:XFD78)-COLUMN(O78), 5)=2)/(O78:XFD78&lt;&gt;""), O78:XFD78),"Not Submitted")</f>
        <v>Cat. -IV</v>
      </c>
      <c r="O78" s="228"/>
      <c r="P78" s="228"/>
      <c r="Q78" s="177" t="s">
        <v>37</v>
      </c>
      <c r="R78" s="178"/>
      <c r="S78" s="172" t="s">
        <v>969</v>
      </c>
      <c r="T78" s="188"/>
      <c r="U78" s="185"/>
      <c r="V78" s="168"/>
      <c r="W78" s="172"/>
      <c r="X78" s="172"/>
      <c r="Y78" s="227"/>
      <c r="Z78" s="232"/>
      <c r="AA78" s="208"/>
      <c r="AB78" s="168"/>
      <c r="AC78" s="168"/>
      <c r="AD78" s="231"/>
      <c r="AE78" s="232"/>
      <c r="AF78" s="208"/>
      <c r="AG78" s="172"/>
      <c r="AH78" s="172"/>
      <c r="AI78" s="236"/>
      <c r="AJ78" s="205"/>
      <c r="AK78" s="172"/>
      <c r="AL78" s="172"/>
      <c r="AM78" s="172"/>
      <c r="AN78" s="180"/>
      <c r="AO78" s="172"/>
      <c r="AP78" s="172"/>
      <c r="AQ78" s="172"/>
      <c r="AR78" s="172"/>
      <c r="AS78" s="180"/>
      <c r="AT78" s="172"/>
      <c r="AU78" s="172"/>
      <c r="AV78" s="172"/>
      <c r="AW78" s="172"/>
      <c r="AX78" s="180"/>
      <c r="AY78" s="172"/>
      <c r="AZ78" s="172"/>
      <c r="BA78" s="172"/>
      <c r="BB78" s="172"/>
      <c r="BC78" s="180"/>
      <c r="BD78" s="172"/>
      <c r="BE78" s="172"/>
      <c r="BF78" s="172"/>
      <c r="BG78" s="172"/>
      <c r="BH78" s="180"/>
      <c r="BI78" s="172"/>
      <c r="BJ78" s="172"/>
      <c r="BK78" s="172"/>
      <c r="BL78" s="191"/>
      <c r="BM78" s="7" t="str">
        <f t="shared" si="3"/>
        <v>E</v>
      </c>
    </row>
    <row r="79" spans="1:65" s="7" customFormat="1" ht="38.25">
      <c r="A79" s="277">
        <v>77</v>
      </c>
      <c r="B79" s="277" t="str">
        <f t="shared" si="2"/>
        <v>PSS10B_Adani Renewable Energy 35 Limited (ARE35L)</v>
      </c>
      <c r="C79" s="279" t="s">
        <v>175</v>
      </c>
      <c r="D79" s="279" t="s">
        <v>23</v>
      </c>
      <c r="E79" s="28" t="s">
        <v>1277</v>
      </c>
      <c r="F79" s="211" t="s">
        <v>1698</v>
      </c>
      <c r="G79" s="282" t="s">
        <v>247</v>
      </c>
      <c r="H79" s="270" t="s">
        <v>248</v>
      </c>
      <c r="I79" s="273" t="s">
        <v>190</v>
      </c>
      <c r="J79" s="160" t="s">
        <v>142</v>
      </c>
      <c r="K79" s="164"/>
      <c r="L79" s="165"/>
      <c r="M79" s="166"/>
      <c r="N79" s="168" t="str" cm="1">
        <f t="array" ref="N79">_xlfn.IFNA(LOOKUP(2, 1/(MOD(COLUMN(O79:XFD79)-COLUMN(O79), 5)=2)/(O79:XFD79&lt;&gt;""), O79:XFD79),"Not Submitted")</f>
        <v>Cat. -IV</v>
      </c>
      <c r="O79" s="228"/>
      <c r="P79" s="228"/>
      <c r="Q79" s="177" t="s">
        <v>37</v>
      </c>
      <c r="R79" s="178"/>
      <c r="S79" s="172" t="s">
        <v>969</v>
      </c>
      <c r="T79" s="188"/>
      <c r="U79" s="185"/>
      <c r="V79" s="168"/>
      <c r="W79" s="172"/>
      <c r="X79" s="172"/>
      <c r="Y79" s="227"/>
      <c r="Z79" s="232"/>
      <c r="AA79" s="208"/>
      <c r="AB79" s="168"/>
      <c r="AC79" s="168"/>
      <c r="AD79" s="231"/>
      <c r="AE79" s="232"/>
      <c r="AF79" s="208"/>
      <c r="AG79" s="172"/>
      <c r="AH79" s="172"/>
      <c r="AI79" s="236"/>
      <c r="AJ79" s="205"/>
      <c r="AK79" s="172"/>
      <c r="AL79" s="172"/>
      <c r="AM79" s="172"/>
      <c r="AN79" s="180"/>
      <c r="AO79" s="172"/>
      <c r="AP79" s="172"/>
      <c r="AQ79" s="172"/>
      <c r="AR79" s="172"/>
      <c r="AS79" s="180"/>
      <c r="AT79" s="172"/>
      <c r="AU79" s="172"/>
      <c r="AV79" s="172"/>
      <c r="AW79" s="172"/>
      <c r="AX79" s="180"/>
      <c r="AY79" s="172"/>
      <c r="AZ79" s="172"/>
      <c r="BA79" s="172"/>
      <c r="BB79" s="172"/>
      <c r="BC79" s="180"/>
      <c r="BD79" s="172"/>
      <c r="BE79" s="172"/>
      <c r="BF79" s="172"/>
      <c r="BG79" s="172"/>
      <c r="BH79" s="180"/>
      <c r="BI79" s="172"/>
      <c r="BJ79" s="172"/>
      <c r="BK79" s="172"/>
      <c r="BL79" s="191"/>
      <c r="BM79" s="7" t="str">
        <f t="shared" si="3"/>
        <v>E</v>
      </c>
    </row>
    <row r="80" spans="1:65" s="7" customFormat="1" ht="38.25">
      <c r="A80" s="277">
        <v>78</v>
      </c>
      <c r="B80" s="277" t="str">
        <f t="shared" si="2"/>
        <v>PSS10B_Adani Renewable Energy 35 Limited (ARE35L)</v>
      </c>
      <c r="C80" s="279" t="s">
        <v>175</v>
      </c>
      <c r="D80" s="279" t="s">
        <v>23</v>
      </c>
      <c r="E80" s="28" t="s">
        <v>1277</v>
      </c>
      <c r="F80" s="211" t="s">
        <v>1699</v>
      </c>
      <c r="G80" s="282" t="s">
        <v>210</v>
      </c>
      <c r="H80" s="270" t="s">
        <v>211</v>
      </c>
      <c r="I80" s="273" t="s">
        <v>190</v>
      </c>
      <c r="J80" s="160" t="s">
        <v>142</v>
      </c>
      <c r="K80" s="164"/>
      <c r="L80" s="165"/>
      <c r="M80" s="166"/>
      <c r="N80" s="168" t="str" cm="1">
        <f t="array" ref="N80">_xlfn.IFNA(LOOKUP(2, 1/(MOD(COLUMN(O80:XFD80)-COLUMN(O80), 5)=2)/(O80:XFD80&lt;&gt;""), O80:XFD80),"Not Submitted")</f>
        <v>Cat. -IV</v>
      </c>
      <c r="O80" s="228"/>
      <c r="P80" s="228"/>
      <c r="Q80" s="177" t="s">
        <v>37</v>
      </c>
      <c r="R80" s="178"/>
      <c r="S80" s="172" t="s">
        <v>969</v>
      </c>
      <c r="T80" s="188"/>
      <c r="U80" s="185"/>
      <c r="V80" s="168"/>
      <c r="W80" s="172"/>
      <c r="X80" s="172"/>
      <c r="Y80" s="227"/>
      <c r="Z80" s="232"/>
      <c r="AA80" s="208"/>
      <c r="AB80" s="168"/>
      <c r="AC80" s="168"/>
      <c r="AD80" s="231"/>
      <c r="AE80" s="232"/>
      <c r="AF80" s="208"/>
      <c r="AG80" s="172"/>
      <c r="AH80" s="172"/>
      <c r="AI80" s="236"/>
      <c r="AJ80" s="205"/>
      <c r="AK80" s="172"/>
      <c r="AL80" s="172"/>
      <c r="AM80" s="172"/>
      <c r="AN80" s="180"/>
      <c r="AO80" s="172"/>
      <c r="AP80" s="172"/>
      <c r="AQ80" s="172"/>
      <c r="AR80" s="172"/>
      <c r="AS80" s="180"/>
      <c r="AT80" s="172"/>
      <c r="AU80" s="172"/>
      <c r="AV80" s="172"/>
      <c r="AW80" s="172"/>
      <c r="AX80" s="180"/>
      <c r="AY80" s="172"/>
      <c r="AZ80" s="172"/>
      <c r="BA80" s="172"/>
      <c r="BB80" s="172"/>
      <c r="BC80" s="180"/>
      <c r="BD80" s="172"/>
      <c r="BE80" s="172"/>
      <c r="BF80" s="172"/>
      <c r="BG80" s="172"/>
      <c r="BH80" s="180"/>
      <c r="BI80" s="172"/>
      <c r="BJ80" s="172"/>
      <c r="BK80" s="172"/>
      <c r="BL80" s="191"/>
      <c r="BM80" s="7" t="str">
        <f t="shared" si="3"/>
        <v>E</v>
      </c>
    </row>
    <row r="81" spans="1:65" s="7" customFormat="1" ht="38.25">
      <c r="A81" s="277">
        <v>79</v>
      </c>
      <c r="B81" s="277" t="str">
        <f t="shared" si="2"/>
        <v>PSS10B_Adani Renewable Energy 35 Limited (ARE35L)</v>
      </c>
      <c r="C81" s="279" t="s">
        <v>175</v>
      </c>
      <c r="D81" s="279" t="s">
        <v>23</v>
      </c>
      <c r="E81" s="28" t="s">
        <v>1277</v>
      </c>
      <c r="F81" s="211" t="s">
        <v>1700</v>
      </c>
      <c r="G81" s="282" t="s">
        <v>207</v>
      </c>
      <c r="H81" s="270" t="s">
        <v>208</v>
      </c>
      <c r="I81" s="273" t="s">
        <v>190</v>
      </c>
      <c r="J81" s="160" t="s">
        <v>142</v>
      </c>
      <c r="K81" s="164"/>
      <c r="L81" s="165"/>
      <c r="M81" s="166"/>
      <c r="N81" s="168" t="str" cm="1">
        <f t="array" ref="N81">_xlfn.IFNA(LOOKUP(2, 1/(MOD(COLUMN(O81:XFD81)-COLUMN(O81), 5)=2)/(O81:XFD81&lt;&gt;""), O81:XFD81),"Not Submitted")</f>
        <v>Cat. -IV</v>
      </c>
      <c r="O81" s="228"/>
      <c r="P81" s="228"/>
      <c r="Q81" s="177" t="s">
        <v>37</v>
      </c>
      <c r="R81" s="178"/>
      <c r="S81" s="172" t="s">
        <v>1689</v>
      </c>
      <c r="T81" s="188"/>
      <c r="U81" s="185"/>
      <c r="V81" s="168"/>
      <c r="W81" s="172"/>
      <c r="X81" s="172"/>
      <c r="Y81" s="227"/>
      <c r="Z81" s="232"/>
      <c r="AA81" s="208"/>
      <c r="AB81" s="168"/>
      <c r="AC81" s="168"/>
      <c r="AD81" s="231"/>
      <c r="AE81" s="232"/>
      <c r="AF81" s="208"/>
      <c r="AG81" s="172"/>
      <c r="AH81" s="172"/>
      <c r="AI81" s="236"/>
      <c r="AJ81" s="205"/>
      <c r="AK81" s="172"/>
      <c r="AL81" s="172"/>
      <c r="AM81" s="172"/>
      <c r="AN81" s="180"/>
      <c r="AO81" s="172"/>
      <c r="AP81" s="172"/>
      <c r="AQ81" s="172"/>
      <c r="AR81" s="172"/>
      <c r="AS81" s="180"/>
      <c r="AT81" s="172"/>
      <c r="AU81" s="172"/>
      <c r="AV81" s="172"/>
      <c r="AW81" s="172"/>
      <c r="AX81" s="180"/>
      <c r="AY81" s="172"/>
      <c r="AZ81" s="172"/>
      <c r="BA81" s="172"/>
      <c r="BB81" s="172"/>
      <c r="BC81" s="180"/>
      <c r="BD81" s="172"/>
      <c r="BE81" s="172"/>
      <c r="BF81" s="172"/>
      <c r="BG81" s="172"/>
      <c r="BH81" s="180"/>
      <c r="BI81" s="172"/>
      <c r="BJ81" s="172"/>
      <c r="BK81" s="172"/>
      <c r="BL81" s="191"/>
      <c r="BM81" s="7" t="str">
        <f t="shared" si="3"/>
        <v>E</v>
      </c>
    </row>
    <row r="82" spans="1:65" s="7" customFormat="1" ht="38.25">
      <c r="A82" s="277">
        <v>80</v>
      </c>
      <c r="B82" s="277" t="str">
        <f t="shared" si="2"/>
        <v>PSS10B_Adani Renewable Energy 35 Limited (ARE35L)</v>
      </c>
      <c r="C82" s="279" t="s">
        <v>175</v>
      </c>
      <c r="D82" s="279" t="s">
        <v>23</v>
      </c>
      <c r="E82" s="28" t="s">
        <v>1277</v>
      </c>
      <c r="F82" s="211" t="s">
        <v>1701</v>
      </c>
      <c r="G82" s="282" t="s">
        <v>203</v>
      </c>
      <c r="H82" s="270" t="s">
        <v>204</v>
      </c>
      <c r="I82" s="273" t="s">
        <v>190</v>
      </c>
      <c r="J82" s="160" t="s">
        <v>142</v>
      </c>
      <c r="K82" s="164"/>
      <c r="L82" s="165"/>
      <c r="M82" s="166"/>
      <c r="N82" s="168" t="str" cm="1">
        <f t="array" ref="N82">_xlfn.IFNA(LOOKUP(2, 1/(MOD(COLUMN(O82:XFD82)-COLUMN(O82), 5)=2)/(O82:XFD82&lt;&gt;""), O82:XFD82),"Not Submitted")</f>
        <v>Cat. -IV</v>
      </c>
      <c r="O82" s="228"/>
      <c r="P82" s="228"/>
      <c r="Q82" s="177" t="s">
        <v>37</v>
      </c>
      <c r="R82" s="178"/>
      <c r="S82" s="172" t="s">
        <v>1689</v>
      </c>
      <c r="T82" s="188"/>
      <c r="U82" s="185"/>
      <c r="V82" s="168"/>
      <c r="W82" s="172"/>
      <c r="X82" s="172"/>
      <c r="Y82" s="227"/>
      <c r="Z82" s="232"/>
      <c r="AA82" s="208"/>
      <c r="AB82" s="168"/>
      <c r="AC82" s="168"/>
      <c r="AD82" s="231"/>
      <c r="AE82" s="232"/>
      <c r="AF82" s="208"/>
      <c r="AG82" s="172"/>
      <c r="AH82" s="172"/>
      <c r="AI82" s="236"/>
      <c r="AJ82" s="205"/>
      <c r="AK82" s="172"/>
      <c r="AL82" s="172"/>
      <c r="AM82" s="172"/>
      <c r="AN82" s="180"/>
      <c r="AO82" s="172"/>
      <c r="AP82" s="172"/>
      <c r="AQ82" s="172"/>
      <c r="AR82" s="172"/>
      <c r="AS82" s="180"/>
      <c r="AT82" s="172"/>
      <c r="AU82" s="172"/>
      <c r="AV82" s="172"/>
      <c r="AW82" s="172"/>
      <c r="AX82" s="180"/>
      <c r="AY82" s="172"/>
      <c r="AZ82" s="172"/>
      <c r="BA82" s="172"/>
      <c r="BB82" s="172"/>
      <c r="BC82" s="180"/>
      <c r="BD82" s="172"/>
      <c r="BE82" s="172"/>
      <c r="BF82" s="172"/>
      <c r="BG82" s="172"/>
      <c r="BH82" s="180"/>
      <c r="BI82" s="172"/>
      <c r="BJ82" s="172"/>
      <c r="BK82" s="172"/>
      <c r="BL82" s="191"/>
      <c r="BM82" s="7" t="str">
        <f t="shared" si="3"/>
        <v>E</v>
      </c>
    </row>
    <row r="83" spans="1:65" s="7" customFormat="1" ht="38.25">
      <c r="A83" s="277">
        <v>81</v>
      </c>
      <c r="B83" s="277" t="str">
        <f t="shared" si="2"/>
        <v>PSS10B_Adani Renewable Energy 35 Limited (ARE35L)</v>
      </c>
      <c r="C83" s="279" t="s">
        <v>175</v>
      </c>
      <c r="D83" s="279" t="s">
        <v>23</v>
      </c>
      <c r="E83" s="28" t="s">
        <v>1277</v>
      </c>
      <c r="F83" s="211" t="s">
        <v>1702</v>
      </c>
      <c r="G83" s="282" t="s">
        <v>200</v>
      </c>
      <c r="H83" s="270" t="s">
        <v>201</v>
      </c>
      <c r="I83" s="273" t="s">
        <v>190</v>
      </c>
      <c r="J83" s="160" t="s">
        <v>159</v>
      </c>
      <c r="K83" s="164"/>
      <c r="L83" s="165"/>
      <c r="M83" s="166"/>
      <c r="N83" s="168" t="str" cm="1">
        <f t="array" ref="N83">_xlfn.IFNA(LOOKUP(2, 1/(MOD(COLUMN(O83:XFD83)-COLUMN(O83), 5)=2)/(O83:XFD83&lt;&gt;""), O83:XFD83),"Not Submitted")</f>
        <v>Cat. -IV</v>
      </c>
      <c r="O83" s="228"/>
      <c r="P83" s="228"/>
      <c r="Q83" s="177" t="s">
        <v>37</v>
      </c>
      <c r="R83" s="178"/>
      <c r="S83" s="172" t="s">
        <v>1689</v>
      </c>
      <c r="T83" s="188"/>
      <c r="U83" s="185"/>
      <c r="V83" s="168"/>
      <c r="W83" s="172"/>
      <c r="X83" s="172"/>
      <c r="Y83" s="227"/>
      <c r="Z83" s="232"/>
      <c r="AA83" s="208"/>
      <c r="AB83" s="168"/>
      <c r="AC83" s="168"/>
      <c r="AD83" s="231"/>
      <c r="AE83" s="232"/>
      <c r="AF83" s="208"/>
      <c r="AG83" s="172"/>
      <c r="AH83" s="172"/>
      <c r="AI83" s="236"/>
      <c r="AJ83" s="205"/>
      <c r="AK83" s="172"/>
      <c r="AL83" s="172"/>
      <c r="AM83" s="172"/>
      <c r="AN83" s="180"/>
      <c r="AO83" s="172"/>
      <c r="AP83" s="172"/>
      <c r="AQ83" s="172"/>
      <c r="AR83" s="172"/>
      <c r="AS83" s="180"/>
      <c r="AT83" s="172"/>
      <c r="AU83" s="172"/>
      <c r="AV83" s="172"/>
      <c r="AW83" s="172"/>
      <c r="AX83" s="180"/>
      <c r="AY83" s="172"/>
      <c r="AZ83" s="172"/>
      <c r="BA83" s="172"/>
      <c r="BB83" s="172"/>
      <c r="BC83" s="180"/>
      <c r="BD83" s="172"/>
      <c r="BE83" s="172"/>
      <c r="BF83" s="172"/>
      <c r="BG83" s="172"/>
      <c r="BH83" s="180"/>
      <c r="BI83" s="172"/>
      <c r="BJ83" s="172"/>
      <c r="BK83" s="172"/>
      <c r="BL83" s="191"/>
      <c r="BM83" s="7" t="str">
        <f t="shared" si="3"/>
        <v>E</v>
      </c>
    </row>
    <row r="84" spans="1:65" s="7" customFormat="1" ht="38.25">
      <c r="A84" s="277">
        <v>82</v>
      </c>
      <c r="B84" s="277" t="str">
        <f t="shared" si="2"/>
        <v>PSS10B_Adani Renewable Energy 35 Limited (ARE35L)</v>
      </c>
      <c r="C84" s="279" t="s">
        <v>175</v>
      </c>
      <c r="D84" s="279" t="s">
        <v>23</v>
      </c>
      <c r="E84" s="28" t="s">
        <v>1277</v>
      </c>
      <c r="F84" s="211" t="s">
        <v>1703</v>
      </c>
      <c r="G84" s="282" t="s">
        <v>244</v>
      </c>
      <c r="H84" s="270" t="s">
        <v>245</v>
      </c>
      <c r="I84" s="273" t="s">
        <v>190</v>
      </c>
      <c r="J84" s="160" t="s">
        <v>142</v>
      </c>
      <c r="K84" s="164"/>
      <c r="L84" s="165"/>
      <c r="M84" s="166"/>
      <c r="N84" s="168" t="str" cm="1">
        <f t="array" ref="N84">_xlfn.IFNA(LOOKUP(2, 1/(MOD(COLUMN(O84:XFD84)-COLUMN(O84), 5)=2)/(O84:XFD84&lt;&gt;""), O84:XFD84),"Not Submitted")</f>
        <v>Cat. -IV</v>
      </c>
      <c r="O84" s="228"/>
      <c r="P84" s="228"/>
      <c r="Q84" s="177" t="s">
        <v>37</v>
      </c>
      <c r="R84" s="178"/>
      <c r="S84" s="172" t="s">
        <v>1689</v>
      </c>
      <c r="T84" s="188"/>
      <c r="U84" s="185"/>
      <c r="V84" s="168"/>
      <c r="W84" s="172"/>
      <c r="X84" s="172"/>
      <c r="Y84" s="227"/>
      <c r="Z84" s="232"/>
      <c r="AA84" s="208"/>
      <c r="AB84" s="168"/>
      <c r="AC84" s="168"/>
      <c r="AD84" s="231"/>
      <c r="AE84" s="232"/>
      <c r="AF84" s="208"/>
      <c r="AG84" s="172"/>
      <c r="AH84" s="172"/>
      <c r="AI84" s="236"/>
      <c r="AJ84" s="205"/>
      <c r="AK84" s="172"/>
      <c r="AL84" s="172"/>
      <c r="AM84" s="172"/>
      <c r="AN84" s="180"/>
      <c r="AO84" s="172"/>
      <c r="AP84" s="172"/>
      <c r="AQ84" s="172"/>
      <c r="AR84" s="172"/>
      <c r="AS84" s="180"/>
      <c r="AT84" s="172"/>
      <c r="AU84" s="172"/>
      <c r="AV84" s="172"/>
      <c r="AW84" s="172"/>
      <c r="AX84" s="180"/>
      <c r="AY84" s="172"/>
      <c r="AZ84" s="172"/>
      <c r="BA84" s="172"/>
      <c r="BB84" s="172"/>
      <c r="BC84" s="180"/>
      <c r="BD84" s="172"/>
      <c r="BE84" s="172"/>
      <c r="BF84" s="172"/>
      <c r="BG84" s="172"/>
      <c r="BH84" s="180"/>
      <c r="BI84" s="172"/>
      <c r="BJ84" s="172"/>
      <c r="BK84" s="172"/>
      <c r="BL84" s="191"/>
      <c r="BM84" s="7" t="str">
        <f t="shared" si="3"/>
        <v>E</v>
      </c>
    </row>
    <row r="85" spans="1:65" s="7" customFormat="1" ht="38.25">
      <c r="A85" s="277">
        <v>83</v>
      </c>
      <c r="B85" s="277" t="str">
        <f t="shared" si="2"/>
        <v>PSS10B_Adani Renewable Energy 35 Limited (ARE35L)</v>
      </c>
      <c r="C85" s="279" t="s">
        <v>175</v>
      </c>
      <c r="D85" s="279" t="s">
        <v>23</v>
      </c>
      <c r="E85" s="28" t="s">
        <v>1277</v>
      </c>
      <c r="F85" s="211" t="s">
        <v>1704</v>
      </c>
      <c r="G85" s="287" t="s">
        <v>279</v>
      </c>
      <c r="H85" s="270" t="s">
        <v>280</v>
      </c>
      <c r="I85" s="273" t="s">
        <v>190</v>
      </c>
      <c r="J85" s="160" t="s">
        <v>142</v>
      </c>
      <c r="K85" s="164"/>
      <c r="L85" s="165"/>
      <c r="M85" s="166"/>
      <c r="N85" s="168" t="str" cm="1">
        <f t="array" ref="N85">_xlfn.IFNA(LOOKUP(2, 1/(MOD(COLUMN(O85:XFD85)-COLUMN(O85), 5)=2)/(O85:XFD85&lt;&gt;""), O85:XFD85),"Not Submitted")</f>
        <v>Cat. -IV</v>
      </c>
      <c r="O85" s="228"/>
      <c r="P85" s="228"/>
      <c r="Q85" s="177" t="s">
        <v>37</v>
      </c>
      <c r="R85" s="178"/>
      <c r="S85" s="172" t="s">
        <v>969</v>
      </c>
      <c r="T85" s="188"/>
      <c r="U85" s="185"/>
      <c r="V85" s="168"/>
      <c r="W85" s="172"/>
      <c r="X85" s="172"/>
      <c r="Y85" s="227"/>
      <c r="Z85" s="232"/>
      <c r="AA85" s="208"/>
      <c r="AB85" s="168"/>
      <c r="AC85" s="168"/>
      <c r="AD85" s="231"/>
      <c r="AE85" s="232"/>
      <c r="AF85" s="208"/>
      <c r="AG85" s="172"/>
      <c r="AH85" s="172"/>
      <c r="AI85" s="236"/>
      <c r="AJ85" s="205"/>
      <c r="AK85" s="172"/>
      <c r="AL85" s="172"/>
      <c r="AM85" s="172"/>
      <c r="AN85" s="180"/>
      <c r="AO85" s="172"/>
      <c r="AP85" s="172"/>
      <c r="AQ85" s="172"/>
      <c r="AR85" s="172"/>
      <c r="AS85" s="180"/>
      <c r="AT85" s="172"/>
      <c r="AU85" s="172"/>
      <c r="AV85" s="172"/>
      <c r="AW85" s="172"/>
      <c r="AX85" s="180"/>
      <c r="AY85" s="172"/>
      <c r="AZ85" s="172"/>
      <c r="BA85" s="172"/>
      <c r="BB85" s="172"/>
      <c r="BC85" s="180"/>
      <c r="BD85" s="172"/>
      <c r="BE85" s="172"/>
      <c r="BF85" s="172"/>
      <c r="BG85" s="172"/>
      <c r="BH85" s="180"/>
      <c r="BI85" s="172"/>
      <c r="BJ85" s="172"/>
      <c r="BK85" s="172"/>
      <c r="BL85" s="191"/>
      <c r="BM85" s="7" t="str">
        <f t="shared" si="3"/>
        <v>E</v>
      </c>
    </row>
    <row r="86" spans="1:65" s="7" customFormat="1" ht="38.25">
      <c r="A86" s="277">
        <v>84</v>
      </c>
      <c r="B86" s="277" t="str">
        <f t="shared" si="2"/>
        <v>PSS10B_Adani Renewable Energy 35 Limited (ARE35L)</v>
      </c>
      <c r="C86" s="279" t="s">
        <v>175</v>
      </c>
      <c r="D86" s="279" t="s">
        <v>23</v>
      </c>
      <c r="E86" s="28" t="s">
        <v>1277</v>
      </c>
      <c r="F86" s="211" t="s">
        <v>1705</v>
      </c>
      <c r="G86" s="285" t="s">
        <v>223</v>
      </c>
      <c r="H86" s="270" t="s">
        <v>224</v>
      </c>
      <c r="I86" s="273" t="s">
        <v>190</v>
      </c>
      <c r="J86" s="160" t="s">
        <v>159</v>
      </c>
      <c r="K86" s="164"/>
      <c r="L86" s="165"/>
      <c r="M86" s="166"/>
      <c r="N86" s="168" t="str" cm="1">
        <f t="array" ref="N86">_xlfn.IFNA(LOOKUP(2, 1/(MOD(COLUMN(O86:XFD86)-COLUMN(O86), 5)=2)/(O86:XFD86&lt;&gt;""), O86:XFD86),"Not Submitted")</f>
        <v>Cat. -IV</v>
      </c>
      <c r="O86" s="228"/>
      <c r="P86" s="228"/>
      <c r="Q86" s="177" t="s">
        <v>37</v>
      </c>
      <c r="R86" s="178"/>
      <c r="S86" s="172" t="s">
        <v>969</v>
      </c>
      <c r="T86" s="188"/>
      <c r="U86" s="185"/>
      <c r="V86" s="168"/>
      <c r="W86" s="172"/>
      <c r="X86" s="172"/>
      <c r="Y86" s="227"/>
      <c r="Z86" s="232"/>
      <c r="AA86" s="208"/>
      <c r="AB86" s="168"/>
      <c r="AC86" s="168"/>
      <c r="AD86" s="231"/>
      <c r="AE86" s="232"/>
      <c r="AF86" s="208"/>
      <c r="AG86" s="172"/>
      <c r="AH86" s="172"/>
      <c r="AI86" s="236"/>
      <c r="AJ86" s="205"/>
      <c r="AK86" s="172"/>
      <c r="AL86" s="172"/>
      <c r="AM86" s="172"/>
      <c r="AN86" s="180"/>
      <c r="AO86" s="172"/>
      <c r="AP86" s="172"/>
      <c r="AQ86" s="172"/>
      <c r="AR86" s="172"/>
      <c r="AS86" s="180"/>
      <c r="AT86" s="172"/>
      <c r="AU86" s="172"/>
      <c r="AV86" s="172"/>
      <c r="AW86" s="172"/>
      <c r="AX86" s="180"/>
      <c r="AY86" s="172"/>
      <c r="AZ86" s="172"/>
      <c r="BA86" s="172"/>
      <c r="BB86" s="172"/>
      <c r="BC86" s="180"/>
      <c r="BD86" s="172"/>
      <c r="BE86" s="172"/>
      <c r="BF86" s="172"/>
      <c r="BG86" s="172"/>
      <c r="BH86" s="180"/>
      <c r="BI86" s="172"/>
      <c r="BJ86" s="172"/>
      <c r="BK86" s="172"/>
      <c r="BL86" s="191"/>
      <c r="BM86" s="7" t="str">
        <f t="shared" si="3"/>
        <v>E</v>
      </c>
    </row>
    <row r="87" spans="1:65" s="7" customFormat="1" ht="38.25">
      <c r="A87" s="277">
        <v>85</v>
      </c>
      <c r="B87" s="277" t="str">
        <f t="shared" si="2"/>
        <v>PSS10B_Adani Renewable Energy 35 Limited (ARE35L)</v>
      </c>
      <c r="C87" s="279" t="s">
        <v>175</v>
      </c>
      <c r="D87" s="279" t="s">
        <v>23</v>
      </c>
      <c r="E87" s="28" t="s">
        <v>1277</v>
      </c>
      <c r="F87" s="211" t="s">
        <v>1706</v>
      </c>
      <c r="G87" s="285" t="s">
        <v>261</v>
      </c>
      <c r="H87" s="270" t="s">
        <v>262</v>
      </c>
      <c r="I87" s="160"/>
      <c r="J87" s="160" t="s">
        <v>142</v>
      </c>
      <c r="K87" s="164"/>
      <c r="L87" s="165"/>
      <c r="M87" s="166"/>
      <c r="N87" s="168" t="str" cm="1">
        <f t="array" ref="N87">_xlfn.IFNA(LOOKUP(2, 1/(MOD(COLUMN(O87:XFD87)-COLUMN(O87), 5)=2)/(O87:XFD87&lt;&gt;""), O87:XFD87),"Not Submitted")</f>
        <v>Under Review</v>
      </c>
      <c r="O87" s="228"/>
      <c r="P87" s="228"/>
      <c r="Q87" s="177" t="s">
        <v>57</v>
      </c>
      <c r="R87" s="178"/>
      <c r="S87" s="172" t="s">
        <v>969</v>
      </c>
      <c r="T87" s="188"/>
      <c r="U87" s="185"/>
      <c r="V87" s="168"/>
      <c r="W87" s="172"/>
      <c r="X87" s="172"/>
      <c r="Y87" s="227"/>
      <c r="Z87" s="232"/>
      <c r="AA87" s="208"/>
      <c r="AB87" s="168"/>
      <c r="AC87" s="168"/>
      <c r="AD87" s="231"/>
      <c r="AE87" s="232"/>
      <c r="AF87" s="208"/>
      <c r="AG87" s="172"/>
      <c r="AH87" s="172"/>
      <c r="AI87" s="236"/>
      <c r="AJ87" s="205"/>
      <c r="AK87" s="172"/>
      <c r="AL87" s="172"/>
      <c r="AM87" s="172"/>
      <c r="AN87" s="180"/>
      <c r="AO87" s="172"/>
      <c r="AP87" s="172"/>
      <c r="AQ87" s="172"/>
      <c r="AR87" s="172"/>
      <c r="AS87" s="180"/>
      <c r="AT87" s="172"/>
      <c r="AU87" s="172"/>
      <c r="AV87" s="172"/>
      <c r="AW87" s="172"/>
      <c r="AX87" s="180"/>
      <c r="AY87" s="172"/>
      <c r="AZ87" s="172"/>
      <c r="BA87" s="172"/>
      <c r="BB87" s="172"/>
      <c r="BC87" s="180"/>
      <c r="BD87" s="172"/>
      <c r="BE87" s="172"/>
      <c r="BF87" s="172"/>
      <c r="BG87" s="172"/>
      <c r="BH87" s="180"/>
      <c r="BI87" s="172"/>
      <c r="BJ87" s="172"/>
      <c r="BK87" s="172"/>
      <c r="BL87" s="191"/>
      <c r="BM87" s="7" t="str">
        <f t="shared" si="3"/>
        <v>E</v>
      </c>
    </row>
    <row r="88" spans="1:65" s="7" customFormat="1" ht="38.25">
      <c r="A88" s="277">
        <v>86</v>
      </c>
      <c r="B88" s="277" t="str">
        <f t="shared" si="2"/>
        <v>PSS10B_Adani Renewable Energy 35 Limited (ARE35L)</v>
      </c>
      <c r="C88" s="279" t="s">
        <v>175</v>
      </c>
      <c r="D88" s="279" t="s">
        <v>23</v>
      </c>
      <c r="E88" s="28" t="s">
        <v>1277</v>
      </c>
      <c r="F88" s="211" t="s">
        <v>1707</v>
      </c>
      <c r="G88" s="285" t="s">
        <v>257</v>
      </c>
      <c r="H88" s="270" t="s">
        <v>258</v>
      </c>
      <c r="I88" s="160"/>
      <c r="J88" s="160" t="s">
        <v>142</v>
      </c>
      <c r="K88" s="164"/>
      <c r="L88" s="165"/>
      <c r="M88" s="166"/>
      <c r="N88" s="168" t="str" cm="1">
        <f t="array" ref="N88">_xlfn.IFNA(LOOKUP(2, 1/(MOD(COLUMN(O88:XFD88)-COLUMN(O88), 5)=2)/(O88:XFD88&lt;&gt;""), O88:XFD88),"Not Submitted")</f>
        <v>Cat. -IV</v>
      </c>
      <c r="O88" s="228"/>
      <c r="P88" s="228"/>
      <c r="Q88" s="177" t="s">
        <v>37</v>
      </c>
      <c r="R88" s="178"/>
      <c r="S88" s="172" t="s">
        <v>1310</v>
      </c>
      <c r="T88" s="188"/>
      <c r="U88" s="185"/>
      <c r="V88" s="168"/>
      <c r="W88" s="172"/>
      <c r="X88" s="609"/>
      <c r="Y88" s="233"/>
      <c r="Z88" s="232"/>
      <c r="AA88" s="208"/>
      <c r="AB88" s="168"/>
      <c r="AC88" s="168"/>
      <c r="AD88" s="231"/>
      <c r="AE88" s="232"/>
      <c r="AF88" s="208"/>
      <c r="AG88" s="172"/>
      <c r="AH88" s="172"/>
      <c r="AI88" s="236"/>
      <c r="AJ88" s="205"/>
      <c r="AK88" s="172"/>
      <c r="AL88" s="172"/>
      <c r="AM88" s="172"/>
      <c r="AN88" s="180"/>
      <c r="AO88" s="172"/>
      <c r="AP88" s="172"/>
      <c r="AQ88" s="172"/>
      <c r="AR88" s="172"/>
      <c r="AS88" s="180"/>
      <c r="AT88" s="172"/>
      <c r="AU88" s="172"/>
      <c r="AV88" s="172"/>
      <c r="AW88" s="172"/>
      <c r="AX88" s="180"/>
      <c r="AY88" s="172"/>
      <c r="AZ88" s="172"/>
      <c r="BA88" s="172"/>
      <c r="BB88" s="172"/>
      <c r="BC88" s="180"/>
      <c r="BD88" s="172"/>
      <c r="BE88" s="172"/>
      <c r="BF88" s="172"/>
      <c r="BG88" s="172"/>
      <c r="BH88" s="180"/>
      <c r="BI88" s="172"/>
      <c r="BJ88" s="172"/>
      <c r="BK88" s="172"/>
      <c r="BL88" s="191"/>
      <c r="BM88" s="7" t="str">
        <f t="shared" si="3"/>
        <v>E</v>
      </c>
    </row>
    <row r="89" spans="1:65" s="7" customFormat="1" ht="38.25">
      <c r="A89" s="277">
        <v>87</v>
      </c>
      <c r="B89" s="277" t="str">
        <f t="shared" si="2"/>
        <v>PSS10B_Adani Renewable Energy 35 Limited (ARE35L)</v>
      </c>
      <c r="C89" s="279" t="s">
        <v>175</v>
      </c>
      <c r="D89" s="279" t="s">
        <v>23</v>
      </c>
      <c r="E89" s="28" t="s">
        <v>1277</v>
      </c>
      <c r="F89" s="211" t="s">
        <v>1708</v>
      </c>
      <c r="G89" s="282" t="s">
        <v>220</v>
      </c>
      <c r="H89" s="270" t="s">
        <v>221</v>
      </c>
      <c r="I89" s="160"/>
      <c r="J89" s="160" t="s">
        <v>159</v>
      </c>
      <c r="K89" s="164"/>
      <c r="L89" s="165"/>
      <c r="M89" s="166"/>
      <c r="N89" s="168" t="str" cm="1">
        <f t="array" ref="N89">_xlfn.IFNA(LOOKUP(2, 1/(MOD(COLUMN(O89:XFD89)-COLUMN(O89), 5)=2)/(O89:XFD89&lt;&gt;""), O89:XFD89),"Not Submitted")</f>
        <v>Cat. -IV</v>
      </c>
      <c r="O89" s="228"/>
      <c r="P89" s="228"/>
      <c r="Q89" s="177" t="s">
        <v>37</v>
      </c>
      <c r="R89" s="178"/>
      <c r="S89" s="172" t="s">
        <v>1310</v>
      </c>
      <c r="T89" s="188"/>
      <c r="U89" s="185"/>
      <c r="V89" s="168"/>
      <c r="W89" s="172"/>
      <c r="X89" s="609"/>
      <c r="Y89" s="233"/>
      <c r="Z89" s="232"/>
      <c r="AA89" s="208"/>
      <c r="AB89" s="168"/>
      <c r="AC89" s="168"/>
      <c r="AD89" s="231"/>
      <c r="AE89" s="232"/>
      <c r="AF89" s="208"/>
      <c r="AG89" s="172"/>
      <c r="AH89" s="172"/>
      <c r="AI89" s="236"/>
      <c r="AJ89" s="205"/>
      <c r="AK89" s="172"/>
      <c r="AL89" s="172"/>
      <c r="AM89" s="172"/>
      <c r="AN89" s="180"/>
      <c r="AO89" s="172"/>
      <c r="AP89" s="172"/>
      <c r="AQ89" s="172"/>
      <c r="AR89" s="172"/>
      <c r="AS89" s="180"/>
      <c r="AT89" s="172"/>
      <c r="AU89" s="172"/>
      <c r="AV89" s="172"/>
      <c r="AW89" s="172"/>
      <c r="AX89" s="180"/>
      <c r="AY89" s="172"/>
      <c r="AZ89" s="172"/>
      <c r="BA89" s="172"/>
      <c r="BB89" s="172"/>
      <c r="BC89" s="180"/>
      <c r="BD89" s="172"/>
      <c r="BE89" s="172"/>
      <c r="BF89" s="172"/>
      <c r="BG89" s="172"/>
      <c r="BH89" s="180"/>
      <c r="BI89" s="172"/>
      <c r="BJ89" s="172"/>
      <c r="BK89" s="172"/>
      <c r="BL89" s="191"/>
      <c r="BM89" s="7" t="str">
        <f t="shared" si="3"/>
        <v>E</v>
      </c>
    </row>
    <row r="90" spans="1:65" s="7" customFormat="1" ht="38.25">
      <c r="A90" s="277">
        <v>88</v>
      </c>
      <c r="B90" s="277" t="str">
        <f t="shared" si="2"/>
        <v>PSS10B_Adani Renewable Energy 35 Limited (ARE35L)</v>
      </c>
      <c r="C90" s="279" t="s">
        <v>175</v>
      </c>
      <c r="D90" s="279" t="s">
        <v>23</v>
      </c>
      <c r="E90" s="28" t="s">
        <v>1277</v>
      </c>
      <c r="F90" s="211" t="s">
        <v>1709</v>
      </c>
      <c r="G90" s="282" t="s">
        <v>217</v>
      </c>
      <c r="H90" s="270" t="s">
        <v>218</v>
      </c>
      <c r="I90" s="160"/>
      <c r="J90" s="160" t="s">
        <v>142</v>
      </c>
      <c r="K90" s="164"/>
      <c r="L90" s="165"/>
      <c r="M90" s="166"/>
      <c r="N90" s="168" t="str" cm="1">
        <f t="array" ref="N90">_xlfn.IFNA(LOOKUP(2, 1/(MOD(COLUMN(O90:XFD90)-COLUMN(O90), 5)=2)/(O90:XFD90&lt;&gt;""), O90:XFD90),"Not Submitted")</f>
        <v>Cat. -IV</v>
      </c>
      <c r="O90" s="228"/>
      <c r="P90" s="228"/>
      <c r="Q90" s="177" t="s">
        <v>37</v>
      </c>
      <c r="R90" s="178"/>
      <c r="S90" s="172" t="s">
        <v>1310</v>
      </c>
      <c r="T90" s="188"/>
      <c r="U90" s="185"/>
      <c r="V90" s="168"/>
      <c r="W90" s="172"/>
      <c r="X90" s="609"/>
      <c r="Y90" s="233"/>
      <c r="Z90" s="232"/>
      <c r="AA90" s="208"/>
      <c r="AB90" s="168"/>
      <c r="AC90" s="168"/>
      <c r="AD90" s="231"/>
      <c r="AE90" s="232"/>
      <c r="AF90" s="208"/>
      <c r="AG90" s="172"/>
      <c r="AH90" s="172"/>
      <c r="AI90" s="236"/>
      <c r="AJ90" s="205"/>
      <c r="AK90" s="172"/>
      <c r="AL90" s="172"/>
      <c r="AM90" s="172"/>
      <c r="AN90" s="180"/>
      <c r="AO90" s="172"/>
      <c r="AP90" s="172"/>
      <c r="AQ90" s="172"/>
      <c r="AR90" s="172"/>
      <c r="AS90" s="180"/>
      <c r="AT90" s="172"/>
      <c r="AU90" s="172"/>
      <c r="AV90" s="172"/>
      <c r="AW90" s="172"/>
      <c r="AX90" s="180"/>
      <c r="AY90" s="172"/>
      <c r="AZ90" s="172"/>
      <c r="BA90" s="172"/>
      <c r="BB90" s="172"/>
      <c r="BC90" s="180"/>
      <c r="BD90" s="172"/>
      <c r="BE90" s="172"/>
      <c r="BF90" s="172"/>
      <c r="BG90" s="172"/>
      <c r="BH90" s="180"/>
      <c r="BI90" s="172"/>
      <c r="BJ90" s="172"/>
      <c r="BK90" s="172"/>
      <c r="BL90" s="191"/>
      <c r="BM90" s="7" t="str">
        <f t="shared" si="3"/>
        <v>E</v>
      </c>
    </row>
    <row r="91" spans="1:65" s="7" customFormat="1" ht="39">
      <c r="A91" s="277">
        <v>89</v>
      </c>
      <c r="B91" s="277" t="str">
        <f t="shared" si="2"/>
        <v>PSS10B_Adani Renewable Energy 35 Limited (ARE35L)</v>
      </c>
      <c r="C91" s="279" t="s">
        <v>589</v>
      </c>
      <c r="D91" s="279" t="s">
        <v>23</v>
      </c>
      <c r="E91" s="28" t="s">
        <v>590</v>
      </c>
      <c r="F91" s="211" t="s">
        <v>1710</v>
      </c>
      <c r="G91" s="78" t="s">
        <v>592</v>
      </c>
      <c r="H91" s="211" t="s">
        <v>593</v>
      </c>
      <c r="I91" s="160" t="s">
        <v>141</v>
      </c>
      <c r="J91" s="160" t="s">
        <v>142</v>
      </c>
      <c r="K91" s="164"/>
      <c r="L91" s="165"/>
      <c r="M91" s="166"/>
      <c r="N91" s="168" t="str" cm="1">
        <f t="array" ref="N91">_xlfn.IFNA(LOOKUP(2, 1/(MOD(COLUMN(O91:XFD91)-COLUMN(O91), 5)=2)/(O91:XFD91&lt;&gt;""), O91:XFD91),"Not Submitted")</f>
        <v>Cat. -II</v>
      </c>
      <c r="O91" s="228" t="s">
        <v>171</v>
      </c>
      <c r="P91" s="228"/>
      <c r="Q91" s="177"/>
      <c r="R91" s="178"/>
      <c r="S91" s="609"/>
      <c r="T91" s="220" t="s">
        <v>171</v>
      </c>
      <c r="U91" s="185">
        <v>46058</v>
      </c>
      <c r="V91" s="168" t="s">
        <v>35</v>
      </c>
      <c r="W91" s="172"/>
      <c r="X91" s="609"/>
      <c r="Y91" s="608"/>
      <c r="Z91" s="247"/>
      <c r="AA91" s="242"/>
      <c r="AB91" s="218"/>
      <c r="AC91" s="168"/>
      <c r="AD91" s="231"/>
      <c r="AE91" s="232"/>
      <c r="AF91" s="208"/>
      <c r="AG91" s="172"/>
      <c r="AH91" s="172"/>
      <c r="AI91" s="236"/>
      <c r="AJ91" s="205"/>
      <c r="AK91" s="172"/>
      <c r="AL91" s="172"/>
      <c r="AM91" s="172"/>
      <c r="AN91" s="180"/>
      <c r="AO91" s="172"/>
      <c r="AP91" s="172"/>
      <c r="AQ91" s="172"/>
      <c r="AR91" s="172"/>
      <c r="AS91" s="180"/>
      <c r="AT91" s="172"/>
      <c r="AU91" s="172"/>
      <c r="AV91" s="172"/>
      <c r="AW91" s="172"/>
      <c r="AX91" s="180"/>
      <c r="AY91" s="172"/>
      <c r="AZ91" s="172"/>
      <c r="BA91" s="172"/>
      <c r="BB91" s="172"/>
      <c r="BC91" s="180"/>
      <c r="BD91" s="172"/>
      <c r="BE91" s="172"/>
      <c r="BF91" s="172"/>
      <c r="BG91" s="172"/>
      <c r="BH91" s="180"/>
      <c r="BI91" s="172"/>
      <c r="BJ91" s="172"/>
      <c r="BK91" s="172"/>
      <c r="BL91" s="191"/>
      <c r="BM91" s="7" t="str">
        <f t="shared" si="3"/>
        <v>E</v>
      </c>
    </row>
    <row r="92" spans="1:65" s="7" customFormat="1" ht="39">
      <c r="A92" s="277">
        <v>90</v>
      </c>
      <c r="B92" s="277" t="str">
        <f t="shared" si="2"/>
        <v>PSS10B_Adani Renewable Energy 35 Limited (ARE35L)</v>
      </c>
      <c r="C92" s="279" t="s">
        <v>527</v>
      </c>
      <c r="D92" s="279" t="s">
        <v>23</v>
      </c>
      <c r="E92" s="28" t="s">
        <v>1711</v>
      </c>
      <c r="F92" s="280" t="s">
        <v>1712</v>
      </c>
      <c r="G92" s="78" t="s">
        <v>530</v>
      </c>
      <c r="H92" s="211" t="s">
        <v>531</v>
      </c>
      <c r="I92" s="160"/>
      <c r="J92" s="160"/>
      <c r="K92" s="164">
        <v>46142</v>
      </c>
      <c r="L92" s="165"/>
      <c r="M92" s="166"/>
      <c r="N92" s="168" t="str" cm="1">
        <f t="array" ref="N92">_xlfn.IFNA(LOOKUP(2, 1/(MOD(COLUMN(O92:XFD92)-COLUMN(O92), 5)=2)/(O92:XFD92&lt;&gt;""), O92:XFD92),"Not Submitted")</f>
        <v>Cat. -I</v>
      </c>
      <c r="O92" s="228" t="s">
        <v>171</v>
      </c>
      <c r="P92" s="228">
        <v>46142</v>
      </c>
      <c r="Q92" s="198" t="s">
        <v>33</v>
      </c>
      <c r="R92" s="178"/>
      <c r="S92" s="609" t="s">
        <v>1713</v>
      </c>
      <c r="T92" s="220" t="s">
        <v>171</v>
      </c>
      <c r="U92" s="222">
        <v>46172</v>
      </c>
      <c r="V92" s="198" t="s">
        <v>33</v>
      </c>
      <c r="W92" s="178"/>
      <c r="X92" s="609" t="s">
        <v>1714</v>
      </c>
      <c r="Y92" s="233" t="s">
        <v>171</v>
      </c>
      <c r="Z92" s="232">
        <v>46183</v>
      </c>
      <c r="AA92" s="198" t="s">
        <v>33</v>
      </c>
      <c r="AB92" s="168"/>
      <c r="AC92" s="740" t="s">
        <v>1715</v>
      </c>
      <c r="AD92" s="233" t="s">
        <v>171</v>
      </c>
      <c r="AE92" s="232">
        <v>111977</v>
      </c>
      <c r="AF92" s="64" t="s">
        <v>33</v>
      </c>
      <c r="AG92" s="172"/>
      <c r="AH92" s="740" t="s">
        <v>3179</v>
      </c>
      <c r="AI92" s="742"/>
      <c r="AJ92" s="205"/>
      <c r="AK92" s="172"/>
      <c r="AL92" s="172"/>
      <c r="AM92" s="172"/>
      <c r="AN92" s="192"/>
      <c r="AO92" s="192"/>
      <c r="AP92" s="172"/>
      <c r="AQ92" s="172"/>
      <c r="AR92" s="172"/>
      <c r="AS92" s="192"/>
      <c r="AT92" s="192"/>
      <c r="AU92" s="172"/>
      <c r="AV92" s="172"/>
      <c r="AW92" s="172"/>
      <c r="AX92" s="192"/>
      <c r="AY92" s="192"/>
      <c r="AZ92" s="172"/>
      <c r="BA92" s="172"/>
      <c r="BB92" s="172"/>
      <c r="BC92" s="192"/>
      <c r="BD92" s="192"/>
      <c r="BE92" s="172"/>
      <c r="BF92" s="172"/>
      <c r="BG92" s="172"/>
      <c r="BH92" s="192"/>
      <c r="BI92" s="192"/>
      <c r="BJ92" s="172"/>
      <c r="BK92" s="172"/>
      <c r="BL92" s="191"/>
      <c r="BM92" s="7" t="str">
        <f t="shared" si="3"/>
        <v>E</v>
      </c>
    </row>
    <row r="93" spans="1:65" s="7" customFormat="1" ht="39">
      <c r="A93" s="277">
        <v>91</v>
      </c>
      <c r="B93" s="277" t="str">
        <f t="shared" si="2"/>
        <v>PSS10B_Adani Renewable Energy 35 Limited (ARE35L)</v>
      </c>
      <c r="C93" s="279" t="s">
        <v>594</v>
      </c>
      <c r="D93" s="279" t="s">
        <v>23</v>
      </c>
      <c r="E93" s="160" t="s">
        <v>595</v>
      </c>
      <c r="F93" s="280" t="s">
        <v>1716</v>
      </c>
      <c r="G93" s="78" t="s">
        <v>597</v>
      </c>
      <c r="H93" s="211" t="s">
        <v>598</v>
      </c>
      <c r="I93" s="160"/>
      <c r="J93" s="160"/>
      <c r="K93" s="164"/>
      <c r="L93" s="165"/>
      <c r="M93" s="166"/>
      <c r="N93" s="168" t="str" cm="1">
        <f t="array" ref="N93">_xlfn.IFNA(LOOKUP(2, 1/(MOD(COLUMN(O93:XFD93)-COLUMN(O93), 5)=2)/(O93:XFD93&lt;&gt;""), O93:XFD93),"Not Submitted")</f>
        <v>Cat. -I</v>
      </c>
      <c r="O93" s="229" t="s">
        <v>171</v>
      </c>
      <c r="P93" s="229"/>
      <c r="Q93" s="64"/>
      <c r="R93" s="34"/>
      <c r="S93" s="610"/>
      <c r="T93" s="738" t="s">
        <v>171</v>
      </c>
      <c r="U93" s="229">
        <v>46044</v>
      </c>
      <c r="V93" s="64" t="s">
        <v>33</v>
      </c>
      <c r="W93" s="34" t="s">
        <v>599</v>
      </c>
      <c r="X93" s="610"/>
      <c r="Y93" s="739" t="s">
        <v>171</v>
      </c>
      <c r="Z93" s="219"/>
      <c r="AA93" s="569"/>
      <c r="AB93" s="569"/>
      <c r="AC93" s="741"/>
      <c r="AD93" s="739" t="s">
        <v>171</v>
      </c>
      <c r="AE93" s="219">
        <v>46206</v>
      </c>
      <c r="AF93" s="64" t="s">
        <v>33</v>
      </c>
      <c r="AG93" s="207"/>
      <c r="AH93" s="745"/>
      <c r="AI93" s="743">
        <v>46234</v>
      </c>
      <c r="AJ93" s="636">
        <v>46234</v>
      </c>
      <c r="AK93" s="64" t="s">
        <v>33</v>
      </c>
      <c r="AL93" s="207"/>
      <c r="AM93" s="207"/>
      <c r="AN93" s="192"/>
      <c r="AO93" s="192"/>
      <c r="AP93" s="172"/>
      <c r="AQ93" s="172"/>
      <c r="AR93" s="172"/>
      <c r="AS93" s="192"/>
      <c r="AT93" s="192"/>
      <c r="AU93" s="172"/>
      <c r="AV93" s="172"/>
      <c r="AW93" s="172"/>
      <c r="AX93" s="192"/>
      <c r="AY93" s="192"/>
      <c r="AZ93" s="172"/>
      <c r="BA93" s="172"/>
      <c r="BB93" s="172"/>
      <c r="BC93" s="192"/>
      <c r="BD93" s="192"/>
      <c r="BE93" s="172"/>
      <c r="BF93" s="172"/>
      <c r="BG93" s="172"/>
      <c r="BH93" s="192"/>
      <c r="BI93" s="192"/>
      <c r="BJ93" s="172"/>
      <c r="BK93" s="172"/>
      <c r="BL93" s="191"/>
      <c r="BM93" s="7" t="str">
        <f t="shared" si="3"/>
        <v>E</v>
      </c>
    </row>
    <row r="94" spans="1:65" s="7" customFormat="1" ht="39" hidden="1">
      <c r="A94" s="277">
        <v>92</v>
      </c>
      <c r="B94" s="277" t="str">
        <f t="shared" si="2"/>
        <v>PSS10B_Adani Renewable Energy 35 Limited (ARE35L)</v>
      </c>
      <c r="C94" s="279" t="s">
        <v>444</v>
      </c>
      <c r="D94" s="279" t="s">
        <v>23</v>
      </c>
      <c r="E94" s="28" t="s">
        <v>23</v>
      </c>
      <c r="F94" s="280" t="s">
        <v>1717</v>
      </c>
      <c r="G94" s="78" t="s">
        <v>446</v>
      </c>
      <c r="H94" s="211" t="s">
        <v>447</v>
      </c>
      <c r="I94" s="160"/>
      <c r="J94" s="160" t="s">
        <v>159</v>
      </c>
      <c r="K94" s="164"/>
      <c r="L94" s="165"/>
      <c r="M94" s="166"/>
      <c r="N94" s="168" t="str" cm="1">
        <f t="array" ref="N94">_xlfn.IFNA(LOOKUP(2, 1/(MOD(COLUMN(O94:XFD94)-COLUMN(O94), 5)=2)/(O94:XFD94&lt;&gt;""), O94:XFD94),"Not Submitted")</f>
        <v>Not Submitted</v>
      </c>
      <c r="O94" s="228"/>
      <c r="P94" s="228"/>
      <c r="Q94" s="177"/>
      <c r="R94" s="178"/>
      <c r="S94" s="610"/>
      <c r="T94" s="220"/>
      <c r="U94" s="185"/>
      <c r="V94" s="168"/>
      <c r="W94" s="172"/>
      <c r="X94" s="610"/>
      <c r="Y94" s="233"/>
      <c r="Z94" s="232"/>
      <c r="AA94" s="208"/>
      <c r="AB94" s="168"/>
      <c r="AC94" s="741"/>
      <c r="AD94" s="233"/>
      <c r="AE94" s="232"/>
      <c r="AF94" s="208"/>
      <c r="AG94" s="172"/>
      <c r="AH94" s="745"/>
      <c r="AI94" s="742"/>
      <c r="AJ94" s="205"/>
      <c r="AK94" s="172"/>
      <c r="AL94" s="172"/>
      <c r="AM94" s="172"/>
      <c r="AN94" s="209"/>
      <c r="AO94" s="209"/>
      <c r="AP94" s="172"/>
      <c r="AQ94" s="172"/>
      <c r="AR94" s="172"/>
      <c r="AS94" s="209"/>
      <c r="AT94" s="209"/>
      <c r="AU94" s="172"/>
      <c r="AV94" s="172"/>
      <c r="AW94" s="172"/>
      <c r="AX94" s="209"/>
      <c r="AY94" s="209"/>
      <c r="AZ94" s="172"/>
      <c r="BA94" s="172"/>
      <c r="BB94" s="172"/>
      <c r="BC94" s="209"/>
      <c r="BD94" s="209"/>
      <c r="BE94" s="172"/>
      <c r="BF94" s="172"/>
      <c r="BG94" s="172"/>
      <c r="BH94" s="209"/>
      <c r="BI94" s="209"/>
      <c r="BJ94" s="172"/>
      <c r="BK94" s="172"/>
      <c r="BL94" s="181"/>
      <c r="BM94" s="7" t="str">
        <f t="shared" si="3"/>
        <v>I</v>
      </c>
    </row>
    <row r="95" spans="1:65" s="7" customFormat="1" ht="39" hidden="1">
      <c r="A95" s="277">
        <v>93</v>
      </c>
      <c r="B95" s="277" t="str">
        <f t="shared" si="2"/>
        <v>PSS10B_Adani Renewable Energy 35 Limited (ARE35L)</v>
      </c>
      <c r="C95" s="279" t="s">
        <v>439</v>
      </c>
      <c r="D95" s="279" t="s">
        <v>23</v>
      </c>
      <c r="E95" s="28" t="s">
        <v>23</v>
      </c>
      <c r="F95" s="280" t="s">
        <v>1718</v>
      </c>
      <c r="G95" s="78" t="s">
        <v>441</v>
      </c>
      <c r="H95" s="211" t="s">
        <v>442</v>
      </c>
      <c r="I95" s="160"/>
      <c r="J95" s="160"/>
      <c r="K95" s="164"/>
      <c r="L95" s="165"/>
      <c r="M95" s="166"/>
      <c r="N95" s="168" t="str" cm="1">
        <f t="array" ref="N95">_xlfn.IFNA(LOOKUP(2, 1/(MOD(COLUMN(O95:XFD95)-COLUMN(O95), 5)=2)/(O95:XFD95&lt;&gt;""), O95:XFD95),"Not Submitted")</f>
        <v>Not Submitted</v>
      </c>
      <c r="O95" s="228"/>
      <c r="P95" s="228"/>
      <c r="Q95" s="177"/>
      <c r="R95" s="178"/>
      <c r="S95" s="172"/>
      <c r="T95" s="188"/>
      <c r="U95" s="185"/>
      <c r="V95" s="168"/>
      <c r="W95" s="172"/>
      <c r="X95" s="609"/>
      <c r="Y95" s="233"/>
      <c r="Z95" s="232"/>
      <c r="AA95" s="208"/>
      <c r="AB95" s="168"/>
      <c r="AC95" s="168"/>
      <c r="AD95" s="231"/>
      <c r="AE95" s="232"/>
      <c r="AF95" s="208"/>
      <c r="AG95" s="172"/>
      <c r="AH95" s="172"/>
      <c r="AI95" s="236"/>
      <c r="AJ95" s="205"/>
      <c r="AK95" s="172"/>
      <c r="AL95" s="172"/>
      <c r="AM95" s="172"/>
      <c r="AN95" s="209"/>
      <c r="AO95" s="209"/>
      <c r="AP95" s="172"/>
      <c r="AQ95" s="172"/>
      <c r="AR95" s="172"/>
      <c r="AS95" s="209"/>
      <c r="AT95" s="209"/>
      <c r="AU95" s="172"/>
      <c r="AV95" s="172"/>
      <c r="AW95" s="172"/>
      <c r="AX95" s="209"/>
      <c r="AY95" s="209"/>
      <c r="AZ95" s="172"/>
      <c r="BA95" s="172"/>
      <c r="BB95" s="172"/>
      <c r="BC95" s="209"/>
      <c r="BD95" s="209"/>
      <c r="BE95" s="172"/>
      <c r="BF95" s="172"/>
      <c r="BG95" s="172"/>
      <c r="BH95" s="209"/>
      <c r="BI95" s="209"/>
      <c r="BJ95" s="172"/>
      <c r="BK95" s="172"/>
      <c r="BL95" s="172"/>
      <c r="BM95" s="7" t="str">
        <f t="shared" si="3"/>
        <v>E</v>
      </c>
    </row>
    <row r="96" spans="1:65" s="7" customFormat="1" ht="39" hidden="1">
      <c r="A96" s="277">
        <v>94</v>
      </c>
      <c r="B96" s="277" t="str">
        <f t="shared" si="2"/>
        <v>PSS10B_Adani Renewable Energy 35 Limited (ARE35L)</v>
      </c>
      <c r="C96" s="279" t="s">
        <v>439</v>
      </c>
      <c r="D96" s="279" t="s">
        <v>23</v>
      </c>
      <c r="E96" s="28" t="s">
        <v>23</v>
      </c>
      <c r="F96" s="280" t="s">
        <v>1718</v>
      </c>
      <c r="G96" s="78" t="s">
        <v>443</v>
      </c>
      <c r="H96" s="211" t="s">
        <v>442</v>
      </c>
      <c r="I96" s="160"/>
      <c r="J96" s="160"/>
      <c r="K96" s="164"/>
      <c r="L96" s="165"/>
      <c r="M96" s="166"/>
      <c r="N96" s="168" t="str" cm="1">
        <f t="array" ref="N96">_xlfn.IFNA(LOOKUP(2, 1/(MOD(COLUMN(O96:XFD96)-COLUMN(O96), 5)=2)/(O96:XFD96&lt;&gt;""), O96:XFD96),"Not Submitted")</f>
        <v>Not Submitted</v>
      </c>
      <c r="O96" s="228"/>
      <c r="P96" s="228"/>
      <c r="Q96" s="177"/>
      <c r="R96" s="178"/>
      <c r="S96" s="172"/>
      <c r="T96" s="188"/>
      <c r="U96" s="185"/>
      <c r="V96" s="168"/>
      <c r="W96" s="172"/>
      <c r="X96" s="609"/>
      <c r="Y96" s="233"/>
      <c r="Z96" s="232"/>
      <c r="AA96" s="208"/>
      <c r="AB96" s="168"/>
      <c r="AC96" s="168"/>
      <c r="AD96" s="231"/>
      <c r="AE96" s="232"/>
      <c r="AF96" s="208"/>
      <c r="AG96" s="172"/>
      <c r="AH96" s="172"/>
      <c r="AI96" s="236"/>
      <c r="AJ96" s="205"/>
      <c r="AK96" s="172"/>
      <c r="AL96" s="172"/>
      <c r="AM96" s="172"/>
      <c r="AN96" s="209"/>
      <c r="AO96" s="209"/>
      <c r="AP96" s="172"/>
      <c r="AQ96" s="172"/>
      <c r="AR96" s="172"/>
      <c r="AS96" s="209"/>
      <c r="AT96" s="209"/>
      <c r="AU96" s="172"/>
      <c r="AV96" s="172"/>
      <c r="AW96" s="172"/>
      <c r="AX96" s="209"/>
      <c r="AY96" s="209"/>
      <c r="AZ96" s="172"/>
      <c r="BA96" s="172"/>
      <c r="BB96" s="172"/>
      <c r="BC96" s="209"/>
      <c r="BD96" s="209"/>
      <c r="BE96" s="172"/>
      <c r="BF96" s="172"/>
      <c r="BG96" s="172"/>
      <c r="BH96" s="209"/>
      <c r="BI96" s="209"/>
      <c r="BJ96" s="172"/>
      <c r="BK96" s="172"/>
      <c r="BL96" s="172"/>
      <c r="BM96" s="7" t="str">
        <f t="shared" si="3"/>
        <v>E</v>
      </c>
    </row>
    <row r="97" spans="1:65" s="7" customFormat="1" ht="39" hidden="1">
      <c r="A97" s="277">
        <v>95</v>
      </c>
      <c r="B97" s="277" t="str">
        <f t="shared" si="2"/>
        <v>PSS10B_Adani Renewable Energy 35 Limited (ARE35L)</v>
      </c>
      <c r="C97" s="279" t="s">
        <v>433</v>
      </c>
      <c r="D97" s="279" t="s">
        <v>23</v>
      </c>
      <c r="E97" s="28" t="s">
        <v>23</v>
      </c>
      <c r="F97" s="280" t="s">
        <v>1719</v>
      </c>
      <c r="G97" s="78" t="s">
        <v>435</v>
      </c>
      <c r="H97" s="212" t="s">
        <v>436</v>
      </c>
      <c r="I97" s="160"/>
      <c r="J97" s="160"/>
      <c r="K97" s="164"/>
      <c r="L97" s="165"/>
      <c r="M97" s="166"/>
      <c r="N97" s="168" t="str" cm="1">
        <f t="array" ref="N97">_xlfn.IFNA(LOOKUP(2, 1/(MOD(COLUMN(O97:XFD97)-COLUMN(O97), 5)=2)/(O97:XFD97&lt;&gt;""), O97:XFD97),"Not Submitted")</f>
        <v>Not Submitted</v>
      </c>
      <c r="O97" s="228"/>
      <c r="P97" s="228"/>
      <c r="Q97" s="177"/>
      <c r="R97" s="178"/>
      <c r="S97" s="172"/>
      <c r="T97" s="188"/>
      <c r="U97" s="185"/>
      <c r="V97" s="168"/>
      <c r="W97" s="172"/>
      <c r="X97" s="609"/>
      <c r="Y97" s="233"/>
      <c r="Z97" s="232"/>
      <c r="AA97" s="208"/>
      <c r="AB97" s="168"/>
      <c r="AC97" s="168"/>
      <c r="AD97" s="231"/>
      <c r="AE97" s="232"/>
      <c r="AF97" s="208"/>
      <c r="AG97" s="172"/>
      <c r="AH97" s="172"/>
      <c r="AI97" s="236"/>
      <c r="AJ97" s="205"/>
      <c r="AK97" s="172"/>
      <c r="AL97" s="172"/>
      <c r="AM97" s="172"/>
      <c r="AN97" s="209"/>
      <c r="AO97" s="209"/>
      <c r="AP97" s="172"/>
      <c r="AQ97" s="172"/>
      <c r="AR97" s="172"/>
      <c r="AS97" s="209"/>
      <c r="AT97" s="209"/>
      <c r="AU97" s="172"/>
      <c r="AV97" s="172"/>
      <c r="AW97" s="172"/>
      <c r="AX97" s="209"/>
      <c r="AY97" s="209"/>
      <c r="AZ97" s="172"/>
      <c r="BA97" s="172"/>
      <c r="BB97" s="172"/>
      <c r="BC97" s="209"/>
      <c r="BD97" s="209"/>
      <c r="BE97" s="172"/>
      <c r="BF97" s="172"/>
      <c r="BG97" s="172"/>
      <c r="BH97" s="209"/>
      <c r="BI97" s="209"/>
      <c r="BJ97" s="172"/>
      <c r="BK97" s="172"/>
      <c r="BL97" s="172"/>
      <c r="BM97" s="7" t="str">
        <f t="shared" si="3"/>
        <v>E</v>
      </c>
    </row>
    <row r="98" spans="1:65" s="7" customFormat="1" ht="39" hidden="1">
      <c r="A98" s="277">
        <v>96</v>
      </c>
      <c r="B98" s="277" t="str">
        <f t="shared" si="2"/>
        <v>PSS10B_Adani Renewable Energy 35 Limited (ARE35L)</v>
      </c>
      <c r="C98" s="279" t="s">
        <v>433</v>
      </c>
      <c r="D98" s="279" t="s">
        <v>23</v>
      </c>
      <c r="E98" s="28" t="s">
        <v>23</v>
      </c>
      <c r="F98" s="280" t="s">
        <v>1719</v>
      </c>
      <c r="G98" s="78" t="s">
        <v>437</v>
      </c>
      <c r="H98" s="211" t="s">
        <v>438</v>
      </c>
      <c r="I98" s="160"/>
      <c r="J98" s="160"/>
      <c r="K98" s="164"/>
      <c r="L98" s="165"/>
      <c r="M98" s="166"/>
      <c r="N98" s="168" t="str" cm="1">
        <f t="array" ref="N98">_xlfn.IFNA(LOOKUP(2, 1/(MOD(COLUMN(O98:XFD98)-COLUMN(O98), 5)=2)/(O98:XFD98&lt;&gt;""), O98:XFD98),"Not Submitted")</f>
        <v>Not Submitted</v>
      </c>
      <c r="O98" s="165"/>
      <c r="P98" s="165"/>
      <c r="Q98" s="177"/>
      <c r="R98" s="178"/>
      <c r="S98" s="172"/>
      <c r="T98" s="188"/>
      <c r="U98" s="185"/>
      <c r="V98" s="168"/>
      <c r="W98" s="172"/>
      <c r="X98" s="609"/>
      <c r="Y98" s="233"/>
      <c r="Z98" s="232"/>
      <c r="AA98" s="208"/>
      <c r="AB98" s="168"/>
      <c r="AC98" s="168"/>
      <c r="AD98" s="231"/>
      <c r="AE98" s="232"/>
      <c r="AF98" s="208"/>
      <c r="AG98" s="172"/>
      <c r="AH98" s="172"/>
      <c r="AI98" s="236"/>
      <c r="AJ98" s="205"/>
      <c r="AK98" s="172"/>
      <c r="AL98" s="172"/>
      <c r="AM98" s="172"/>
      <c r="AN98" s="209"/>
      <c r="AO98" s="209"/>
      <c r="AP98" s="172"/>
      <c r="AQ98" s="172"/>
      <c r="AR98" s="172"/>
      <c r="AS98" s="209"/>
      <c r="AT98" s="209"/>
      <c r="AU98" s="172"/>
      <c r="AV98" s="172"/>
      <c r="AW98" s="172"/>
      <c r="AX98" s="209"/>
      <c r="AY98" s="209"/>
      <c r="AZ98" s="172"/>
      <c r="BA98" s="172"/>
      <c r="BB98" s="172"/>
      <c r="BC98" s="209"/>
      <c r="BD98" s="209"/>
      <c r="BE98" s="172"/>
      <c r="BF98" s="172"/>
      <c r="BG98" s="172"/>
      <c r="BH98" s="209"/>
      <c r="BI98" s="209"/>
      <c r="BJ98" s="172"/>
      <c r="BK98" s="172"/>
      <c r="BL98" s="172"/>
      <c r="BM98" s="7" t="str">
        <f t="shared" si="3"/>
        <v>E</v>
      </c>
    </row>
    <row r="99" spans="1:65" s="7" customFormat="1" ht="39" hidden="1">
      <c r="A99" s="277">
        <v>97</v>
      </c>
      <c r="B99" s="277" t="str">
        <f t="shared" si="2"/>
        <v>PSS10B_Adani Renewable Energy 35 Limited (ARE35L)</v>
      </c>
      <c r="C99" s="279" t="s">
        <v>523</v>
      </c>
      <c r="D99" s="279" t="s">
        <v>23</v>
      </c>
      <c r="E99" s="28" t="s">
        <v>23</v>
      </c>
      <c r="F99" s="280" t="s">
        <v>1720</v>
      </c>
      <c r="G99" s="78" t="s">
        <v>525</v>
      </c>
      <c r="H99" s="288" t="s">
        <v>526</v>
      </c>
      <c r="I99" s="160"/>
      <c r="J99" s="160"/>
      <c r="K99" s="164"/>
      <c r="L99" s="165"/>
      <c r="M99" s="166"/>
      <c r="N99" s="168" t="str" cm="1">
        <f t="array" ref="N99">_xlfn.IFNA(LOOKUP(2, 1/(MOD(COLUMN(O99:XFD99)-COLUMN(O99), 5)=2)/(O99:XFD99&lt;&gt;""), O99:XFD99),"Not Submitted")</f>
        <v>Not Submitted</v>
      </c>
      <c r="O99" s="228"/>
      <c r="P99" s="228"/>
      <c r="Q99" s="177"/>
      <c r="R99" s="178"/>
      <c r="S99" s="172"/>
      <c r="T99" s="188"/>
      <c r="U99" s="185"/>
      <c r="V99" s="168"/>
      <c r="W99" s="172"/>
      <c r="X99" s="609"/>
      <c r="Y99" s="233"/>
      <c r="Z99" s="232"/>
      <c r="AA99" s="208"/>
      <c r="AB99" s="168"/>
      <c r="AC99" s="168"/>
      <c r="AD99" s="231"/>
      <c r="AE99" s="232"/>
      <c r="AF99" s="208"/>
      <c r="AG99" s="172"/>
      <c r="AH99" s="172"/>
      <c r="AI99" s="236"/>
      <c r="AJ99" s="205"/>
      <c r="AK99" s="172"/>
      <c r="AL99" s="172"/>
      <c r="AM99" s="172"/>
      <c r="AN99" s="209"/>
      <c r="AO99" s="209"/>
      <c r="AP99" s="172"/>
      <c r="AQ99" s="172"/>
      <c r="AR99" s="172"/>
      <c r="AS99" s="209"/>
      <c r="AT99" s="209"/>
      <c r="AU99" s="172"/>
      <c r="AV99" s="172"/>
      <c r="AW99" s="172"/>
      <c r="AX99" s="209"/>
      <c r="AY99" s="209"/>
      <c r="AZ99" s="172"/>
      <c r="BA99" s="172"/>
      <c r="BB99" s="172"/>
      <c r="BC99" s="209"/>
      <c r="BD99" s="209"/>
      <c r="BE99" s="172"/>
      <c r="BF99" s="172"/>
      <c r="BG99" s="172"/>
      <c r="BH99" s="209"/>
      <c r="BI99" s="209"/>
      <c r="BJ99" s="172"/>
      <c r="BK99" s="172"/>
      <c r="BL99" s="181"/>
      <c r="BM99" s="7" t="str">
        <f t="shared" si="3"/>
        <v>E</v>
      </c>
    </row>
    <row r="100" spans="1:65" s="7" customFormat="1" ht="39" hidden="1">
      <c r="A100" s="277">
        <v>98</v>
      </c>
      <c r="B100" s="277" t="str">
        <f t="shared" si="2"/>
        <v>PSS10B_Adani Renewable Energy 35 Limited (ARE35L)</v>
      </c>
      <c r="C100" s="279" t="s">
        <v>429</v>
      </c>
      <c r="D100" s="279" t="s">
        <v>23</v>
      </c>
      <c r="E100" s="28" t="s">
        <v>23</v>
      </c>
      <c r="F100" s="280" t="s">
        <v>1721</v>
      </c>
      <c r="G100" s="78" t="s">
        <v>431</v>
      </c>
      <c r="H100" s="288" t="s">
        <v>432</v>
      </c>
      <c r="I100" s="160"/>
      <c r="J100" s="160"/>
      <c r="K100" s="217"/>
      <c r="L100" s="165"/>
      <c r="M100" s="166"/>
      <c r="N100" s="168" t="str" cm="1">
        <f t="array" ref="N100">_xlfn.IFNA(LOOKUP(2, 1/(MOD(COLUMN(O100:XFD100)-COLUMN(O100), 5)=2)/(O100:XFD100&lt;&gt;""), O100:XFD100),"Not Submitted")</f>
        <v>Not Submitted</v>
      </c>
      <c r="O100" s="228"/>
      <c r="P100" s="228"/>
      <c r="Q100" s="224"/>
      <c r="R100" s="225"/>
      <c r="S100" s="607"/>
      <c r="T100" s="188"/>
      <c r="U100" s="185"/>
      <c r="V100" s="168"/>
      <c r="W100" s="172"/>
      <c r="X100" s="609"/>
      <c r="Y100" s="233"/>
      <c r="Z100" s="232"/>
      <c r="AA100" s="208"/>
      <c r="AB100" s="168"/>
      <c r="AC100" s="168"/>
      <c r="AD100" s="231"/>
      <c r="AE100" s="232"/>
      <c r="AF100" s="208"/>
      <c r="AG100" s="172"/>
      <c r="AH100" s="172"/>
      <c r="AI100" s="236"/>
      <c r="AJ100" s="205"/>
      <c r="AK100" s="172"/>
      <c r="AL100" s="172"/>
      <c r="AM100" s="172"/>
      <c r="AN100" s="209"/>
      <c r="AO100" s="209"/>
      <c r="AP100" s="172"/>
      <c r="AQ100" s="172"/>
      <c r="AR100" s="172"/>
      <c r="AS100" s="209"/>
      <c r="AT100" s="209"/>
      <c r="AU100" s="172"/>
      <c r="AV100" s="172"/>
      <c r="AW100" s="172"/>
      <c r="AX100" s="209"/>
      <c r="AY100" s="209"/>
      <c r="AZ100" s="172"/>
      <c r="BA100" s="172"/>
      <c r="BB100" s="172"/>
      <c r="BC100" s="209"/>
      <c r="BD100" s="209"/>
      <c r="BE100" s="172"/>
      <c r="BF100" s="172"/>
      <c r="BG100" s="172"/>
      <c r="BH100" s="209"/>
      <c r="BI100" s="209"/>
      <c r="BJ100" s="172"/>
      <c r="BK100" s="172"/>
      <c r="BL100" s="181"/>
      <c r="BM100" s="7" t="str">
        <f t="shared" si="3"/>
        <v>E</v>
      </c>
    </row>
    <row r="101" spans="1:65" s="2" customFormat="1" ht="38.25" hidden="1">
      <c r="A101" s="461">
        <v>99</v>
      </c>
      <c r="B101" s="461" t="str">
        <f t="shared" ref="B101:B120" si="4">$A$1</f>
        <v>PSS10B_Adani Renewable Energy 35 Limited (ARE35L)</v>
      </c>
      <c r="C101" s="286" t="s">
        <v>415</v>
      </c>
      <c r="D101" s="500" t="s">
        <v>23</v>
      </c>
      <c r="E101" s="501" t="s">
        <v>23</v>
      </c>
      <c r="F101" s="502" t="s">
        <v>1722</v>
      </c>
      <c r="G101" s="280" t="s">
        <v>421</v>
      </c>
      <c r="H101" s="503" t="s">
        <v>422</v>
      </c>
      <c r="I101" s="465" t="s">
        <v>141</v>
      </c>
      <c r="J101" s="465" t="s">
        <v>142</v>
      </c>
      <c r="K101" s="164"/>
      <c r="L101" s="165"/>
      <c r="M101" s="194"/>
      <c r="N101" s="168" t="str" cm="1">
        <f t="array" ref="N101">_xlfn.IFNA(LOOKUP(2, 1/(MOD(COLUMN(O101:XFD101)-COLUMN(O101), 5)=2)/(O101:XFD101&lt;&gt;""), O101:XFD101),"Not Submitted")</f>
        <v>Delete</v>
      </c>
      <c r="O101" s="230"/>
      <c r="P101" s="237"/>
      <c r="Q101" s="160" t="s">
        <v>56</v>
      </c>
      <c r="R101" s="178"/>
      <c r="S101" s="207" t="s">
        <v>2973</v>
      </c>
      <c r="T101" s="239"/>
      <c r="U101" s="240"/>
      <c r="V101" s="204"/>
      <c r="W101" s="205"/>
      <c r="X101" s="610"/>
      <c r="Y101" s="233"/>
      <c r="Z101" s="232"/>
      <c r="AA101" s="208"/>
      <c r="AB101" s="168"/>
      <c r="AC101" s="168"/>
      <c r="AD101" s="231"/>
      <c r="AE101" s="232"/>
      <c r="AF101" s="208"/>
      <c r="AG101" s="172"/>
      <c r="AH101" s="172"/>
      <c r="AI101" s="236"/>
      <c r="AJ101" s="205"/>
      <c r="AK101" s="172"/>
      <c r="AL101" s="172"/>
      <c r="AM101" s="172"/>
      <c r="AN101" s="180"/>
      <c r="AO101" s="172"/>
      <c r="AP101" s="172"/>
      <c r="AQ101" s="172"/>
      <c r="AR101" s="172"/>
      <c r="AS101" s="180"/>
      <c r="AT101" s="172"/>
      <c r="AU101" s="172"/>
      <c r="AV101" s="172"/>
      <c r="AW101" s="172"/>
      <c r="AX101" s="180"/>
      <c r="AY101" s="172"/>
      <c r="AZ101" s="172"/>
      <c r="BA101" s="172"/>
      <c r="BB101" s="172"/>
      <c r="BC101" s="180"/>
      <c r="BD101" s="172"/>
      <c r="BE101" s="172"/>
      <c r="BF101" s="172"/>
      <c r="BG101" s="172"/>
      <c r="BH101" s="180"/>
      <c r="BI101" s="172"/>
      <c r="BJ101" s="172"/>
      <c r="BK101" s="172"/>
      <c r="BL101" s="191"/>
      <c r="BM101" s="7" t="str">
        <f t="shared" si="3"/>
        <v>C</v>
      </c>
    </row>
    <row r="102" spans="1:65" s="2" customFormat="1" ht="39" hidden="1">
      <c r="A102" s="461">
        <v>100</v>
      </c>
      <c r="B102" s="461" t="str">
        <f t="shared" si="4"/>
        <v>PSS10B_Adani Renewable Energy 35 Limited (ARE35L)</v>
      </c>
      <c r="C102" s="286" t="s">
        <v>415</v>
      </c>
      <c r="D102" s="500" t="s">
        <v>23</v>
      </c>
      <c r="E102" s="501" t="s">
        <v>23</v>
      </c>
      <c r="F102" s="502" t="s">
        <v>1723</v>
      </c>
      <c r="G102" s="280" t="s">
        <v>418</v>
      </c>
      <c r="H102" s="709" t="s">
        <v>419</v>
      </c>
      <c r="I102" s="465" t="s">
        <v>141</v>
      </c>
      <c r="J102" s="465" t="s">
        <v>142</v>
      </c>
      <c r="K102" s="164"/>
      <c r="L102" s="165"/>
      <c r="M102" s="194"/>
      <c r="N102" s="168" t="str" cm="1">
        <f t="array" ref="N102">_xlfn.IFNA(LOOKUP(2, 1/(MOD(COLUMN(O102:XFD102)-COLUMN(O102), 5)=2)/(O102:XFD102&lt;&gt;""), O102:XFD102),"Not Submitted")</f>
        <v>Delete</v>
      </c>
      <c r="O102" s="230"/>
      <c r="P102" s="237"/>
      <c r="Q102" s="160" t="s">
        <v>56</v>
      </c>
      <c r="R102" s="178"/>
      <c r="S102" s="207" t="s">
        <v>2973</v>
      </c>
      <c r="T102" s="188"/>
      <c r="U102" s="185"/>
      <c r="V102" s="168"/>
      <c r="W102" s="172"/>
      <c r="X102" s="172"/>
      <c r="Y102" s="227"/>
      <c r="Z102" s="232"/>
      <c r="AA102" s="208"/>
      <c r="AB102" s="168"/>
      <c r="AC102" s="168"/>
      <c r="AD102" s="231"/>
      <c r="AE102" s="232"/>
      <c r="AF102" s="208"/>
      <c r="AG102" s="172"/>
      <c r="AH102" s="172"/>
      <c r="AI102" s="236"/>
      <c r="AJ102" s="205"/>
      <c r="AK102" s="172"/>
      <c r="AL102" s="172"/>
      <c r="AM102" s="172"/>
      <c r="AN102" s="180"/>
      <c r="AO102" s="172"/>
      <c r="AP102" s="172"/>
      <c r="AQ102" s="172"/>
      <c r="AR102" s="172"/>
      <c r="AS102" s="180"/>
      <c r="AT102" s="172"/>
      <c r="AU102" s="172"/>
      <c r="AV102" s="172"/>
      <c r="AW102" s="172"/>
      <c r="AX102" s="180"/>
      <c r="AY102" s="172"/>
      <c r="AZ102" s="172"/>
      <c r="BA102" s="172"/>
      <c r="BB102" s="172"/>
      <c r="BC102" s="180"/>
      <c r="BD102" s="172"/>
      <c r="BE102" s="172"/>
      <c r="BF102" s="172"/>
      <c r="BG102" s="172"/>
      <c r="BH102" s="180"/>
      <c r="BI102" s="172"/>
      <c r="BJ102" s="172"/>
      <c r="BK102" s="172"/>
      <c r="BL102" s="191"/>
      <c r="BM102" s="7" t="str">
        <f t="shared" si="3"/>
        <v>C</v>
      </c>
    </row>
    <row r="103" spans="1:65" s="2" customFormat="1" ht="38.25" hidden="1">
      <c r="A103" s="461">
        <v>101</v>
      </c>
      <c r="B103" s="461" t="str">
        <f t="shared" si="4"/>
        <v>PSS10B_Adani Renewable Energy 35 Limited (ARE35L)</v>
      </c>
      <c r="C103" s="286" t="s">
        <v>415</v>
      </c>
      <c r="D103" s="500" t="s">
        <v>23</v>
      </c>
      <c r="E103" s="501" t="s">
        <v>23</v>
      </c>
      <c r="F103" s="502" t="s">
        <v>1724</v>
      </c>
      <c r="G103" s="280" t="s">
        <v>427</v>
      </c>
      <c r="H103" s="503" t="s">
        <v>428</v>
      </c>
      <c r="I103" s="465" t="s">
        <v>141</v>
      </c>
      <c r="J103" s="465" t="s">
        <v>142</v>
      </c>
      <c r="K103" s="164"/>
      <c r="L103" s="165"/>
      <c r="M103" s="194"/>
      <c r="N103" s="168" t="str" cm="1">
        <f t="array" ref="N103">_xlfn.IFNA(LOOKUP(2, 1/(MOD(COLUMN(O103:XFD103)-COLUMN(O103), 5)=2)/(O103:XFD103&lt;&gt;""), O103:XFD103),"Not Submitted")</f>
        <v>Delete</v>
      </c>
      <c r="O103" s="230"/>
      <c r="P103" s="237"/>
      <c r="Q103" s="160" t="s">
        <v>56</v>
      </c>
      <c r="R103" s="178"/>
      <c r="S103" s="207" t="s">
        <v>2973</v>
      </c>
      <c r="T103" s="188"/>
      <c r="U103" s="185"/>
      <c r="V103" s="168"/>
      <c r="W103" s="172"/>
      <c r="X103" s="172"/>
      <c r="Y103" s="227"/>
      <c r="Z103" s="232"/>
      <c r="AA103" s="208"/>
      <c r="AB103" s="168"/>
      <c r="AC103" s="168"/>
      <c r="AD103" s="231"/>
      <c r="AE103" s="232"/>
      <c r="AF103" s="208"/>
      <c r="AG103" s="172"/>
      <c r="AH103" s="172"/>
      <c r="AI103" s="236"/>
      <c r="AJ103" s="205"/>
      <c r="AK103" s="172"/>
      <c r="AL103" s="172"/>
      <c r="AM103" s="172"/>
      <c r="AN103" s="180"/>
      <c r="AO103" s="172"/>
      <c r="AP103" s="172"/>
      <c r="AQ103" s="172"/>
      <c r="AR103" s="172"/>
      <c r="AS103" s="180"/>
      <c r="AT103" s="172"/>
      <c r="AU103" s="172"/>
      <c r="AV103" s="172"/>
      <c r="AW103" s="172"/>
      <c r="AX103" s="180"/>
      <c r="AY103" s="172"/>
      <c r="AZ103" s="172"/>
      <c r="BA103" s="172"/>
      <c r="BB103" s="172"/>
      <c r="BC103" s="180"/>
      <c r="BD103" s="172"/>
      <c r="BE103" s="172"/>
      <c r="BF103" s="172"/>
      <c r="BG103" s="172"/>
      <c r="BH103" s="180"/>
      <c r="BI103" s="172"/>
      <c r="BJ103" s="172"/>
      <c r="BK103" s="172"/>
      <c r="BL103" s="191"/>
      <c r="BM103" s="7" t="str">
        <f t="shared" si="3"/>
        <v>C</v>
      </c>
    </row>
    <row r="104" spans="1:65" s="2" customFormat="1" ht="38.25" hidden="1">
      <c r="A104" s="461">
        <v>102</v>
      </c>
      <c r="B104" s="461" t="str">
        <f t="shared" si="4"/>
        <v>PSS10B_Adani Renewable Energy 35 Limited (ARE35L)</v>
      </c>
      <c r="C104" s="286" t="s">
        <v>415</v>
      </c>
      <c r="D104" s="500" t="s">
        <v>23</v>
      </c>
      <c r="E104" s="501" t="s">
        <v>23</v>
      </c>
      <c r="F104" s="502" t="s">
        <v>1725</v>
      </c>
      <c r="G104" s="280" t="s">
        <v>424</v>
      </c>
      <c r="H104" s="503" t="s">
        <v>425</v>
      </c>
      <c r="I104" s="465" t="s">
        <v>141</v>
      </c>
      <c r="J104" s="465" t="s">
        <v>142</v>
      </c>
      <c r="K104" s="164"/>
      <c r="L104" s="165"/>
      <c r="M104" s="194"/>
      <c r="N104" s="168" t="str" cm="1">
        <f t="array" ref="N104">_xlfn.IFNA(LOOKUP(2, 1/(MOD(COLUMN(O104:XFD104)-COLUMN(O104), 5)=2)/(O104:XFD104&lt;&gt;""), O104:XFD104),"Not Submitted")</f>
        <v>Delete</v>
      </c>
      <c r="O104" s="230"/>
      <c r="P104" s="237"/>
      <c r="Q104" s="160" t="s">
        <v>56</v>
      </c>
      <c r="R104" s="178"/>
      <c r="S104" s="207" t="s">
        <v>2973</v>
      </c>
      <c r="T104" s="188"/>
      <c r="U104" s="185"/>
      <c r="V104" s="168"/>
      <c r="W104" s="172"/>
      <c r="X104" s="172"/>
      <c r="Y104" s="227"/>
      <c r="Z104" s="232"/>
      <c r="AA104" s="208"/>
      <c r="AB104" s="168"/>
      <c r="AC104" s="168"/>
      <c r="AD104" s="231"/>
      <c r="AE104" s="232"/>
      <c r="AF104" s="208"/>
      <c r="AG104" s="172"/>
      <c r="AH104" s="172"/>
      <c r="AI104" s="236"/>
      <c r="AJ104" s="205"/>
      <c r="AK104" s="172"/>
      <c r="AL104" s="172"/>
      <c r="AM104" s="172"/>
      <c r="AN104" s="180"/>
      <c r="AO104" s="172"/>
      <c r="AP104" s="172"/>
      <c r="AQ104" s="172"/>
      <c r="AR104" s="172"/>
      <c r="AS104" s="180"/>
      <c r="AT104" s="172"/>
      <c r="AU104" s="172"/>
      <c r="AV104" s="172"/>
      <c r="AW104" s="172"/>
      <c r="AX104" s="180"/>
      <c r="AY104" s="172"/>
      <c r="AZ104" s="172"/>
      <c r="BA104" s="172"/>
      <c r="BB104" s="172"/>
      <c r="BC104" s="180"/>
      <c r="BD104" s="172"/>
      <c r="BE104" s="172"/>
      <c r="BF104" s="172"/>
      <c r="BG104" s="172"/>
      <c r="BH104" s="180"/>
      <c r="BI104" s="172"/>
      <c r="BJ104" s="172"/>
      <c r="BK104" s="172"/>
      <c r="BL104" s="191"/>
      <c r="BM104" s="7" t="str">
        <f t="shared" si="3"/>
        <v>C</v>
      </c>
    </row>
    <row r="105" spans="1:65" s="2" customFormat="1" ht="38.25" hidden="1">
      <c r="A105" s="277">
        <v>103</v>
      </c>
      <c r="B105" s="277" t="str">
        <f t="shared" si="4"/>
        <v>PSS10B_Adani Renewable Energy 35 Limited (ARE35L)</v>
      </c>
      <c r="C105" s="279" t="s">
        <v>444</v>
      </c>
      <c r="D105" s="279" t="s">
        <v>23</v>
      </c>
      <c r="E105" s="28" t="s">
        <v>1726</v>
      </c>
      <c r="F105" s="280" t="s">
        <v>1727</v>
      </c>
      <c r="G105" s="280" t="s">
        <v>458</v>
      </c>
      <c r="H105" s="347" t="s">
        <v>459</v>
      </c>
      <c r="I105" s="160" t="s">
        <v>141</v>
      </c>
      <c r="J105" s="160" t="s">
        <v>142</v>
      </c>
      <c r="K105" s="351" t="s">
        <v>1728</v>
      </c>
      <c r="L105" s="165"/>
      <c r="M105" s="166"/>
      <c r="N105" s="168" t="str" cm="1">
        <f t="array" ref="N105">_xlfn.IFNA(LOOKUP(2, 1/(MOD(COLUMN(O105:XFD105)-COLUMN(O105), 5)=2)/(O105:XFD105&lt;&gt;""), O105:XFD105),"Not Submitted")</f>
        <v>Not Submitted</v>
      </c>
      <c r="O105" s="228"/>
      <c r="P105" s="228"/>
      <c r="Q105" s="177"/>
      <c r="R105" s="178"/>
      <c r="S105" s="172"/>
      <c r="T105" s="188"/>
      <c r="U105" s="185"/>
      <c r="V105" s="168"/>
      <c r="W105" s="172"/>
      <c r="X105" s="172"/>
      <c r="Y105" s="227"/>
      <c r="Z105" s="232"/>
      <c r="AA105" s="208"/>
      <c r="AB105" s="168"/>
      <c r="AC105" s="168"/>
      <c r="AD105" s="231"/>
      <c r="AE105" s="232"/>
      <c r="AF105" s="208"/>
      <c r="AG105" s="172"/>
      <c r="AH105" s="172"/>
      <c r="AI105" s="236"/>
      <c r="AJ105" s="205"/>
      <c r="AK105" s="172"/>
      <c r="AL105" s="172"/>
      <c r="AM105" s="172"/>
      <c r="AN105" s="180"/>
      <c r="AO105" s="172"/>
      <c r="AP105" s="172"/>
      <c r="AQ105" s="172"/>
      <c r="AR105" s="172"/>
      <c r="AS105" s="180"/>
      <c r="AT105" s="172"/>
      <c r="AU105" s="172"/>
      <c r="AV105" s="172"/>
      <c r="AW105" s="172"/>
      <c r="AX105" s="180"/>
      <c r="AY105" s="172"/>
      <c r="AZ105" s="172"/>
      <c r="BA105" s="172"/>
      <c r="BB105" s="172"/>
      <c r="BC105" s="180"/>
      <c r="BD105" s="172"/>
      <c r="BE105" s="172"/>
      <c r="BF105" s="172"/>
      <c r="BG105" s="172"/>
      <c r="BH105" s="180"/>
      <c r="BI105" s="172"/>
      <c r="BJ105" s="172"/>
      <c r="BK105" s="172"/>
      <c r="BL105" s="191"/>
      <c r="BM105" s="7" t="str">
        <f t="shared" si="3"/>
        <v>E</v>
      </c>
    </row>
    <row r="106" spans="1:65" s="2" customFormat="1" ht="38.25" hidden="1">
      <c r="A106" s="277">
        <v>104</v>
      </c>
      <c r="B106" s="277" t="str">
        <f t="shared" si="4"/>
        <v>PSS10B_Adani Renewable Energy 35 Limited (ARE35L)</v>
      </c>
      <c r="C106" s="279" t="s">
        <v>444</v>
      </c>
      <c r="D106" s="279" t="s">
        <v>23</v>
      </c>
      <c r="E106" s="28" t="s">
        <v>1726</v>
      </c>
      <c r="F106" s="280" t="s">
        <v>1729</v>
      </c>
      <c r="G106" s="280" t="s">
        <v>491</v>
      </c>
      <c r="H106" s="347" t="s">
        <v>1730</v>
      </c>
      <c r="I106" s="160" t="s">
        <v>141</v>
      </c>
      <c r="J106" s="160" t="s">
        <v>142</v>
      </c>
      <c r="K106" s="351" t="s">
        <v>1728</v>
      </c>
      <c r="L106" s="165"/>
      <c r="M106" s="166"/>
      <c r="N106" s="168" t="str" cm="1">
        <f t="array" ref="N106">_xlfn.IFNA(LOOKUP(2, 1/(MOD(COLUMN(O106:XFD106)-COLUMN(O106), 5)=2)/(O106:XFD106&lt;&gt;""), O106:XFD106),"Not Submitted")</f>
        <v>Not Submitted</v>
      </c>
      <c r="O106" s="228"/>
      <c r="P106" s="228"/>
      <c r="Q106" s="177"/>
      <c r="R106" s="178"/>
      <c r="S106" s="172"/>
      <c r="T106" s="188"/>
      <c r="U106" s="185"/>
      <c r="V106" s="168"/>
      <c r="W106" s="172"/>
      <c r="X106" s="172"/>
      <c r="Y106" s="227"/>
      <c r="Z106" s="232"/>
      <c r="AA106" s="208"/>
      <c r="AB106" s="168"/>
      <c r="AC106" s="168"/>
      <c r="AD106" s="231"/>
      <c r="AE106" s="232"/>
      <c r="AF106" s="208"/>
      <c r="AG106" s="172"/>
      <c r="AH106" s="172"/>
      <c r="AI106" s="236"/>
      <c r="AJ106" s="205"/>
      <c r="AK106" s="172"/>
      <c r="AL106" s="172"/>
      <c r="AM106" s="172"/>
      <c r="AN106" s="180"/>
      <c r="AO106" s="172"/>
      <c r="AP106" s="172"/>
      <c r="AQ106" s="172"/>
      <c r="AR106" s="172"/>
      <c r="AS106" s="180"/>
      <c r="AT106" s="172"/>
      <c r="AU106" s="172"/>
      <c r="AV106" s="172"/>
      <c r="AW106" s="172"/>
      <c r="AX106" s="180"/>
      <c r="AY106" s="172"/>
      <c r="AZ106" s="172"/>
      <c r="BA106" s="172"/>
      <c r="BB106" s="172"/>
      <c r="BC106" s="180"/>
      <c r="BD106" s="172"/>
      <c r="BE106" s="172"/>
      <c r="BF106" s="172"/>
      <c r="BG106" s="172"/>
      <c r="BH106" s="180"/>
      <c r="BI106" s="172"/>
      <c r="BJ106" s="172"/>
      <c r="BK106" s="172"/>
      <c r="BL106" s="191"/>
      <c r="BM106" s="7" t="str">
        <f t="shared" si="3"/>
        <v>E</v>
      </c>
    </row>
    <row r="107" spans="1:65" s="2" customFormat="1" ht="38.25" hidden="1">
      <c r="A107" s="277">
        <v>105</v>
      </c>
      <c r="B107" s="277" t="str">
        <f t="shared" si="4"/>
        <v>PSS10B_Adani Renewable Energy 35 Limited (ARE35L)</v>
      </c>
      <c r="C107" s="278" t="s">
        <v>444</v>
      </c>
      <c r="D107" s="279" t="s">
        <v>23</v>
      </c>
      <c r="E107" s="28" t="s">
        <v>1726</v>
      </c>
      <c r="F107" s="280" t="s">
        <v>1731</v>
      </c>
      <c r="G107" s="280" t="s">
        <v>518</v>
      </c>
      <c r="H107" s="347" t="s">
        <v>1732</v>
      </c>
      <c r="I107" s="160" t="s">
        <v>141</v>
      </c>
      <c r="J107" s="198" t="s">
        <v>159</v>
      </c>
      <c r="K107" s="351" t="s">
        <v>1728</v>
      </c>
      <c r="L107" s="202"/>
      <c r="M107" s="203"/>
      <c r="N107" s="168" t="str" cm="1">
        <f t="array" ref="N107">_xlfn.IFNA(LOOKUP(2, 1/(MOD(COLUMN(O107:XFD107)-COLUMN(O107), 5)=2)/(O107:XFD107&lt;&gt;""), O107:XFD107),"Not Submitted")</f>
        <v>Not Submitted</v>
      </c>
      <c r="O107" s="238"/>
      <c r="P107" s="238"/>
      <c r="Q107" s="198"/>
      <c r="R107" s="102"/>
      <c r="S107" s="205"/>
      <c r="T107" s="239"/>
      <c r="U107" s="240"/>
      <c r="V107" s="204"/>
      <c r="W107" s="205"/>
      <c r="X107" s="205"/>
      <c r="Y107" s="249"/>
      <c r="Z107" s="219"/>
      <c r="AA107" s="243"/>
      <c r="AB107" s="204"/>
      <c r="AC107" s="204"/>
      <c r="AD107" s="250"/>
      <c r="AE107" s="219"/>
      <c r="AF107" s="243"/>
      <c r="AG107" s="205"/>
      <c r="AH107" s="205"/>
      <c r="AI107" s="236"/>
      <c r="AJ107" s="205"/>
      <c r="AK107" s="205"/>
      <c r="AL107" s="205"/>
      <c r="AM107" s="205"/>
      <c r="AN107" s="206"/>
      <c r="AO107" s="205"/>
      <c r="AP107" s="205"/>
      <c r="AQ107" s="205"/>
      <c r="AR107" s="205"/>
      <c r="AS107" s="206"/>
      <c r="AT107" s="205"/>
      <c r="AU107" s="205"/>
      <c r="AV107" s="205"/>
      <c r="AW107" s="205"/>
      <c r="AX107" s="206"/>
      <c r="AY107" s="205"/>
      <c r="AZ107" s="205"/>
      <c r="BA107" s="205"/>
      <c r="BB107" s="205"/>
      <c r="BC107" s="206"/>
      <c r="BD107" s="205"/>
      <c r="BE107" s="205"/>
      <c r="BF107" s="205"/>
      <c r="BG107" s="205"/>
      <c r="BH107" s="206"/>
      <c r="BI107" s="205"/>
      <c r="BJ107" s="205"/>
      <c r="BK107" s="205"/>
      <c r="BL107" s="207"/>
      <c r="BM107" s="7" t="str">
        <f t="shared" si="3"/>
        <v>E</v>
      </c>
    </row>
    <row r="108" spans="1:65" s="2" customFormat="1" ht="38.25" hidden="1">
      <c r="A108" s="277">
        <v>106</v>
      </c>
      <c r="B108" s="277" t="str">
        <f t="shared" si="4"/>
        <v>PSS10B_Adani Renewable Energy 35 Limited (ARE35L)</v>
      </c>
      <c r="C108" s="278" t="s">
        <v>444</v>
      </c>
      <c r="D108" s="279" t="s">
        <v>23</v>
      </c>
      <c r="E108" s="28" t="s">
        <v>1726</v>
      </c>
      <c r="F108" s="280" t="s">
        <v>1733</v>
      </c>
      <c r="G108" s="280" t="s">
        <v>515</v>
      </c>
      <c r="H108" s="347" t="s">
        <v>504</v>
      </c>
      <c r="I108" s="160" t="s">
        <v>141</v>
      </c>
      <c r="J108" s="198" t="s">
        <v>159</v>
      </c>
      <c r="K108" s="351" t="s">
        <v>1728</v>
      </c>
      <c r="L108" s="202"/>
      <c r="M108" s="203"/>
      <c r="N108" s="168" t="str" cm="1">
        <f t="array" ref="N108">_xlfn.IFNA(LOOKUP(2, 1/(MOD(COLUMN(O108:XFD108)-COLUMN(O108), 5)=2)/(O108:XFD108&lt;&gt;""), O108:XFD108),"Not Submitted")</f>
        <v>Not Submitted</v>
      </c>
      <c r="O108" s="238"/>
      <c r="P108" s="238"/>
      <c r="Q108" s="198"/>
      <c r="R108" s="102"/>
      <c r="S108" s="205"/>
      <c r="T108" s="239"/>
      <c r="U108" s="240"/>
      <c r="V108" s="204"/>
      <c r="W108" s="205"/>
      <c r="X108" s="205"/>
      <c r="Y108" s="249"/>
      <c r="Z108" s="219"/>
      <c r="AA108" s="243"/>
      <c r="AB108" s="204"/>
      <c r="AC108" s="204"/>
      <c r="AD108" s="250"/>
      <c r="AE108" s="219"/>
      <c r="AF108" s="243"/>
      <c r="AG108" s="205"/>
      <c r="AH108" s="205"/>
      <c r="AI108" s="236"/>
      <c r="AJ108" s="205"/>
      <c r="AK108" s="205"/>
      <c r="AL108" s="205"/>
      <c r="AM108" s="205"/>
      <c r="AN108" s="206"/>
      <c r="AO108" s="205"/>
      <c r="AP108" s="205"/>
      <c r="AQ108" s="205"/>
      <c r="AR108" s="205"/>
      <c r="AS108" s="206"/>
      <c r="AT108" s="205"/>
      <c r="AU108" s="205"/>
      <c r="AV108" s="205"/>
      <c r="AW108" s="205"/>
      <c r="AX108" s="206"/>
      <c r="AY108" s="205"/>
      <c r="AZ108" s="205"/>
      <c r="BA108" s="205"/>
      <c r="BB108" s="205"/>
      <c r="BC108" s="206"/>
      <c r="BD108" s="205"/>
      <c r="BE108" s="205"/>
      <c r="BF108" s="205"/>
      <c r="BG108" s="205"/>
      <c r="BH108" s="206"/>
      <c r="BI108" s="205"/>
      <c r="BJ108" s="205"/>
      <c r="BK108" s="205"/>
      <c r="BL108" s="207"/>
      <c r="BM108" s="7" t="str">
        <f t="shared" si="3"/>
        <v>E</v>
      </c>
    </row>
    <row r="109" spans="1:65" s="2" customFormat="1" ht="38.25" hidden="1">
      <c r="A109" s="277">
        <v>107</v>
      </c>
      <c r="B109" s="277" t="str">
        <f t="shared" si="4"/>
        <v>PSS10B_Adani Renewable Energy 35 Limited (ARE35L)</v>
      </c>
      <c r="C109" s="278" t="s">
        <v>444</v>
      </c>
      <c r="D109" s="279" t="s">
        <v>23</v>
      </c>
      <c r="E109" s="28" t="s">
        <v>1726</v>
      </c>
      <c r="F109" s="280" t="s">
        <v>1734</v>
      </c>
      <c r="G109" s="280" t="s">
        <v>470</v>
      </c>
      <c r="H109" s="347" t="s">
        <v>501</v>
      </c>
      <c r="I109" s="160" t="s">
        <v>141</v>
      </c>
      <c r="J109" s="198" t="s">
        <v>142</v>
      </c>
      <c r="K109" s="351" t="s">
        <v>1728</v>
      </c>
      <c r="L109" s="202"/>
      <c r="M109" s="203"/>
      <c r="N109" s="168" t="str" cm="1">
        <f t="array" ref="N109">_xlfn.IFNA(LOOKUP(2, 1/(MOD(COLUMN(O109:XFD109)-COLUMN(O109), 5)=2)/(O109:XFD109&lt;&gt;""), O109:XFD109),"Not Submitted")</f>
        <v>Not Submitted</v>
      </c>
      <c r="O109" s="238"/>
      <c r="P109" s="238"/>
      <c r="Q109" s="198"/>
      <c r="R109" s="102"/>
      <c r="S109" s="205"/>
      <c r="T109" s="239"/>
      <c r="U109" s="240"/>
      <c r="V109" s="204"/>
      <c r="W109" s="205"/>
      <c r="X109" s="205"/>
      <c r="Y109" s="249"/>
      <c r="Z109" s="219"/>
      <c r="AA109" s="243"/>
      <c r="AB109" s="204"/>
      <c r="AC109" s="204"/>
      <c r="AD109" s="250"/>
      <c r="AE109" s="219"/>
      <c r="AF109" s="243"/>
      <c r="AG109" s="205"/>
      <c r="AH109" s="205"/>
      <c r="AI109" s="236"/>
      <c r="AJ109" s="205"/>
      <c r="AK109" s="205"/>
      <c r="AL109" s="205"/>
      <c r="AM109" s="205"/>
      <c r="AN109" s="206"/>
      <c r="AO109" s="205"/>
      <c r="AP109" s="205"/>
      <c r="AQ109" s="205"/>
      <c r="AR109" s="205"/>
      <c r="AS109" s="206"/>
      <c r="AT109" s="205"/>
      <c r="AU109" s="205"/>
      <c r="AV109" s="205"/>
      <c r="AW109" s="205"/>
      <c r="AX109" s="206"/>
      <c r="AY109" s="205"/>
      <c r="AZ109" s="205"/>
      <c r="BA109" s="205"/>
      <c r="BB109" s="205"/>
      <c r="BC109" s="206"/>
      <c r="BD109" s="205"/>
      <c r="BE109" s="205"/>
      <c r="BF109" s="205"/>
      <c r="BG109" s="205"/>
      <c r="BH109" s="206"/>
      <c r="BI109" s="205"/>
      <c r="BJ109" s="205"/>
      <c r="BK109" s="205"/>
      <c r="BL109" s="207"/>
      <c r="BM109" s="7" t="str">
        <f t="shared" si="3"/>
        <v>E</v>
      </c>
    </row>
    <row r="110" spans="1:65" s="2" customFormat="1" ht="38.25" hidden="1">
      <c r="A110" s="277">
        <v>108</v>
      </c>
      <c r="B110" s="277" t="str">
        <f t="shared" si="4"/>
        <v>PSS10B_Adani Renewable Energy 35 Limited (ARE35L)</v>
      </c>
      <c r="C110" s="278" t="s">
        <v>444</v>
      </c>
      <c r="D110" s="279" t="s">
        <v>23</v>
      </c>
      <c r="E110" s="28" t="s">
        <v>1726</v>
      </c>
      <c r="F110" s="280" t="s">
        <v>1735</v>
      </c>
      <c r="G110" s="280" t="s">
        <v>467</v>
      </c>
      <c r="H110" s="347" t="s">
        <v>1736</v>
      </c>
      <c r="I110" s="160" t="s">
        <v>141</v>
      </c>
      <c r="J110" s="198" t="s">
        <v>142</v>
      </c>
      <c r="K110" s="351" t="s">
        <v>1728</v>
      </c>
      <c r="L110" s="202"/>
      <c r="M110" s="203"/>
      <c r="N110" s="168" t="str" cm="1">
        <f t="array" ref="N110">_xlfn.IFNA(LOOKUP(2, 1/(MOD(COLUMN(O110:XFD110)-COLUMN(O110), 5)=2)/(O110:XFD110&lt;&gt;""), O110:XFD110),"Not Submitted")</f>
        <v>Not Submitted</v>
      </c>
      <c r="O110" s="238"/>
      <c r="P110" s="238"/>
      <c r="Q110" s="198"/>
      <c r="R110" s="102"/>
      <c r="S110" s="205"/>
      <c r="T110" s="239"/>
      <c r="U110" s="240"/>
      <c r="V110" s="204"/>
      <c r="W110" s="205"/>
      <c r="X110" s="205"/>
      <c r="Y110" s="249"/>
      <c r="Z110" s="219"/>
      <c r="AA110" s="243"/>
      <c r="AB110" s="204"/>
      <c r="AC110" s="204"/>
      <c r="AD110" s="250"/>
      <c r="AE110" s="219"/>
      <c r="AF110" s="243"/>
      <c r="AG110" s="205"/>
      <c r="AH110" s="205"/>
      <c r="AI110" s="236"/>
      <c r="AJ110" s="205"/>
      <c r="AK110" s="205"/>
      <c r="AL110" s="205"/>
      <c r="AM110" s="205"/>
      <c r="AN110" s="206"/>
      <c r="AO110" s="205"/>
      <c r="AP110" s="205"/>
      <c r="AQ110" s="205"/>
      <c r="AR110" s="205"/>
      <c r="AS110" s="206"/>
      <c r="AT110" s="205"/>
      <c r="AU110" s="205"/>
      <c r="AV110" s="205"/>
      <c r="AW110" s="205"/>
      <c r="AX110" s="206"/>
      <c r="AY110" s="205"/>
      <c r="AZ110" s="205"/>
      <c r="BA110" s="205"/>
      <c r="BB110" s="205"/>
      <c r="BC110" s="206"/>
      <c r="BD110" s="205"/>
      <c r="BE110" s="205"/>
      <c r="BF110" s="205"/>
      <c r="BG110" s="205"/>
      <c r="BH110" s="206"/>
      <c r="BI110" s="205"/>
      <c r="BJ110" s="205"/>
      <c r="BK110" s="205"/>
      <c r="BL110" s="207"/>
      <c r="BM110" s="7" t="str">
        <f t="shared" si="3"/>
        <v>E</v>
      </c>
    </row>
    <row r="111" spans="1:65" s="2" customFormat="1" ht="38.25" hidden="1">
      <c r="A111" s="277">
        <v>109</v>
      </c>
      <c r="B111" s="277" t="str">
        <f t="shared" si="4"/>
        <v>PSS10B_Adani Renewable Energy 35 Limited (ARE35L)</v>
      </c>
      <c r="C111" s="278" t="s">
        <v>444</v>
      </c>
      <c r="D111" s="279" t="s">
        <v>23</v>
      </c>
      <c r="E111" s="28" t="s">
        <v>1726</v>
      </c>
      <c r="F111" s="280" t="s">
        <v>1737</v>
      </c>
      <c r="G111" s="280" t="s">
        <v>488</v>
      </c>
      <c r="H111" s="347" t="s">
        <v>471</v>
      </c>
      <c r="I111" s="160" t="s">
        <v>141</v>
      </c>
      <c r="J111" s="198" t="s">
        <v>142</v>
      </c>
      <c r="K111" s="351">
        <v>46032</v>
      </c>
      <c r="L111" s="202"/>
      <c r="M111" s="203"/>
      <c r="N111" s="168" t="str" cm="1">
        <f t="array" ref="N111">_xlfn.IFNA(LOOKUP(2, 1/(MOD(COLUMN(O111:XFD111)-COLUMN(O111), 5)=2)/(O111:XFD111&lt;&gt;""), O111:XFD111),"Not Submitted")</f>
        <v>Not Submitted</v>
      </c>
      <c r="O111" s="238"/>
      <c r="P111" s="238"/>
      <c r="Q111" s="198"/>
      <c r="R111" s="102"/>
      <c r="S111" s="205"/>
      <c r="T111" s="239"/>
      <c r="U111" s="240"/>
      <c r="V111" s="204"/>
      <c r="W111" s="205"/>
      <c r="X111" s="205"/>
      <c r="Y111" s="249"/>
      <c r="Z111" s="219"/>
      <c r="AA111" s="243"/>
      <c r="AB111" s="204"/>
      <c r="AC111" s="204"/>
      <c r="AD111" s="250"/>
      <c r="AE111" s="219"/>
      <c r="AF111" s="243"/>
      <c r="AG111" s="205"/>
      <c r="AH111" s="205"/>
      <c r="AI111" s="236"/>
      <c r="AJ111" s="205"/>
      <c r="AK111" s="205"/>
      <c r="AL111" s="205"/>
      <c r="AM111" s="205"/>
      <c r="AN111" s="206"/>
      <c r="AO111" s="205"/>
      <c r="AP111" s="205"/>
      <c r="AQ111" s="205"/>
      <c r="AR111" s="205"/>
      <c r="AS111" s="206"/>
      <c r="AT111" s="205"/>
      <c r="AU111" s="205"/>
      <c r="AV111" s="205"/>
      <c r="AW111" s="205"/>
      <c r="AX111" s="206"/>
      <c r="AY111" s="205"/>
      <c r="AZ111" s="205"/>
      <c r="BA111" s="205"/>
      <c r="BB111" s="205"/>
      <c r="BC111" s="206"/>
      <c r="BD111" s="205"/>
      <c r="BE111" s="205"/>
      <c r="BF111" s="205"/>
      <c r="BG111" s="205"/>
      <c r="BH111" s="206"/>
      <c r="BI111" s="205"/>
      <c r="BJ111" s="205"/>
      <c r="BK111" s="205"/>
      <c r="BL111" s="207"/>
      <c r="BM111" s="7" t="str">
        <f t="shared" si="3"/>
        <v>E</v>
      </c>
    </row>
    <row r="112" spans="1:65" s="2" customFormat="1" ht="38.25" hidden="1">
      <c r="A112" s="277">
        <v>110</v>
      </c>
      <c r="B112" s="277" t="str">
        <f t="shared" si="4"/>
        <v>PSS10B_Adani Renewable Energy 35 Limited (ARE35L)</v>
      </c>
      <c r="C112" s="278" t="s">
        <v>444</v>
      </c>
      <c r="D112" s="279" t="s">
        <v>23</v>
      </c>
      <c r="E112" s="28" t="s">
        <v>1726</v>
      </c>
      <c r="F112" s="280" t="s">
        <v>1738</v>
      </c>
      <c r="G112" s="280" t="s">
        <v>497</v>
      </c>
      <c r="H112" s="348" t="s">
        <v>1739</v>
      </c>
      <c r="I112" s="160" t="s">
        <v>141</v>
      </c>
      <c r="J112" s="198" t="s">
        <v>142</v>
      </c>
      <c r="K112" s="351">
        <v>46045</v>
      </c>
      <c r="L112" s="202"/>
      <c r="M112" s="203"/>
      <c r="N112" s="168" t="str" cm="1">
        <f t="array" ref="N112">_xlfn.IFNA(LOOKUP(2, 1/(MOD(COLUMN(O112:XFD112)-COLUMN(O112), 5)=2)/(O112:XFD112&lt;&gt;""), O112:XFD112),"Not Submitted")</f>
        <v>Not Submitted</v>
      </c>
      <c r="O112" s="238"/>
      <c r="P112" s="238"/>
      <c r="Q112" s="198"/>
      <c r="R112" s="102"/>
      <c r="S112" s="205"/>
      <c r="T112" s="239"/>
      <c r="U112" s="240"/>
      <c r="V112" s="204"/>
      <c r="W112" s="205"/>
      <c r="X112" s="205"/>
      <c r="Y112" s="249"/>
      <c r="Z112" s="219"/>
      <c r="AA112" s="243"/>
      <c r="AB112" s="204"/>
      <c r="AC112" s="204"/>
      <c r="AD112" s="250"/>
      <c r="AE112" s="219"/>
      <c r="AF112" s="243"/>
      <c r="AG112" s="205"/>
      <c r="AH112" s="205"/>
      <c r="AI112" s="236"/>
      <c r="AJ112" s="205"/>
      <c r="AK112" s="205"/>
      <c r="AL112" s="205"/>
      <c r="AM112" s="205"/>
      <c r="AN112" s="206"/>
      <c r="AO112" s="205"/>
      <c r="AP112" s="205"/>
      <c r="AQ112" s="205"/>
      <c r="AR112" s="205"/>
      <c r="AS112" s="206"/>
      <c r="AT112" s="205"/>
      <c r="AU112" s="205"/>
      <c r="AV112" s="205"/>
      <c r="AW112" s="205"/>
      <c r="AX112" s="206"/>
      <c r="AY112" s="205"/>
      <c r="AZ112" s="205"/>
      <c r="BA112" s="205"/>
      <c r="BB112" s="205"/>
      <c r="BC112" s="206"/>
      <c r="BD112" s="205"/>
      <c r="BE112" s="205"/>
      <c r="BF112" s="205"/>
      <c r="BG112" s="205"/>
      <c r="BH112" s="206"/>
      <c r="BI112" s="205"/>
      <c r="BJ112" s="205"/>
      <c r="BK112" s="205"/>
      <c r="BL112" s="207"/>
      <c r="BM112" s="7" t="str">
        <f t="shared" si="3"/>
        <v>E</v>
      </c>
    </row>
    <row r="113" spans="1:65" s="2" customFormat="1" ht="38.25" hidden="1">
      <c r="A113" s="277">
        <v>111</v>
      </c>
      <c r="B113" s="277" t="str">
        <f t="shared" si="4"/>
        <v>PSS10B_Adani Renewable Energy 35 Limited (ARE35L)</v>
      </c>
      <c r="C113" s="278" t="s">
        <v>444</v>
      </c>
      <c r="D113" s="279" t="s">
        <v>23</v>
      </c>
      <c r="E113" s="28" t="s">
        <v>1726</v>
      </c>
      <c r="F113" s="280" t="s">
        <v>1740</v>
      </c>
      <c r="G113" s="280" t="s">
        <v>512</v>
      </c>
      <c r="H113" s="348" t="s">
        <v>489</v>
      </c>
      <c r="I113" s="160" t="s">
        <v>141</v>
      </c>
      <c r="J113" s="198" t="s">
        <v>159</v>
      </c>
      <c r="K113" s="352" t="s">
        <v>1741</v>
      </c>
      <c r="L113" s="202"/>
      <c r="M113" s="203"/>
      <c r="N113" s="168" t="str" cm="1">
        <f t="array" ref="N113">_xlfn.IFNA(LOOKUP(2, 1/(MOD(COLUMN(O113:XFD113)-COLUMN(O113), 5)=2)/(O113:XFD113&lt;&gt;""), O113:XFD113),"Not Submitted")</f>
        <v>Not Submitted</v>
      </c>
      <c r="O113" s="238"/>
      <c r="P113" s="238"/>
      <c r="Q113" s="198"/>
      <c r="R113" s="102"/>
      <c r="S113" s="205"/>
      <c r="T113" s="239"/>
      <c r="U113" s="240"/>
      <c r="V113" s="204"/>
      <c r="W113" s="205"/>
      <c r="X113" s="205"/>
      <c r="Y113" s="249"/>
      <c r="Z113" s="219"/>
      <c r="AA113" s="243"/>
      <c r="AB113" s="204"/>
      <c r="AC113" s="204"/>
      <c r="AD113" s="250"/>
      <c r="AE113" s="219"/>
      <c r="AF113" s="243"/>
      <c r="AG113" s="205"/>
      <c r="AH113" s="205"/>
      <c r="AI113" s="236"/>
      <c r="AJ113" s="205"/>
      <c r="AK113" s="205"/>
      <c r="AL113" s="205"/>
      <c r="AM113" s="205"/>
      <c r="AN113" s="206"/>
      <c r="AO113" s="205"/>
      <c r="AP113" s="205"/>
      <c r="AQ113" s="205"/>
      <c r="AR113" s="205"/>
      <c r="AS113" s="206"/>
      <c r="AT113" s="205"/>
      <c r="AU113" s="205"/>
      <c r="AV113" s="205"/>
      <c r="AW113" s="205"/>
      <c r="AX113" s="206"/>
      <c r="AY113" s="205"/>
      <c r="AZ113" s="205"/>
      <c r="BA113" s="205"/>
      <c r="BB113" s="205"/>
      <c r="BC113" s="206"/>
      <c r="BD113" s="205"/>
      <c r="BE113" s="205"/>
      <c r="BF113" s="205"/>
      <c r="BG113" s="205"/>
      <c r="BH113" s="206"/>
      <c r="BI113" s="205"/>
      <c r="BJ113" s="205"/>
      <c r="BK113" s="205"/>
      <c r="BL113" s="207"/>
      <c r="BM113" s="7" t="str">
        <f t="shared" si="3"/>
        <v>E</v>
      </c>
    </row>
    <row r="114" spans="1:65" s="2" customFormat="1" ht="38.25" hidden="1">
      <c r="A114" s="277">
        <v>112</v>
      </c>
      <c r="B114" s="277" t="str">
        <f t="shared" si="4"/>
        <v>PSS10B_Adani Renewable Energy 35 Limited (ARE35L)</v>
      </c>
      <c r="C114" s="278" t="s">
        <v>444</v>
      </c>
      <c r="D114" s="279" t="s">
        <v>23</v>
      </c>
      <c r="E114" s="28" t="s">
        <v>1726</v>
      </c>
      <c r="F114" s="280" t="s">
        <v>1742</v>
      </c>
      <c r="G114" s="280" t="s">
        <v>464</v>
      </c>
      <c r="H114" s="348" t="s">
        <v>495</v>
      </c>
      <c r="I114" s="160" t="s">
        <v>141</v>
      </c>
      <c r="J114" s="198" t="s">
        <v>142</v>
      </c>
      <c r="K114" s="351" t="s">
        <v>1728</v>
      </c>
      <c r="L114" s="202"/>
      <c r="M114" s="203"/>
      <c r="N114" s="168" t="str" cm="1">
        <f t="array" ref="N114">_xlfn.IFNA(LOOKUP(2, 1/(MOD(COLUMN(O114:XFD114)-COLUMN(O114), 5)=2)/(O114:XFD114&lt;&gt;""), O114:XFD114),"Not Submitted")</f>
        <v>Not Submitted</v>
      </c>
      <c r="O114" s="238"/>
      <c r="P114" s="238"/>
      <c r="Q114" s="198"/>
      <c r="R114" s="102"/>
      <c r="S114" s="205"/>
      <c r="T114" s="239"/>
      <c r="U114" s="240"/>
      <c r="V114" s="204"/>
      <c r="W114" s="205"/>
      <c r="X114" s="205"/>
      <c r="Y114" s="249"/>
      <c r="Z114" s="219"/>
      <c r="AA114" s="243"/>
      <c r="AB114" s="204"/>
      <c r="AC114" s="204"/>
      <c r="AD114" s="250"/>
      <c r="AE114" s="219"/>
      <c r="AF114" s="243"/>
      <c r="AG114" s="205"/>
      <c r="AH114" s="205"/>
      <c r="AI114" s="236"/>
      <c r="AJ114" s="205"/>
      <c r="AK114" s="205"/>
      <c r="AL114" s="205"/>
      <c r="AM114" s="205"/>
      <c r="AN114" s="206"/>
      <c r="AO114" s="205"/>
      <c r="AP114" s="205"/>
      <c r="AQ114" s="205"/>
      <c r="AR114" s="205"/>
      <c r="AS114" s="206"/>
      <c r="AT114" s="205"/>
      <c r="AU114" s="205"/>
      <c r="AV114" s="205"/>
      <c r="AW114" s="205"/>
      <c r="AX114" s="206"/>
      <c r="AY114" s="205"/>
      <c r="AZ114" s="205"/>
      <c r="BA114" s="205"/>
      <c r="BB114" s="205"/>
      <c r="BC114" s="206"/>
      <c r="BD114" s="205"/>
      <c r="BE114" s="205"/>
      <c r="BF114" s="205"/>
      <c r="BG114" s="205"/>
      <c r="BH114" s="206"/>
      <c r="BI114" s="205"/>
      <c r="BJ114" s="205"/>
      <c r="BK114" s="205"/>
      <c r="BL114" s="207"/>
      <c r="BM114" s="7" t="str">
        <f t="shared" si="3"/>
        <v>E</v>
      </c>
    </row>
    <row r="115" spans="1:65" s="2" customFormat="1" ht="38.25" hidden="1">
      <c r="A115" s="277">
        <v>113</v>
      </c>
      <c r="B115" s="277" t="str">
        <f t="shared" si="4"/>
        <v>PSS10B_Adani Renewable Energy 35 Limited (ARE35L)</v>
      </c>
      <c r="C115" s="278" t="s">
        <v>444</v>
      </c>
      <c r="D115" s="279" t="s">
        <v>23</v>
      </c>
      <c r="E115" s="28" t="s">
        <v>1726</v>
      </c>
      <c r="F115" s="280" t="s">
        <v>1743</v>
      </c>
      <c r="G115" s="280" t="s">
        <v>494</v>
      </c>
      <c r="H115" s="348" t="s">
        <v>462</v>
      </c>
      <c r="I115" s="273" t="s">
        <v>190</v>
      </c>
      <c r="J115" s="198" t="s">
        <v>142</v>
      </c>
      <c r="K115" s="353" t="s">
        <v>1744</v>
      </c>
      <c r="L115" s="202"/>
      <c r="M115" s="203"/>
      <c r="N115" s="168" t="str" cm="1">
        <f t="array" ref="N115">_xlfn.IFNA(LOOKUP(2, 1/(MOD(COLUMN(O115:XFD115)-COLUMN(O115), 5)=2)/(O115:XFD115&lt;&gt;""), O115:XFD115),"Not Submitted")</f>
        <v>Not Submitted</v>
      </c>
      <c r="O115" s="238"/>
      <c r="P115" s="238"/>
      <c r="Q115" s="198"/>
      <c r="R115" s="102"/>
      <c r="S115" s="205"/>
      <c r="T115" s="239"/>
      <c r="U115" s="240"/>
      <c r="V115" s="204"/>
      <c r="W115" s="205"/>
      <c r="X115" s="205"/>
      <c r="Y115" s="249"/>
      <c r="Z115" s="219"/>
      <c r="AA115" s="243"/>
      <c r="AB115" s="204"/>
      <c r="AC115" s="204"/>
      <c r="AD115" s="250"/>
      <c r="AE115" s="219"/>
      <c r="AF115" s="243"/>
      <c r="AG115" s="205"/>
      <c r="AH115" s="205"/>
      <c r="AI115" s="236"/>
      <c r="AJ115" s="205"/>
      <c r="AK115" s="205"/>
      <c r="AL115" s="205"/>
      <c r="AM115" s="205"/>
      <c r="AN115" s="206"/>
      <c r="AO115" s="205"/>
      <c r="AP115" s="205"/>
      <c r="AQ115" s="205"/>
      <c r="AR115" s="205"/>
      <c r="AS115" s="206"/>
      <c r="AT115" s="205"/>
      <c r="AU115" s="205"/>
      <c r="AV115" s="205"/>
      <c r="AW115" s="205"/>
      <c r="AX115" s="206"/>
      <c r="AY115" s="205"/>
      <c r="AZ115" s="205"/>
      <c r="BA115" s="205"/>
      <c r="BB115" s="205"/>
      <c r="BC115" s="206"/>
      <c r="BD115" s="205"/>
      <c r="BE115" s="205"/>
      <c r="BF115" s="205"/>
      <c r="BG115" s="205"/>
      <c r="BH115" s="206"/>
      <c r="BI115" s="205"/>
      <c r="BJ115" s="205"/>
      <c r="BK115" s="205"/>
      <c r="BL115" s="207"/>
      <c r="BM115" s="7" t="str">
        <f t="shared" si="3"/>
        <v>E</v>
      </c>
    </row>
    <row r="116" spans="1:65" s="2" customFormat="1" ht="45" hidden="1">
      <c r="A116" s="277">
        <v>114</v>
      </c>
      <c r="B116" s="277" t="str">
        <f t="shared" si="4"/>
        <v>PSS10B_Adani Renewable Energy 35 Limited (ARE35L)</v>
      </c>
      <c r="C116" s="278" t="s">
        <v>444</v>
      </c>
      <c r="D116" s="279" t="s">
        <v>23</v>
      </c>
      <c r="E116" s="28" t="s">
        <v>1726</v>
      </c>
      <c r="F116" s="280" t="s">
        <v>1745</v>
      </c>
      <c r="G116" s="280" t="s">
        <v>461</v>
      </c>
      <c r="H116" s="347" t="s">
        <v>483</v>
      </c>
      <c r="I116" s="160" t="s">
        <v>141</v>
      </c>
      <c r="J116" s="198" t="s">
        <v>142</v>
      </c>
      <c r="K116" s="353" t="s">
        <v>1746</v>
      </c>
      <c r="L116" s="202"/>
      <c r="M116" s="203"/>
      <c r="N116" s="168" t="str" cm="1">
        <f t="array" ref="N116">_xlfn.IFNA(LOOKUP(2, 1/(MOD(COLUMN(O116:XFD116)-COLUMN(O116), 5)=2)/(O116:XFD116&lt;&gt;""), O116:XFD116),"Not Submitted")</f>
        <v>Not Submitted</v>
      </c>
      <c r="O116" s="238"/>
      <c r="P116" s="238"/>
      <c r="Q116" s="198"/>
      <c r="R116" s="102"/>
      <c r="S116" s="205"/>
      <c r="T116" s="239"/>
      <c r="U116" s="240"/>
      <c r="V116" s="204"/>
      <c r="W116" s="205"/>
      <c r="X116" s="205"/>
      <c r="Y116" s="249"/>
      <c r="Z116" s="219"/>
      <c r="AA116" s="243"/>
      <c r="AB116" s="204"/>
      <c r="AC116" s="204"/>
      <c r="AD116" s="250"/>
      <c r="AE116" s="219"/>
      <c r="AF116" s="243"/>
      <c r="AG116" s="205"/>
      <c r="AH116" s="205"/>
      <c r="AI116" s="236"/>
      <c r="AJ116" s="205"/>
      <c r="AK116" s="205"/>
      <c r="AL116" s="205"/>
      <c r="AM116" s="205"/>
      <c r="AN116" s="206"/>
      <c r="AO116" s="205"/>
      <c r="AP116" s="205"/>
      <c r="AQ116" s="205"/>
      <c r="AR116" s="205"/>
      <c r="AS116" s="206"/>
      <c r="AT116" s="205"/>
      <c r="AU116" s="205"/>
      <c r="AV116" s="205"/>
      <c r="AW116" s="205"/>
      <c r="AX116" s="206"/>
      <c r="AY116" s="205"/>
      <c r="AZ116" s="205"/>
      <c r="BA116" s="205"/>
      <c r="BB116" s="205"/>
      <c r="BC116" s="206"/>
      <c r="BD116" s="205"/>
      <c r="BE116" s="205"/>
      <c r="BF116" s="205"/>
      <c r="BG116" s="205"/>
      <c r="BH116" s="206"/>
      <c r="BI116" s="205"/>
      <c r="BJ116" s="205"/>
      <c r="BK116" s="205"/>
      <c r="BL116" s="207"/>
      <c r="BM116" s="7" t="str">
        <f t="shared" si="3"/>
        <v>E</v>
      </c>
    </row>
    <row r="117" spans="1:65" s="2" customFormat="1" ht="45" hidden="1">
      <c r="A117" s="277">
        <v>115</v>
      </c>
      <c r="B117" s="277" t="str">
        <f t="shared" si="4"/>
        <v>PSS10B_Adani Renewable Energy 35 Limited (ARE35L)</v>
      </c>
      <c r="C117" s="278" t="s">
        <v>444</v>
      </c>
      <c r="D117" s="279" t="s">
        <v>23</v>
      </c>
      <c r="E117" s="28" t="s">
        <v>1726</v>
      </c>
      <c r="F117" s="280" t="s">
        <v>1747</v>
      </c>
      <c r="G117" s="280" t="s">
        <v>485</v>
      </c>
      <c r="H117" s="349" t="s">
        <v>453</v>
      </c>
      <c r="I117" s="160" t="s">
        <v>141</v>
      </c>
      <c r="J117" s="198" t="s">
        <v>142</v>
      </c>
      <c r="K117" s="354" t="s">
        <v>1741</v>
      </c>
      <c r="L117" s="202"/>
      <c r="M117" s="203"/>
      <c r="N117" s="168" t="str" cm="1">
        <f t="array" ref="N117">_xlfn.IFNA(LOOKUP(2, 1/(MOD(COLUMN(O117:XFD117)-COLUMN(O117), 5)=2)/(O117:XFD117&lt;&gt;""), O117:XFD117),"Not Submitted")</f>
        <v>Not Submitted</v>
      </c>
      <c r="O117" s="238"/>
      <c r="P117" s="238"/>
      <c r="Q117" s="198"/>
      <c r="R117" s="102"/>
      <c r="S117" s="205"/>
      <c r="T117" s="239"/>
      <c r="U117" s="240"/>
      <c r="V117" s="204"/>
      <c r="W117" s="205"/>
      <c r="X117" s="205"/>
      <c r="Y117" s="249"/>
      <c r="Z117" s="219"/>
      <c r="AA117" s="243"/>
      <c r="AB117" s="204"/>
      <c r="AC117" s="204"/>
      <c r="AD117" s="250"/>
      <c r="AE117" s="219"/>
      <c r="AF117" s="243"/>
      <c r="AG117" s="205"/>
      <c r="AH117" s="205"/>
      <c r="AI117" s="236"/>
      <c r="AJ117" s="205"/>
      <c r="AK117" s="205"/>
      <c r="AL117" s="205"/>
      <c r="AM117" s="205"/>
      <c r="AN117" s="206"/>
      <c r="AO117" s="205"/>
      <c r="AP117" s="205"/>
      <c r="AQ117" s="205"/>
      <c r="AR117" s="205"/>
      <c r="AS117" s="206"/>
      <c r="AT117" s="205"/>
      <c r="AU117" s="205"/>
      <c r="AV117" s="205"/>
      <c r="AW117" s="205"/>
      <c r="AX117" s="206"/>
      <c r="AY117" s="205"/>
      <c r="AZ117" s="205"/>
      <c r="BA117" s="205"/>
      <c r="BB117" s="205"/>
      <c r="BC117" s="206"/>
      <c r="BD117" s="205"/>
      <c r="BE117" s="205"/>
      <c r="BF117" s="205"/>
      <c r="BG117" s="205"/>
      <c r="BH117" s="206"/>
      <c r="BI117" s="205"/>
      <c r="BJ117" s="205"/>
      <c r="BK117" s="205"/>
      <c r="BL117" s="207"/>
      <c r="BM117" s="7" t="str">
        <f t="shared" si="3"/>
        <v>E</v>
      </c>
    </row>
    <row r="118" spans="1:65" s="2" customFormat="1" ht="45" hidden="1">
      <c r="A118" s="277">
        <v>116</v>
      </c>
      <c r="B118" s="277" t="str">
        <f t="shared" si="4"/>
        <v>PSS10B_Adani Renewable Energy 35 Limited (ARE35L)</v>
      </c>
      <c r="C118" s="278" t="s">
        <v>444</v>
      </c>
      <c r="D118" s="279" t="s">
        <v>23</v>
      </c>
      <c r="E118" s="28" t="s">
        <v>1726</v>
      </c>
      <c r="F118" s="280" t="s">
        <v>1748</v>
      </c>
      <c r="G118" s="280" t="s">
        <v>482</v>
      </c>
      <c r="H118" s="349" t="s">
        <v>510</v>
      </c>
      <c r="I118" s="160" t="s">
        <v>141</v>
      </c>
      <c r="J118" s="198" t="s">
        <v>142</v>
      </c>
      <c r="K118" s="354" t="s">
        <v>1749</v>
      </c>
      <c r="L118" s="202"/>
      <c r="M118" s="203"/>
      <c r="N118" s="168" t="str" cm="1">
        <f t="array" ref="N118">_xlfn.IFNA(LOOKUP(2, 1/(MOD(COLUMN(O118:XFD118)-COLUMN(O118), 5)=2)/(O118:XFD118&lt;&gt;""), O118:XFD118),"Not Submitted")</f>
        <v>Not Submitted</v>
      </c>
      <c r="O118" s="238"/>
      <c r="P118" s="238"/>
      <c r="Q118" s="198"/>
      <c r="R118" s="102"/>
      <c r="S118" s="205"/>
      <c r="T118" s="239"/>
      <c r="U118" s="240"/>
      <c r="V118" s="204"/>
      <c r="W118" s="205"/>
      <c r="X118" s="205"/>
      <c r="Y118" s="249"/>
      <c r="Z118" s="219"/>
      <c r="AA118" s="243"/>
      <c r="AB118" s="204"/>
      <c r="AC118" s="204"/>
      <c r="AD118" s="250"/>
      <c r="AE118" s="219"/>
      <c r="AF118" s="243"/>
      <c r="AG118" s="205"/>
      <c r="AH118" s="205"/>
      <c r="AI118" s="236"/>
      <c r="AJ118" s="205"/>
      <c r="AK118" s="205"/>
      <c r="AL118" s="205"/>
      <c r="AM118" s="205"/>
      <c r="AN118" s="206"/>
      <c r="AO118" s="205"/>
      <c r="AP118" s="205"/>
      <c r="AQ118" s="205"/>
      <c r="AR118" s="205"/>
      <c r="AS118" s="206"/>
      <c r="AT118" s="205"/>
      <c r="AU118" s="205"/>
      <c r="AV118" s="205"/>
      <c r="AW118" s="205"/>
      <c r="AX118" s="206"/>
      <c r="AY118" s="205"/>
      <c r="AZ118" s="205"/>
      <c r="BA118" s="205"/>
      <c r="BB118" s="205"/>
      <c r="BC118" s="206"/>
      <c r="BD118" s="205"/>
      <c r="BE118" s="205"/>
      <c r="BF118" s="205"/>
      <c r="BG118" s="205"/>
      <c r="BH118" s="206"/>
      <c r="BI118" s="205"/>
      <c r="BJ118" s="205"/>
      <c r="BK118" s="205"/>
      <c r="BL118" s="207"/>
      <c r="BM118" s="7" t="str">
        <f t="shared" si="3"/>
        <v>E</v>
      </c>
    </row>
    <row r="119" spans="1:65" s="2" customFormat="1" ht="38.25" hidden="1">
      <c r="A119" s="277">
        <v>117</v>
      </c>
      <c r="B119" s="277" t="str">
        <f t="shared" si="4"/>
        <v>PSS10B_Adani Renewable Energy 35 Limited (ARE35L)</v>
      </c>
      <c r="C119" s="278" t="s">
        <v>444</v>
      </c>
      <c r="D119" s="279" t="s">
        <v>23</v>
      </c>
      <c r="E119" s="28" t="s">
        <v>1726</v>
      </c>
      <c r="F119" s="280" t="s">
        <v>1750</v>
      </c>
      <c r="G119" s="280" t="s">
        <v>452</v>
      </c>
      <c r="H119" s="349" t="s">
        <v>477</v>
      </c>
      <c r="I119" s="273" t="s">
        <v>190</v>
      </c>
      <c r="J119" s="198" t="s">
        <v>142</v>
      </c>
      <c r="K119" s="354" t="s">
        <v>1744</v>
      </c>
      <c r="L119" s="202"/>
      <c r="M119" s="203"/>
      <c r="N119" s="168" t="str" cm="1">
        <f t="array" ref="N119">_xlfn.IFNA(LOOKUP(2, 1/(MOD(COLUMN(O119:XFD119)-COLUMN(O119), 5)=2)/(O119:XFD119&lt;&gt;""), O119:XFD119),"Not Submitted")</f>
        <v>Not Submitted</v>
      </c>
      <c r="O119" s="238"/>
      <c r="P119" s="238"/>
      <c r="Q119" s="198"/>
      <c r="R119" s="102"/>
      <c r="S119" s="205"/>
      <c r="T119" s="239"/>
      <c r="U119" s="240"/>
      <c r="V119" s="204"/>
      <c r="W119" s="205"/>
      <c r="X119" s="205"/>
      <c r="Y119" s="249"/>
      <c r="Z119" s="219"/>
      <c r="AA119" s="243"/>
      <c r="AB119" s="204"/>
      <c r="AC119" s="204"/>
      <c r="AD119" s="250"/>
      <c r="AE119" s="219"/>
      <c r="AF119" s="243"/>
      <c r="AG119" s="205"/>
      <c r="AH119" s="205"/>
      <c r="AI119" s="236"/>
      <c r="AJ119" s="205"/>
      <c r="AK119" s="205"/>
      <c r="AL119" s="205"/>
      <c r="AM119" s="205"/>
      <c r="AN119" s="206"/>
      <c r="AO119" s="205"/>
      <c r="AP119" s="205"/>
      <c r="AQ119" s="205"/>
      <c r="AR119" s="205"/>
      <c r="AS119" s="206"/>
      <c r="AT119" s="205"/>
      <c r="AU119" s="205"/>
      <c r="AV119" s="205"/>
      <c r="AW119" s="205"/>
      <c r="AX119" s="206"/>
      <c r="AY119" s="205"/>
      <c r="AZ119" s="205"/>
      <c r="BA119" s="205"/>
      <c r="BB119" s="205"/>
      <c r="BC119" s="206"/>
      <c r="BD119" s="205"/>
      <c r="BE119" s="205"/>
      <c r="BF119" s="205"/>
      <c r="BG119" s="205"/>
      <c r="BH119" s="206"/>
      <c r="BI119" s="205"/>
      <c r="BJ119" s="205"/>
      <c r="BK119" s="205"/>
      <c r="BL119" s="207"/>
      <c r="BM119" s="7" t="str">
        <f t="shared" si="3"/>
        <v>E</v>
      </c>
    </row>
    <row r="120" spans="1:65" s="2" customFormat="1" ht="38.25" hidden="1">
      <c r="A120" s="277">
        <v>118</v>
      </c>
      <c r="B120" s="277" t="str">
        <f t="shared" si="4"/>
        <v>PSS10B_Adani Renewable Energy 35 Limited (ARE35L)</v>
      </c>
      <c r="C120" s="278" t="s">
        <v>444</v>
      </c>
      <c r="D120" s="279" t="s">
        <v>23</v>
      </c>
      <c r="E120" s="28" t="s">
        <v>1726</v>
      </c>
      <c r="F120" s="280" t="s">
        <v>1751</v>
      </c>
      <c r="G120" s="280" t="s">
        <v>509</v>
      </c>
      <c r="H120" s="349" t="s">
        <v>1752</v>
      </c>
      <c r="I120" s="273" t="s">
        <v>190</v>
      </c>
      <c r="J120" s="198" t="s">
        <v>159</v>
      </c>
      <c r="K120" s="353" t="s">
        <v>1753</v>
      </c>
      <c r="L120" s="202"/>
      <c r="M120" s="203"/>
      <c r="N120" s="168" t="str" cm="1">
        <f t="array" ref="N120">_xlfn.IFNA(LOOKUP(2, 1/(MOD(COLUMN(O120:XFD120)-COLUMN(O120), 5)=2)/(O120:XFD120&lt;&gt;""), O120:XFD120),"Not Submitted")</f>
        <v>Not Submitted</v>
      </c>
      <c r="O120" s="238"/>
      <c r="P120" s="238"/>
      <c r="Q120" s="198"/>
      <c r="R120" s="102"/>
      <c r="S120" s="205"/>
      <c r="T120" s="239"/>
      <c r="U120" s="240"/>
      <c r="V120" s="204"/>
      <c r="W120" s="205"/>
      <c r="X120" s="205"/>
      <c r="Y120" s="249"/>
      <c r="Z120" s="219"/>
      <c r="AA120" s="243"/>
      <c r="AB120" s="204"/>
      <c r="AC120" s="204"/>
      <c r="AD120" s="250"/>
      <c r="AE120" s="219"/>
      <c r="AF120" s="243"/>
      <c r="AG120" s="205"/>
      <c r="AH120" s="205"/>
      <c r="AI120" s="236"/>
      <c r="AJ120" s="205"/>
      <c r="AK120" s="205"/>
      <c r="AL120" s="205"/>
      <c r="AM120" s="205"/>
      <c r="AN120" s="206"/>
      <c r="AO120" s="205"/>
      <c r="AP120" s="205"/>
      <c r="AQ120" s="205"/>
      <c r="AR120" s="205"/>
      <c r="AS120" s="206"/>
      <c r="AT120" s="205"/>
      <c r="AU120" s="205"/>
      <c r="AV120" s="205"/>
      <c r="AW120" s="205"/>
      <c r="AX120" s="206"/>
      <c r="AY120" s="205"/>
      <c r="AZ120" s="205"/>
      <c r="BA120" s="205"/>
      <c r="BB120" s="205"/>
      <c r="BC120" s="206"/>
      <c r="BD120" s="205"/>
      <c r="BE120" s="205"/>
      <c r="BF120" s="205"/>
      <c r="BG120" s="205"/>
      <c r="BH120" s="206"/>
      <c r="BI120" s="205"/>
      <c r="BJ120" s="205"/>
      <c r="BK120" s="205"/>
      <c r="BL120" s="207"/>
      <c r="BM120" s="7" t="str">
        <f t="shared" si="3"/>
        <v>E</v>
      </c>
    </row>
    <row r="121" spans="1:65" s="2" customFormat="1" ht="38.25" hidden="1">
      <c r="A121" s="277">
        <v>119</v>
      </c>
      <c r="B121" s="277" t="str">
        <f t="shared" ref="B121:B201" si="5">$A$1</f>
        <v>PSS10B_Adani Renewable Energy 35 Limited (ARE35L)</v>
      </c>
      <c r="C121" s="278" t="s">
        <v>444</v>
      </c>
      <c r="D121" s="279" t="s">
        <v>23</v>
      </c>
      <c r="E121" s="28" t="s">
        <v>1726</v>
      </c>
      <c r="F121" s="280" t="s">
        <v>1754</v>
      </c>
      <c r="G121" s="280" t="s">
        <v>476</v>
      </c>
      <c r="H121" s="349" t="s">
        <v>522</v>
      </c>
      <c r="I121" s="160" t="s">
        <v>141</v>
      </c>
      <c r="J121" s="198" t="s">
        <v>159</v>
      </c>
      <c r="K121" s="352" t="s">
        <v>1755</v>
      </c>
      <c r="L121" s="202"/>
      <c r="M121" s="203"/>
      <c r="N121" s="168" t="str" cm="1">
        <f t="array" ref="N121">_xlfn.IFNA(LOOKUP(2, 1/(MOD(COLUMN(O121:XFD121)-COLUMN(O121), 5)=2)/(O121:XFD121&lt;&gt;""), O121:XFD121),"Not Submitted")</f>
        <v>Not Submitted</v>
      </c>
      <c r="O121" s="238"/>
      <c r="P121" s="238"/>
      <c r="Q121" s="198"/>
      <c r="R121" s="102"/>
      <c r="S121" s="205"/>
      <c r="T121" s="239"/>
      <c r="U121" s="240"/>
      <c r="V121" s="204"/>
      <c r="W121" s="205"/>
      <c r="X121" s="205"/>
      <c r="Y121" s="249"/>
      <c r="Z121" s="219"/>
      <c r="AA121" s="243"/>
      <c r="AB121" s="204"/>
      <c r="AC121" s="204"/>
      <c r="AD121" s="250"/>
      <c r="AE121" s="219"/>
      <c r="AF121" s="243"/>
      <c r="AG121" s="205"/>
      <c r="AH121" s="205"/>
      <c r="AI121" s="236"/>
      <c r="AJ121" s="205"/>
      <c r="AK121" s="205"/>
      <c r="AL121" s="205"/>
      <c r="AM121" s="205"/>
      <c r="AN121" s="206"/>
      <c r="AO121" s="205"/>
      <c r="AP121" s="205"/>
      <c r="AQ121" s="205"/>
      <c r="AR121" s="205"/>
      <c r="AS121" s="206"/>
      <c r="AT121" s="205"/>
      <c r="AU121" s="205"/>
      <c r="AV121" s="205"/>
      <c r="AW121" s="205"/>
      <c r="AX121" s="206"/>
      <c r="AY121" s="205"/>
      <c r="AZ121" s="205"/>
      <c r="BA121" s="205"/>
      <c r="BB121" s="205"/>
      <c r="BC121" s="206"/>
      <c r="BD121" s="205"/>
      <c r="BE121" s="205"/>
      <c r="BF121" s="205"/>
      <c r="BG121" s="205"/>
      <c r="BH121" s="206"/>
      <c r="BI121" s="205"/>
      <c r="BJ121" s="205"/>
      <c r="BK121" s="205"/>
      <c r="BL121" s="207"/>
      <c r="BM121" s="7" t="str">
        <f t="shared" si="3"/>
        <v>E</v>
      </c>
    </row>
    <row r="122" spans="1:65" s="2" customFormat="1" ht="38.25" hidden="1">
      <c r="A122" s="277">
        <v>120</v>
      </c>
      <c r="B122" s="277" t="str">
        <f t="shared" si="5"/>
        <v>PSS10B_Adani Renewable Energy 35 Limited (ARE35L)</v>
      </c>
      <c r="C122" s="278" t="s">
        <v>444</v>
      </c>
      <c r="D122" s="279" t="s">
        <v>23</v>
      </c>
      <c r="E122" s="28" t="s">
        <v>1726</v>
      </c>
      <c r="F122" s="280" t="s">
        <v>1756</v>
      </c>
      <c r="G122" s="280" t="s">
        <v>506</v>
      </c>
      <c r="H122" s="350" t="s">
        <v>1757</v>
      </c>
      <c r="I122" s="160" t="s">
        <v>141</v>
      </c>
      <c r="J122" s="198" t="s">
        <v>142</v>
      </c>
      <c r="K122" s="351">
        <v>46029</v>
      </c>
      <c r="L122" s="202"/>
      <c r="M122" s="203"/>
      <c r="N122" s="168" t="str" cm="1">
        <f t="array" ref="N122">_xlfn.IFNA(LOOKUP(2, 1/(MOD(COLUMN(O122:XFD122)-COLUMN(O122), 5)=2)/(O122:XFD122&lt;&gt;""), O122:XFD122),"Not Submitted")</f>
        <v>Not Submitted</v>
      </c>
      <c r="O122" s="238"/>
      <c r="P122" s="238"/>
      <c r="Q122" s="198"/>
      <c r="R122" s="102"/>
      <c r="S122" s="205"/>
      <c r="T122" s="239"/>
      <c r="U122" s="240"/>
      <c r="V122" s="204"/>
      <c r="W122" s="205"/>
      <c r="X122" s="205"/>
      <c r="Y122" s="249"/>
      <c r="Z122" s="219"/>
      <c r="AA122" s="243"/>
      <c r="AB122" s="204"/>
      <c r="AC122" s="204"/>
      <c r="AD122" s="250"/>
      <c r="AE122" s="219"/>
      <c r="AF122" s="243"/>
      <c r="AG122" s="205"/>
      <c r="AH122" s="205"/>
      <c r="AI122" s="236"/>
      <c r="AJ122" s="205"/>
      <c r="AK122" s="205"/>
      <c r="AL122" s="205"/>
      <c r="AM122" s="205"/>
      <c r="AN122" s="206"/>
      <c r="AO122" s="205"/>
      <c r="AP122" s="205"/>
      <c r="AQ122" s="205"/>
      <c r="AR122" s="205"/>
      <c r="AS122" s="206"/>
      <c r="AT122" s="205"/>
      <c r="AU122" s="205"/>
      <c r="AV122" s="205"/>
      <c r="AW122" s="205"/>
      <c r="AX122" s="206"/>
      <c r="AY122" s="205"/>
      <c r="AZ122" s="205"/>
      <c r="BA122" s="205"/>
      <c r="BB122" s="205"/>
      <c r="BC122" s="206"/>
      <c r="BD122" s="205"/>
      <c r="BE122" s="205"/>
      <c r="BF122" s="205"/>
      <c r="BG122" s="205"/>
      <c r="BH122" s="206"/>
      <c r="BI122" s="205"/>
      <c r="BJ122" s="205"/>
      <c r="BK122" s="205"/>
      <c r="BL122" s="207"/>
      <c r="BM122" s="7" t="str">
        <f t="shared" si="3"/>
        <v>E</v>
      </c>
    </row>
    <row r="123" spans="1:65" s="2" customFormat="1" ht="38.25" hidden="1">
      <c r="A123" s="277">
        <v>121</v>
      </c>
      <c r="B123" s="277" t="str">
        <f t="shared" si="5"/>
        <v>PSS10B_Adani Renewable Energy 35 Limited (ARE35L)</v>
      </c>
      <c r="C123" s="278" t="s">
        <v>444</v>
      </c>
      <c r="D123" s="279" t="s">
        <v>23</v>
      </c>
      <c r="E123" s="28" t="s">
        <v>1726</v>
      </c>
      <c r="F123" s="280" t="s">
        <v>1758</v>
      </c>
      <c r="G123" s="280" t="s">
        <v>521</v>
      </c>
      <c r="H123" s="349" t="s">
        <v>474</v>
      </c>
      <c r="I123" s="273" t="s">
        <v>190</v>
      </c>
      <c r="J123" s="198" t="s">
        <v>159</v>
      </c>
      <c r="K123" s="351">
        <v>46039</v>
      </c>
      <c r="L123" s="202"/>
      <c r="M123" s="203"/>
      <c r="N123" s="168" t="str" cm="1">
        <f t="array" ref="N123">_xlfn.IFNA(LOOKUP(2, 1/(MOD(COLUMN(O123:XFD123)-COLUMN(O123), 5)=2)/(O123:XFD123&lt;&gt;""), O123:XFD123),"Not Submitted")</f>
        <v>Not Submitted</v>
      </c>
      <c r="O123" s="238"/>
      <c r="P123" s="238"/>
      <c r="Q123" s="198"/>
      <c r="R123" s="102"/>
      <c r="S123" s="205"/>
      <c r="T123" s="239"/>
      <c r="U123" s="240"/>
      <c r="V123" s="204"/>
      <c r="W123" s="205"/>
      <c r="X123" s="205"/>
      <c r="Y123" s="249"/>
      <c r="Z123" s="219"/>
      <c r="AA123" s="243"/>
      <c r="AB123" s="204"/>
      <c r="AC123" s="204"/>
      <c r="AD123" s="250"/>
      <c r="AE123" s="219"/>
      <c r="AF123" s="243"/>
      <c r="AG123" s="205"/>
      <c r="AH123" s="205"/>
      <c r="AI123" s="236"/>
      <c r="AJ123" s="205"/>
      <c r="AK123" s="205"/>
      <c r="AL123" s="205"/>
      <c r="AM123" s="205"/>
      <c r="AN123" s="206"/>
      <c r="AO123" s="205"/>
      <c r="AP123" s="205"/>
      <c r="AQ123" s="205"/>
      <c r="AR123" s="205"/>
      <c r="AS123" s="206"/>
      <c r="AT123" s="205"/>
      <c r="AU123" s="205"/>
      <c r="AV123" s="205"/>
      <c r="AW123" s="205"/>
      <c r="AX123" s="206"/>
      <c r="AY123" s="205"/>
      <c r="AZ123" s="205"/>
      <c r="BA123" s="205"/>
      <c r="BB123" s="205"/>
      <c r="BC123" s="206"/>
      <c r="BD123" s="205"/>
      <c r="BE123" s="205"/>
      <c r="BF123" s="205"/>
      <c r="BG123" s="205"/>
      <c r="BH123" s="206"/>
      <c r="BI123" s="205"/>
      <c r="BJ123" s="205"/>
      <c r="BK123" s="205"/>
      <c r="BL123" s="207"/>
      <c r="BM123" s="7" t="str">
        <f t="shared" si="3"/>
        <v>E</v>
      </c>
    </row>
    <row r="124" spans="1:65" s="2" customFormat="1" ht="38.25">
      <c r="A124" s="277">
        <v>122</v>
      </c>
      <c r="B124" s="277" t="str">
        <f t="shared" si="5"/>
        <v>PSS10B_Adani Renewable Energy 35 Limited (ARE35L)</v>
      </c>
      <c r="C124" s="278" t="s">
        <v>600</v>
      </c>
      <c r="D124" s="279" t="s">
        <v>23</v>
      </c>
      <c r="E124" s="28" t="s">
        <v>1759</v>
      </c>
      <c r="F124" s="47" t="s">
        <v>1760</v>
      </c>
      <c r="G124" s="47"/>
      <c r="H124" s="578" t="s">
        <v>610</v>
      </c>
      <c r="I124" s="273" t="s">
        <v>190</v>
      </c>
      <c r="J124" s="198"/>
      <c r="K124" s="353" t="s">
        <v>1761</v>
      </c>
      <c r="L124" s="202"/>
      <c r="M124" s="203"/>
      <c r="N124" s="168" t="str" cm="1">
        <f t="array" ref="N124">_xlfn.IFNA(LOOKUP(2, 1/(MOD(COLUMN(O124:XFD124)-COLUMN(O124), 5)=2)/(O124:XFD124&lt;&gt;""), O124:XFD124),"Not Submitted")</f>
        <v>Cat. -I</v>
      </c>
      <c r="O124" s="238" t="s">
        <v>171</v>
      </c>
      <c r="P124" s="238">
        <v>46105</v>
      </c>
      <c r="Q124" s="198" t="s">
        <v>33</v>
      </c>
      <c r="R124" s="102" t="s">
        <v>143</v>
      </c>
      <c r="S124" s="205"/>
      <c r="T124" s="239"/>
      <c r="U124" s="240"/>
      <c r="V124" s="204"/>
      <c r="W124" s="205"/>
      <c r="X124" s="205"/>
      <c r="Y124" s="249"/>
      <c r="Z124" s="219"/>
      <c r="AA124" s="243"/>
      <c r="AB124" s="204"/>
      <c r="AC124" s="204"/>
      <c r="AD124" s="250"/>
      <c r="AE124" s="219"/>
      <c r="AF124" s="243"/>
      <c r="AG124" s="205"/>
      <c r="AH124" s="205"/>
      <c r="AI124" s="236"/>
      <c r="AJ124" s="205"/>
      <c r="AK124" s="205"/>
      <c r="AL124" s="205"/>
      <c r="AM124" s="205"/>
      <c r="AN124" s="206"/>
      <c r="AO124" s="205"/>
      <c r="AP124" s="205"/>
      <c r="AQ124" s="205"/>
      <c r="AR124" s="205"/>
      <c r="AS124" s="206"/>
      <c r="AT124" s="205"/>
      <c r="AU124" s="205"/>
      <c r="AV124" s="205"/>
      <c r="AW124" s="205"/>
      <c r="AX124" s="206"/>
      <c r="AY124" s="205"/>
      <c r="AZ124" s="205"/>
      <c r="BA124" s="205"/>
      <c r="BB124" s="205"/>
      <c r="BC124" s="206"/>
      <c r="BD124" s="205"/>
      <c r="BE124" s="205"/>
      <c r="BF124" s="205"/>
      <c r="BG124" s="205"/>
      <c r="BH124" s="206"/>
      <c r="BI124" s="205"/>
      <c r="BJ124" s="205"/>
      <c r="BK124" s="205"/>
      <c r="BL124" s="207"/>
      <c r="BM124" s="7" t="str">
        <f t="shared" si="3"/>
        <v>E</v>
      </c>
    </row>
    <row r="125" spans="1:65" s="2" customFormat="1" ht="38.25">
      <c r="A125" s="277">
        <v>123</v>
      </c>
      <c r="B125" s="277" t="str">
        <f t="shared" si="5"/>
        <v>PSS10B_Adani Renewable Energy 35 Limited (ARE35L)</v>
      </c>
      <c r="C125" s="278" t="s">
        <v>600</v>
      </c>
      <c r="D125" s="279" t="s">
        <v>23</v>
      </c>
      <c r="E125" s="28" t="s">
        <v>1759</v>
      </c>
      <c r="F125" s="47" t="s">
        <v>1762</v>
      </c>
      <c r="G125" s="47"/>
      <c r="H125" s="578" t="s">
        <v>1021</v>
      </c>
      <c r="I125" s="160" t="s">
        <v>141</v>
      </c>
      <c r="J125" s="198" t="s">
        <v>159</v>
      </c>
      <c r="K125" s="578" t="s">
        <v>1763</v>
      </c>
      <c r="L125" s="580"/>
      <c r="M125" s="203"/>
      <c r="N125" s="168" t="str" cm="1">
        <f t="array" ref="N125">_xlfn.IFNA(LOOKUP(2, 1/(MOD(COLUMN(O125:XFD125)-COLUMN(O125), 5)=2)/(O125:XFD125&lt;&gt;""), O125:XFD125),"Not Submitted")</f>
        <v>Cat. -I</v>
      </c>
      <c r="O125" s="238" t="s">
        <v>171</v>
      </c>
      <c r="P125" s="587" t="s">
        <v>1764</v>
      </c>
      <c r="Q125" s="198" t="s">
        <v>33</v>
      </c>
      <c r="R125" s="102" t="s">
        <v>143</v>
      </c>
      <c r="S125" s="205"/>
      <c r="T125" s="239"/>
      <c r="U125" s="240"/>
      <c r="V125" s="204"/>
      <c r="W125" s="205"/>
      <c r="X125" s="205"/>
      <c r="Y125" s="249"/>
      <c r="Z125" s="219"/>
      <c r="AA125" s="243"/>
      <c r="AB125" s="204"/>
      <c r="AC125" s="204"/>
      <c r="AD125" s="250"/>
      <c r="AE125" s="219"/>
      <c r="AF125" s="243"/>
      <c r="AG125" s="205"/>
      <c r="AH125" s="205"/>
      <c r="AI125" s="236"/>
      <c r="AJ125" s="205"/>
      <c r="AK125" s="205"/>
      <c r="AL125" s="205"/>
      <c r="AM125" s="205"/>
      <c r="AN125" s="206"/>
      <c r="AO125" s="205"/>
      <c r="AP125" s="205"/>
      <c r="AQ125" s="205"/>
      <c r="AR125" s="205"/>
      <c r="AS125" s="206"/>
      <c r="AT125" s="205"/>
      <c r="AU125" s="205"/>
      <c r="AV125" s="205"/>
      <c r="AW125" s="205"/>
      <c r="AX125" s="206"/>
      <c r="AY125" s="205"/>
      <c r="AZ125" s="205"/>
      <c r="BA125" s="205"/>
      <c r="BB125" s="205"/>
      <c r="BC125" s="206"/>
      <c r="BD125" s="205"/>
      <c r="BE125" s="205"/>
      <c r="BF125" s="205"/>
      <c r="BG125" s="205"/>
      <c r="BH125" s="206"/>
      <c r="BI125" s="205"/>
      <c r="BJ125" s="205"/>
      <c r="BK125" s="205"/>
      <c r="BL125" s="207"/>
      <c r="BM125" s="7" t="str">
        <f t="shared" si="3"/>
        <v>E</v>
      </c>
    </row>
    <row r="126" spans="1:65" s="2" customFormat="1" ht="38.25">
      <c r="A126" s="277">
        <v>124</v>
      </c>
      <c r="B126" s="277" t="str">
        <f t="shared" si="5"/>
        <v>PSS10B_Adani Renewable Energy 35 Limited (ARE35L)</v>
      </c>
      <c r="C126" s="278" t="s">
        <v>600</v>
      </c>
      <c r="D126" s="279" t="s">
        <v>23</v>
      </c>
      <c r="E126" s="28" t="s">
        <v>1759</v>
      </c>
      <c r="F126" s="47" t="s">
        <v>1765</v>
      </c>
      <c r="G126" s="47"/>
      <c r="H126" s="578" t="s">
        <v>1023</v>
      </c>
      <c r="I126" s="160" t="s">
        <v>141</v>
      </c>
      <c r="J126" s="198" t="s">
        <v>159</v>
      </c>
      <c r="K126" s="578" t="s">
        <v>1763</v>
      </c>
      <c r="L126" s="580"/>
      <c r="M126" s="203"/>
      <c r="N126" s="168" t="str" cm="1">
        <f t="array" ref="N126">_xlfn.IFNA(LOOKUP(2, 1/(MOD(COLUMN(O126:XFD126)-COLUMN(O126), 5)=2)/(O126:XFD126&lt;&gt;""), O126:XFD126),"Not Submitted")</f>
        <v>Cat. -I</v>
      </c>
      <c r="O126" s="238" t="s">
        <v>171</v>
      </c>
      <c r="P126" s="238">
        <v>46102</v>
      </c>
      <c r="Q126" s="198" t="s">
        <v>33</v>
      </c>
      <c r="R126" s="102" t="s">
        <v>143</v>
      </c>
      <c r="S126" s="205"/>
      <c r="T126" s="239"/>
      <c r="U126" s="240"/>
      <c r="V126" s="204"/>
      <c r="W126" s="205"/>
      <c r="X126" s="205"/>
      <c r="Y126" s="249"/>
      <c r="Z126" s="219"/>
      <c r="AA126" s="243"/>
      <c r="AB126" s="204"/>
      <c r="AC126" s="204"/>
      <c r="AD126" s="250"/>
      <c r="AE126" s="219"/>
      <c r="AF126" s="243"/>
      <c r="AG126" s="205"/>
      <c r="AH126" s="205"/>
      <c r="AI126" s="236"/>
      <c r="AJ126" s="205"/>
      <c r="AK126" s="205"/>
      <c r="AL126" s="205"/>
      <c r="AM126" s="205"/>
      <c r="AN126" s="206"/>
      <c r="AO126" s="205"/>
      <c r="AP126" s="205"/>
      <c r="AQ126" s="205"/>
      <c r="AR126" s="205"/>
      <c r="AS126" s="206"/>
      <c r="AT126" s="205"/>
      <c r="AU126" s="205"/>
      <c r="AV126" s="205"/>
      <c r="AW126" s="205"/>
      <c r="AX126" s="206"/>
      <c r="AY126" s="205"/>
      <c r="AZ126" s="205"/>
      <c r="BA126" s="205"/>
      <c r="BB126" s="205"/>
      <c r="BC126" s="206"/>
      <c r="BD126" s="205"/>
      <c r="BE126" s="205"/>
      <c r="BF126" s="205"/>
      <c r="BG126" s="205"/>
      <c r="BH126" s="206"/>
      <c r="BI126" s="205"/>
      <c r="BJ126" s="205"/>
      <c r="BK126" s="205"/>
      <c r="BL126" s="207"/>
      <c r="BM126" s="7" t="str">
        <f t="shared" si="3"/>
        <v>E</v>
      </c>
    </row>
    <row r="127" spans="1:65" s="2" customFormat="1" ht="38.25">
      <c r="A127" s="277">
        <v>125</v>
      </c>
      <c r="B127" s="277" t="str">
        <f t="shared" si="5"/>
        <v>PSS10B_Adani Renewable Energy 35 Limited (ARE35L)</v>
      </c>
      <c r="C127" s="278" t="s">
        <v>600</v>
      </c>
      <c r="D127" s="279" t="s">
        <v>23</v>
      </c>
      <c r="E127" s="28" t="s">
        <v>1759</v>
      </c>
      <c r="F127" s="47" t="s">
        <v>1766</v>
      </c>
      <c r="G127" s="47"/>
      <c r="H127" s="578" t="s">
        <v>1025</v>
      </c>
      <c r="I127" s="160" t="s">
        <v>141</v>
      </c>
      <c r="J127" s="198" t="s">
        <v>159</v>
      </c>
      <c r="K127" s="578" t="s">
        <v>1763</v>
      </c>
      <c r="L127" s="580"/>
      <c r="M127" s="203"/>
      <c r="N127" s="168" t="str" cm="1">
        <f t="array" ref="N127">_xlfn.IFNA(LOOKUP(2, 1/(MOD(COLUMN(O127:XFD127)-COLUMN(O127), 5)=2)/(O127:XFD127&lt;&gt;""), O127:XFD127),"Not Submitted")</f>
        <v>Cat. -I</v>
      </c>
      <c r="O127" s="238" t="s">
        <v>171</v>
      </c>
      <c r="P127" s="238">
        <v>46102</v>
      </c>
      <c r="Q127" s="198" t="s">
        <v>33</v>
      </c>
      <c r="R127" s="102" t="s">
        <v>143</v>
      </c>
      <c r="S127" s="205"/>
      <c r="T127" s="239"/>
      <c r="U127" s="240"/>
      <c r="V127" s="204"/>
      <c r="W127" s="205"/>
      <c r="X127" s="205"/>
      <c r="Y127" s="249"/>
      <c r="Z127" s="219"/>
      <c r="AA127" s="243"/>
      <c r="AB127" s="204"/>
      <c r="AC127" s="204"/>
      <c r="AD127" s="250"/>
      <c r="AE127" s="219"/>
      <c r="AF127" s="243"/>
      <c r="AG127" s="205"/>
      <c r="AH127" s="205"/>
      <c r="AI127" s="236"/>
      <c r="AJ127" s="205"/>
      <c r="AK127" s="205"/>
      <c r="AL127" s="205"/>
      <c r="AM127" s="205"/>
      <c r="AN127" s="206"/>
      <c r="AO127" s="205"/>
      <c r="AP127" s="205"/>
      <c r="AQ127" s="205"/>
      <c r="AR127" s="205"/>
      <c r="AS127" s="206"/>
      <c r="AT127" s="205"/>
      <c r="AU127" s="205"/>
      <c r="AV127" s="205"/>
      <c r="AW127" s="205"/>
      <c r="AX127" s="206"/>
      <c r="AY127" s="205"/>
      <c r="AZ127" s="205"/>
      <c r="BA127" s="205"/>
      <c r="BB127" s="205"/>
      <c r="BC127" s="206"/>
      <c r="BD127" s="205"/>
      <c r="BE127" s="205"/>
      <c r="BF127" s="205"/>
      <c r="BG127" s="205"/>
      <c r="BH127" s="206"/>
      <c r="BI127" s="205"/>
      <c r="BJ127" s="205"/>
      <c r="BK127" s="205"/>
      <c r="BL127" s="207"/>
      <c r="BM127" s="7" t="str">
        <f t="shared" si="3"/>
        <v>E</v>
      </c>
    </row>
    <row r="128" spans="1:65" s="2" customFormat="1" ht="38.25">
      <c r="A128" s="277">
        <v>126</v>
      </c>
      <c r="B128" s="277" t="str">
        <f t="shared" si="5"/>
        <v>PSS10B_Adani Renewable Energy 35 Limited (ARE35L)</v>
      </c>
      <c r="C128" s="278" t="s">
        <v>600</v>
      </c>
      <c r="D128" s="279" t="s">
        <v>23</v>
      </c>
      <c r="E128" s="28" t="s">
        <v>1759</v>
      </c>
      <c r="F128" s="47" t="s">
        <v>1767</v>
      </c>
      <c r="G128" s="47"/>
      <c r="H128" s="578" t="s">
        <v>1027</v>
      </c>
      <c r="I128" s="160" t="s">
        <v>141</v>
      </c>
      <c r="J128" s="198" t="s">
        <v>159</v>
      </c>
      <c r="K128" s="578" t="s">
        <v>1763</v>
      </c>
      <c r="L128" s="580"/>
      <c r="M128" s="203"/>
      <c r="N128" s="168" t="str" cm="1">
        <f t="array" ref="N128">_xlfn.IFNA(LOOKUP(2, 1/(MOD(COLUMN(O128:XFD128)-COLUMN(O128), 5)=2)/(O128:XFD128&lt;&gt;""), O128:XFD128),"Not Submitted")</f>
        <v>Cat. -I</v>
      </c>
      <c r="O128" s="238">
        <v>46114</v>
      </c>
      <c r="P128" s="238">
        <v>46119</v>
      </c>
      <c r="Q128" s="198" t="s">
        <v>33</v>
      </c>
      <c r="R128" s="102" t="s">
        <v>143</v>
      </c>
      <c r="S128" s="205"/>
      <c r="T128" s="239"/>
      <c r="U128" s="240"/>
      <c r="V128" s="204"/>
      <c r="W128" s="205"/>
      <c r="X128" s="205"/>
      <c r="Y128" s="249"/>
      <c r="Z128" s="219"/>
      <c r="AA128" s="243"/>
      <c r="AB128" s="204"/>
      <c r="AC128" s="204"/>
      <c r="AD128" s="250"/>
      <c r="AE128" s="219"/>
      <c r="AF128" s="243"/>
      <c r="AG128" s="205"/>
      <c r="AH128" s="205"/>
      <c r="AI128" s="236"/>
      <c r="AJ128" s="205"/>
      <c r="AK128" s="205"/>
      <c r="AL128" s="205"/>
      <c r="AM128" s="205"/>
      <c r="AN128" s="206"/>
      <c r="AO128" s="205"/>
      <c r="AP128" s="205"/>
      <c r="AQ128" s="205"/>
      <c r="AR128" s="205"/>
      <c r="AS128" s="206"/>
      <c r="AT128" s="205"/>
      <c r="AU128" s="205"/>
      <c r="AV128" s="205"/>
      <c r="AW128" s="205"/>
      <c r="AX128" s="206"/>
      <c r="AY128" s="205"/>
      <c r="AZ128" s="205"/>
      <c r="BA128" s="205"/>
      <c r="BB128" s="205"/>
      <c r="BC128" s="206"/>
      <c r="BD128" s="205"/>
      <c r="BE128" s="205"/>
      <c r="BF128" s="205"/>
      <c r="BG128" s="205"/>
      <c r="BH128" s="206"/>
      <c r="BI128" s="205"/>
      <c r="BJ128" s="205"/>
      <c r="BK128" s="205"/>
      <c r="BL128" s="207"/>
      <c r="BM128" s="7" t="str">
        <f t="shared" si="3"/>
        <v>E</v>
      </c>
    </row>
    <row r="129" spans="1:65" s="2" customFormat="1" ht="38.25">
      <c r="A129" s="277">
        <v>127</v>
      </c>
      <c r="B129" s="277" t="str">
        <f t="shared" si="5"/>
        <v>PSS10B_Adani Renewable Energy 35 Limited (ARE35L)</v>
      </c>
      <c r="C129" s="278" t="s">
        <v>600</v>
      </c>
      <c r="D129" s="279" t="s">
        <v>23</v>
      </c>
      <c r="E129" s="28" t="s">
        <v>1759</v>
      </c>
      <c r="F129" s="47" t="s">
        <v>1768</v>
      </c>
      <c r="G129" s="47"/>
      <c r="H129" s="578" t="s">
        <v>615</v>
      </c>
      <c r="I129" s="160" t="s">
        <v>141</v>
      </c>
      <c r="J129" s="198" t="s">
        <v>159</v>
      </c>
      <c r="K129" s="578" t="s">
        <v>1769</v>
      </c>
      <c r="L129" s="580"/>
      <c r="M129" s="203"/>
      <c r="N129" s="168" t="str" cm="1">
        <f t="array" ref="N129">_xlfn.IFNA(LOOKUP(2, 1/(MOD(COLUMN(O129:XFD129)-COLUMN(O129), 5)=2)/(O129:XFD129&lt;&gt;""), O129:XFD129),"Not Submitted")</f>
        <v>Cat. -I</v>
      </c>
      <c r="O129" s="238" t="s">
        <v>171</v>
      </c>
      <c r="P129" s="238">
        <v>46102</v>
      </c>
      <c r="Q129" s="198" t="s">
        <v>33</v>
      </c>
      <c r="R129" s="102" t="s">
        <v>143</v>
      </c>
      <c r="S129" s="205"/>
      <c r="T129" s="239"/>
      <c r="U129" s="240"/>
      <c r="V129" s="204"/>
      <c r="W129" s="205"/>
      <c r="X129" s="205"/>
      <c r="Y129" s="249"/>
      <c r="Z129" s="219"/>
      <c r="AA129" s="243"/>
      <c r="AB129" s="204"/>
      <c r="AC129" s="204"/>
      <c r="AD129" s="250"/>
      <c r="AE129" s="219"/>
      <c r="AF129" s="243"/>
      <c r="AG129" s="205"/>
      <c r="AH129" s="205"/>
      <c r="AI129" s="236"/>
      <c r="AJ129" s="205"/>
      <c r="AK129" s="205"/>
      <c r="AL129" s="205"/>
      <c r="AM129" s="205"/>
      <c r="AN129" s="206"/>
      <c r="AO129" s="205"/>
      <c r="AP129" s="205"/>
      <c r="AQ129" s="205"/>
      <c r="AR129" s="205"/>
      <c r="AS129" s="206"/>
      <c r="AT129" s="205"/>
      <c r="AU129" s="205"/>
      <c r="AV129" s="205"/>
      <c r="AW129" s="205"/>
      <c r="AX129" s="206"/>
      <c r="AY129" s="205"/>
      <c r="AZ129" s="205"/>
      <c r="BA129" s="205"/>
      <c r="BB129" s="205"/>
      <c r="BC129" s="206"/>
      <c r="BD129" s="205"/>
      <c r="BE129" s="205"/>
      <c r="BF129" s="205"/>
      <c r="BG129" s="205"/>
      <c r="BH129" s="206"/>
      <c r="BI129" s="205"/>
      <c r="BJ129" s="205"/>
      <c r="BK129" s="205"/>
      <c r="BL129" s="207"/>
      <c r="BM129" s="7" t="str">
        <f t="shared" si="3"/>
        <v>E</v>
      </c>
    </row>
    <row r="130" spans="1:65" s="2" customFormat="1" ht="38.25">
      <c r="A130" s="277">
        <v>128</v>
      </c>
      <c r="B130" s="277" t="str">
        <f t="shared" si="5"/>
        <v>PSS10B_Adani Renewable Energy 35 Limited (ARE35L)</v>
      </c>
      <c r="C130" s="278" t="s">
        <v>600</v>
      </c>
      <c r="D130" s="279" t="s">
        <v>23</v>
      </c>
      <c r="E130" s="28" t="s">
        <v>1759</v>
      </c>
      <c r="F130" s="47" t="s">
        <v>1770</v>
      </c>
      <c r="G130" s="47"/>
      <c r="H130" s="578" t="s">
        <v>1030</v>
      </c>
      <c r="I130" s="160" t="s">
        <v>141</v>
      </c>
      <c r="J130" s="198" t="s">
        <v>159</v>
      </c>
      <c r="K130" s="578" t="s">
        <v>1763</v>
      </c>
      <c r="L130" s="580"/>
      <c r="M130" s="203"/>
      <c r="N130" s="168" t="str" cm="1">
        <f t="array" ref="N130">_xlfn.IFNA(LOOKUP(2, 1/(MOD(COLUMN(O130:XFD130)-COLUMN(O130), 5)=2)/(O130:XFD130&lt;&gt;""), O130:XFD130),"Not Submitted")</f>
        <v>Cat. -I</v>
      </c>
      <c r="O130" s="238">
        <v>46114</v>
      </c>
      <c r="P130" s="238">
        <v>46119</v>
      </c>
      <c r="Q130" s="198" t="s">
        <v>33</v>
      </c>
      <c r="R130" s="102" t="s">
        <v>143</v>
      </c>
      <c r="S130" s="205"/>
      <c r="T130" s="239"/>
      <c r="U130" s="240"/>
      <c r="V130" s="204"/>
      <c r="W130" s="205"/>
      <c r="X130" s="205"/>
      <c r="Y130" s="249"/>
      <c r="Z130" s="219"/>
      <c r="AA130" s="243"/>
      <c r="AB130" s="204"/>
      <c r="AC130" s="204"/>
      <c r="AD130" s="250"/>
      <c r="AE130" s="219"/>
      <c r="AF130" s="243"/>
      <c r="AG130" s="205"/>
      <c r="AH130" s="205"/>
      <c r="AI130" s="236"/>
      <c r="AJ130" s="205"/>
      <c r="AK130" s="205"/>
      <c r="AL130" s="205"/>
      <c r="AM130" s="205"/>
      <c r="AN130" s="206"/>
      <c r="AO130" s="205"/>
      <c r="AP130" s="205"/>
      <c r="AQ130" s="205"/>
      <c r="AR130" s="205"/>
      <c r="AS130" s="206"/>
      <c r="AT130" s="205"/>
      <c r="AU130" s="205"/>
      <c r="AV130" s="205"/>
      <c r="AW130" s="205"/>
      <c r="AX130" s="206"/>
      <c r="AY130" s="205"/>
      <c r="AZ130" s="205"/>
      <c r="BA130" s="205"/>
      <c r="BB130" s="205"/>
      <c r="BC130" s="206"/>
      <c r="BD130" s="205"/>
      <c r="BE130" s="205"/>
      <c r="BF130" s="205"/>
      <c r="BG130" s="205"/>
      <c r="BH130" s="206"/>
      <c r="BI130" s="205"/>
      <c r="BJ130" s="205"/>
      <c r="BK130" s="205"/>
      <c r="BL130" s="207"/>
      <c r="BM130" s="7" t="str">
        <f t="shared" si="3"/>
        <v>E</v>
      </c>
    </row>
    <row r="131" spans="1:65" s="499" customFormat="1" ht="38.25" hidden="1">
      <c r="A131" s="461">
        <v>129</v>
      </c>
      <c r="B131" s="461" t="str">
        <f t="shared" si="5"/>
        <v>PSS10B_Adani Renewable Energy 35 Limited (ARE35L)</v>
      </c>
      <c r="C131" s="286" t="s">
        <v>600</v>
      </c>
      <c r="D131" s="500" t="s">
        <v>23</v>
      </c>
      <c r="E131" s="501" t="s">
        <v>1759</v>
      </c>
      <c r="F131" s="677" t="s">
        <v>1771</v>
      </c>
      <c r="G131" s="47"/>
      <c r="H131" s="678" t="s">
        <v>618</v>
      </c>
      <c r="I131" s="465" t="s">
        <v>141</v>
      </c>
      <c r="J131" s="482" t="s">
        <v>159</v>
      </c>
      <c r="K131" s="678" t="s">
        <v>1769</v>
      </c>
      <c r="L131" s="679"/>
      <c r="M131" s="485"/>
      <c r="N131" s="473" t="str" cm="1">
        <f t="array" ref="N131">_xlfn.IFNA(LOOKUP(2, 1/(MOD(COLUMN(O131:XFD131)-COLUMN(O131), 5)=2)/(O131:XFD131&lt;&gt;""), O131:XFD131),"Not Submitted")</f>
        <v>delete</v>
      </c>
      <c r="O131" s="486" t="s">
        <v>171</v>
      </c>
      <c r="P131" s="486">
        <v>46102</v>
      </c>
      <c r="Q131" s="482" t="s">
        <v>33</v>
      </c>
      <c r="R131" s="487" t="s">
        <v>143</v>
      </c>
      <c r="S131" s="488"/>
      <c r="T131" s="489"/>
      <c r="U131" s="490"/>
      <c r="V131" s="491" t="s">
        <v>61</v>
      </c>
      <c r="W131" s="488"/>
      <c r="X131" s="205" t="s">
        <v>2952</v>
      </c>
      <c r="Y131" s="492"/>
      <c r="Z131" s="493"/>
      <c r="AA131" s="494"/>
      <c r="AB131" s="491"/>
      <c r="AC131" s="491"/>
      <c r="AD131" s="495"/>
      <c r="AE131" s="493"/>
      <c r="AF131" s="494"/>
      <c r="AG131" s="488"/>
      <c r="AH131" s="488"/>
      <c r="AI131" s="496"/>
      <c r="AJ131" s="488"/>
      <c r="AK131" s="488"/>
      <c r="AL131" s="488"/>
      <c r="AM131" s="488"/>
      <c r="AN131" s="497"/>
      <c r="AO131" s="488"/>
      <c r="AP131" s="488"/>
      <c r="AQ131" s="488"/>
      <c r="AR131" s="488"/>
      <c r="AS131" s="497"/>
      <c r="AT131" s="488"/>
      <c r="AU131" s="488"/>
      <c r="AV131" s="488"/>
      <c r="AW131" s="488"/>
      <c r="AX131" s="497"/>
      <c r="AY131" s="488"/>
      <c r="AZ131" s="488"/>
      <c r="BA131" s="488"/>
      <c r="BB131" s="488"/>
      <c r="BC131" s="497"/>
      <c r="BD131" s="488"/>
      <c r="BE131" s="488"/>
      <c r="BF131" s="488"/>
      <c r="BG131" s="488"/>
      <c r="BH131" s="497"/>
      <c r="BI131" s="488"/>
      <c r="BJ131" s="488"/>
      <c r="BK131" s="488"/>
      <c r="BL131" s="498"/>
      <c r="BM131" s="670" t="str">
        <f t="shared" ref="BM131:BM197" si="6">MID(F131,20,1)</f>
        <v>E</v>
      </c>
    </row>
    <row r="132" spans="1:65" s="2" customFormat="1" ht="38.25">
      <c r="A132" s="277">
        <v>130</v>
      </c>
      <c r="B132" s="277" t="str">
        <f t="shared" si="5"/>
        <v>PSS10B_Adani Renewable Energy 35 Limited (ARE35L)</v>
      </c>
      <c r="C132" s="278" t="s">
        <v>600</v>
      </c>
      <c r="D132" s="279" t="s">
        <v>23</v>
      </c>
      <c r="E132" s="28" t="s">
        <v>1759</v>
      </c>
      <c r="F132" s="47" t="s">
        <v>1772</v>
      </c>
      <c r="G132" s="47"/>
      <c r="H132" s="578" t="s">
        <v>607</v>
      </c>
      <c r="I132" s="160" t="s">
        <v>141</v>
      </c>
      <c r="J132" s="198" t="s">
        <v>159</v>
      </c>
      <c r="K132" s="578" t="s">
        <v>1763</v>
      </c>
      <c r="L132" s="580"/>
      <c r="M132" s="203"/>
      <c r="N132" s="168" t="str" cm="1">
        <f t="array" ref="N132">_xlfn.IFNA(LOOKUP(2, 1/(MOD(COLUMN(O132:XFD132)-COLUMN(O132), 5)=2)/(O132:XFD132&lt;&gt;""), O132:XFD132),"Not Submitted")</f>
        <v>Cat. -I</v>
      </c>
      <c r="O132" s="238" t="s">
        <v>171</v>
      </c>
      <c r="P132" s="238">
        <v>46105</v>
      </c>
      <c r="Q132" s="198" t="s">
        <v>33</v>
      </c>
      <c r="R132" s="102" t="s">
        <v>143</v>
      </c>
      <c r="S132" s="205"/>
      <c r="T132" s="239"/>
      <c r="U132" s="240"/>
      <c r="V132" s="204"/>
      <c r="W132" s="205"/>
      <c r="X132" s="205"/>
      <c r="Y132" s="249"/>
      <c r="Z132" s="219"/>
      <c r="AA132" s="243"/>
      <c r="AB132" s="204"/>
      <c r="AC132" s="204"/>
      <c r="AD132" s="250"/>
      <c r="AE132" s="219"/>
      <c r="AF132" s="243"/>
      <c r="AG132" s="205"/>
      <c r="AH132" s="205"/>
      <c r="AI132" s="236"/>
      <c r="AJ132" s="205"/>
      <c r="AK132" s="205"/>
      <c r="AL132" s="205"/>
      <c r="AM132" s="205"/>
      <c r="AN132" s="206"/>
      <c r="AO132" s="205"/>
      <c r="AP132" s="205"/>
      <c r="AQ132" s="205"/>
      <c r="AR132" s="205"/>
      <c r="AS132" s="206"/>
      <c r="AT132" s="205"/>
      <c r="AU132" s="205"/>
      <c r="AV132" s="205"/>
      <c r="AW132" s="205"/>
      <c r="AX132" s="206"/>
      <c r="AY132" s="205"/>
      <c r="AZ132" s="205"/>
      <c r="BA132" s="205"/>
      <c r="BB132" s="205"/>
      <c r="BC132" s="206"/>
      <c r="BD132" s="205"/>
      <c r="BE132" s="205"/>
      <c r="BF132" s="205"/>
      <c r="BG132" s="205"/>
      <c r="BH132" s="206"/>
      <c r="BI132" s="205"/>
      <c r="BJ132" s="205"/>
      <c r="BK132" s="205"/>
      <c r="BL132" s="207"/>
      <c r="BM132" s="7" t="str">
        <f t="shared" si="6"/>
        <v>E</v>
      </c>
    </row>
    <row r="133" spans="1:65" s="2" customFormat="1" ht="38.25" hidden="1">
      <c r="A133" s="277">
        <v>131</v>
      </c>
      <c r="B133" s="277" t="str">
        <f t="shared" si="5"/>
        <v>PSS10B_Adani Renewable Energy 35 Limited (ARE35L)</v>
      </c>
      <c r="C133" s="278" t="s">
        <v>600</v>
      </c>
      <c r="D133" s="279" t="s">
        <v>23</v>
      </c>
      <c r="E133" s="28" t="s">
        <v>1759</v>
      </c>
      <c r="F133" s="47" t="s">
        <v>1773</v>
      </c>
      <c r="G133" s="47"/>
      <c r="H133" s="578" t="s">
        <v>604</v>
      </c>
      <c r="I133" s="160" t="s">
        <v>141</v>
      </c>
      <c r="J133" s="198" t="s">
        <v>159</v>
      </c>
      <c r="K133" s="578" t="s">
        <v>1763</v>
      </c>
      <c r="L133" s="580"/>
      <c r="M133" s="203"/>
      <c r="N133" s="168" t="str" cm="1">
        <f t="array" ref="N133">_xlfn.IFNA(LOOKUP(2, 1/(MOD(COLUMN(O133:XFD133)-COLUMN(O133), 5)=2)/(O133:XFD133&lt;&gt;""), O133:XFD133),"Not Submitted")</f>
        <v>Not Submitted</v>
      </c>
      <c r="O133" s="238"/>
      <c r="P133" s="238"/>
      <c r="Q133" s="198"/>
      <c r="R133" s="102"/>
      <c r="S133" s="205"/>
      <c r="T133" s="239"/>
      <c r="U133" s="240"/>
      <c r="V133" s="204"/>
      <c r="W133" s="205"/>
      <c r="X133" s="205"/>
      <c r="Y133" s="249"/>
      <c r="Z133" s="219"/>
      <c r="AA133" s="243"/>
      <c r="AB133" s="204"/>
      <c r="AC133" s="204"/>
      <c r="AD133" s="250"/>
      <c r="AE133" s="219"/>
      <c r="AF133" s="243"/>
      <c r="AG133" s="205"/>
      <c r="AH133" s="205"/>
      <c r="AI133" s="236"/>
      <c r="AJ133" s="205"/>
      <c r="AK133" s="205"/>
      <c r="AL133" s="205"/>
      <c r="AM133" s="205"/>
      <c r="AN133" s="206"/>
      <c r="AO133" s="205"/>
      <c r="AP133" s="205"/>
      <c r="AQ133" s="205"/>
      <c r="AR133" s="205"/>
      <c r="AS133" s="206"/>
      <c r="AT133" s="205"/>
      <c r="AU133" s="205"/>
      <c r="AV133" s="205"/>
      <c r="AW133" s="205"/>
      <c r="AX133" s="206"/>
      <c r="AY133" s="205"/>
      <c r="AZ133" s="205"/>
      <c r="BA133" s="205"/>
      <c r="BB133" s="205"/>
      <c r="BC133" s="206"/>
      <c r="BD133" s="205"/>
      <c r="BE133" s="205"/>
      <c r="BF133" s="205"/>
      <c r="BG133" s="205"/>
      <c r="BH133" s="206"/>
      <c r="BI133" s="205"/>
      <c r="BJ133" s="205"/>
      <c r="BK133" s="205"/>
      <c r="BL133" s="207"/>
      <c r="BM133" s="7" t="str">
        <f t="shared" si="6"/>
        <v>E</v>
      </c>
    </row>
    <row r="134" spans="1:65" s="2" customFormat="1" ht="38.25">
      <c r="A134" s="277">
        <v>132</v>
      </c>
      <c r="B134" s="277" t="str">
        <f t="shared" si="5"/>
        <v>PSS10B_Adani Renewable Energy 35 Limited (ARE35L)</v>
      </c>
      <c r="C134" s="278" t="s">
        <v>600</v>
      </c>
      <c r="D134" s="279" t="s">
        <v>23</v>
      </c>
      <c r="E134" s="28" t="s">
        <v>1759</v>
      </c>
      <c r="F134" s="47" t="s">
        <v>1774</v>
      </c>
      <c r="G134" s="47"/>
      <c r="H134" s="578" t="s">
        <v>1775</v>
      </c>
      <c r="I134" s="160" t="s">
        <v>141</v>
      </c>
      <c r="J134" s="198" t="s">
        <v>159</v>
      </c>
      <c r="K134" s="578" t="s">
        <v>1776</v>
      </c>
      <c r="L134" s="580"/>
      <c r="M134" s="203"/>
      <c r="N134" s="168" t="str" cm="1">
        <f t="array" ref="N134">_xlfn.IFNA(LOOKUP(2, 1/(MOD(COLUMN(O134:XFD134)-COLUMN(O134), 5)=2)/(O134:XFD134&lt;&gt;""), O134:XFD134),"Not Submitted")</f>
        <v>Cat. -I</v>
      </c>
      <c r="O134" s="238">
        <v>46156</v>
      </c>
      <c r="P134" s="238">
        <v>46156</v>
      </c>
      <c r="Q134" s="198" t="s">
        <v>33</v>
      </c>
      <c r="R134" s="102" t="s">
        <v>143</v>
      </c>
      <c r="S134" s="205"/>
      <c r="T134" s="239"/>
      <c r="U134" s="240"/>
      <c r="V134" s="204"/>
      <c r="W134" s="205"/>
      <c r="X134" s="205"/>
      <c r="Y134" s="249"/>
      <c r="Z134" s="219"/>
      <c r="AA134" s="243"/>
      <c r="AB134" s="204"/>
      <c r="AC134" s="204"/>
      <c r="AD134" s="250"/>
      <c r="AE134" s="219"/>
      <c r="AF134" s="243"/>
      <c r="AG134" s="205"/>
      <c r="AH134" s="205"/>
      <c r="AI134" s="236"/>
      <c r="AJ134" s="205"/>
      <c r="AK134" s="205"/>
      <c r="AL134" s="205"/>
      <c r="AM134" s="205"/>
      <c r="AN134" s="206"/>
      <c r="AO134" s="205"/>
      <c r="AP134" s="205"/>
      <c r="AQ134" s="205"/>
      <c r="AR134" s="205"/>
      <c r="AS134" s="206"/>
      <c r="AT134" s="205"/>
      <c r="AU134" s="205"/>
      <c r="AV134" s="205"/>
      <c r="AW134" s="205"/>
      <c r="AX134" s="206"/>
      <c r="AY134" s="205"/>
      <c r="AZ134" s="205"/>
      <c r="BA134" s="205"/>
      <c r="BB134" s="205"/>
      <c r="BC134" s="206"/>
      <c r="BD134" s="205"/>
      <c r="BE134" s="205"/>
      <c r="BF134" s="205"/>
      <c r="BG134" s="205"/>
      <c r="BH134" s="206"/>
      <c r="BI134" s="205"/>
      <c r="BJ134" s="205"/>
      <c r="BK134" s="205"/>
      <c r="BL134" s="207"/>
      <c r="BM134" s="7" t="str">
        <f t="shared" si="6"/>
        <v>E</v>
      </c>
    </row>
    <row r="135" spans="1:65" s="2" customFormat="1" ht="38.25">
      <c r="A135" s="277">
        <v>133</v>
      </c>
      <c r="B135" s="277" t="str">
        <f t="shared" si="5"/>
        <v>PSS10B_Adani Renewable Energy 35 Limited (ARE35L)</v>
      </c>
      <c r="C135" s="278" t="s">
        <v>600</v>
      </c>
      <c r="D135" s="279" t="s">
        <v>23</v>
      </c>
      <c r="E135" s="28" t="s">
        <v>1759</v>
      </c>
      <c r="F135" s="47" t="s">
        <v>1777</v>
      </c>
      <c r="G135" s="47"/>
      <c r="H135" s="578" t="s">
        <v>1778</v>
      </c>
      <c r="I135" s="160" t="s">
        <v>141</v>
      </c>
      <c r="J135" s="198" t="s">
        <v>159</v>
      </c>
      <c r="K135" s="578" t="s">
        <v>1769</v>
      </c>
      <c r="L135" s="580"/>
      <c r="M135" s="203"/>
      <c r="N135" s="168" t="str" cm="1">
        <f t="array" ref="N135">_xlfn.IFNA(LOOKUP(2, 1/(MOD(COLUMN(O135:XFD135)-COLUMN(O135), 5)=2)/(O135:XFD135&lt;&gt;""), O135:XFD135),"Not Submitted")</f>
        <v>Cat. -I</v>
      </c>
      <c r="O135" s="238">
        <v>46114</v>
      </c>
      <c r="P135" s="238">
        <v>46119</v>
      </c>
      <c r="Q135" s="198" t="s">
        <v>33</v>
      </c>
      <c r="R135" s="102" t="s">
        <v>143</v>
      </c>
      <c r="S135" s="205"/>
      <c r="T135" s="239"/>
      <c r="U135" s="240"/>
      <c r="V135" s="204"/>
      <c r="W135" s="205"/>
      <c r="X135" s="205"/>
      <c r="Y135" s="249"/>
      <c r="Z135" s="219"/>
      <c r="AA135" s="243"/>
      <c r="AB135" s="204"/>
      <c r="AC135" s="204"/>
      <c r="AD135" s="250"/>
      <c r="AE135" s="219"/>
      <c r="AF135" s="243"/>
      <c r="AG135" s="205"/>
      <c r="AH135" s="205"/>
      <c r="AI135" s="236"/>
      <c r="AJ135" s="205"/>
      <c r="AK135" s="205"/>
      <c r="AL135" s="205"/>
      <c r="AM135" s="205"/>
      <c r="AN135" s="206"/>
      <c r="AO135" s="205"/>
      <c r="AP135" s="205"/>
      <c r="AQ135" s="205"/>
      <c r="AR135" s="205"/>
      <c r="AS135" s="206"/>
      <c r="AT135" s="205"/>
      <c r="AU135" s="205"/>
      <c r="AV135" s="205"/>
      <c r="AW135" s="205"/>
      <c r="AX135" s="206"/>
      <c r="AY135" s="205"/>
      <c r="AZ135" s="205"/>
      <c r="BA135" s="205"/>
      <c r="BB135" s="205"/>
      <c r="BC135" s="206"/>
      <c r="BD135" s="205"/>
      <c r="BE135" s="205"/>
      <c r="BF135" s="205"/>
      <c r="BG135" s="205"/>
      <c r="BH135" s="206"/>
      <c r="BI135" s="205"/>
      <c r="BJ135" s="205"/>
      <c r="BK135" s="205"/>
      <c r="BL135" s="207"/>
      <c r="BM135" s="7" t="str">
        <f t="shared" si="6"/>
        <v>E</v>
      </c>
    </row>
    <row r="136" spans="1:65" s="2" customFormat="1" ht="38.25">
      <c r="A136" s="277">
        <v>134</v>
      </c>
      <c r="B136" s="277" t="str">
        <f t="shared" si="5"/>
        <v>PSS10B_Adani Renewable Energy 35 Limited (ARE35L)</v>
      </c>
      <c r="C136" s="278" t="s">
        <v>600</v>
      </c>
      <c r="D136" s="279" t="s">
        <v>23</v>
      </c>
      <c r="E136" s="28" t="s">
        <v>1759</v>
      </c>
      <c r="F136" s="47" t="s">
        <v>1779</v>
      </c>
      <c r="G136" s="47"/>
      <c r="H136" s="578" t="s">
        <v>1780</v>
      </c>
      <c r="I136" s="160"/>
      <c r="J136" s="198"/>
      <c r="K136" s="578" t="s">
        <v>1769</v>
      </c>
      <c r="L136" s="580"/>
      <c r="M136" s="203"/>
      <c r="N136" s="168" t="str" cm="1">
        <f t="array" ref="N136">_xlfn.IFNA(LOOKUP(2, 1/(MOD(COLUMN(O136:XFD136)-COLUMN(O136), 5)=2)/(O136:XFD136&lt;&gt;""), O136:XFD136),"Not Submitted")</f>
        <v>Cat. -I</v>
      </c>
      <c r="O136" s="238">
        <v>46114</v>
      </c>
      <c r="P136" s="238">
        <v>46119</v>
      </c>
      <c r="Q136" s="198" t="s">
        <v>33</v>
      </c>
      <c r="R136" s="102" t="s">
        <v>143</v>
      </c>
      <c r="S136" s="205"/>
      <c r="T136" s="239"/>
      <c r="U136" s="240"/>
      <c r="V136" s="204"/>
      <c r="W136" s="205"/>
      <c r="X136" s="205"/>
      <c r="Y136" s="249"/>
      <c r="Z136" s="219"/>
      <c r="AA136" s="243"/>
      <c r="AB136" s="204"/>
      <c r="AC136" s="204"/>
      <c r="AD136" s="250"/>
      <c r="AE136" s="219"/>
      <c r="AF136" s="243"/>
      <c r="AG136" s="205"/>
      <c r="AH136" s="205"/>
      <c r="AI136" s="236"/>
      <c r="AJ136" s="205"/>
      <c r="AK136" s="205"/>
      <c r="AL136" s="205"/>
      <c r="AM136" s="205"/>
      <c r="AN136" s="206"/>
      <c r="AO136" s="205"/>
      <c r="AP136" s="205"/>
      <c r="AQ136" s="205"/>
      <c r="AR136" s="205"/>
      <c r="AS136" s="206"/>
      <c r="AT136" s="205"/>
      <c r="AU136" s="205"/>
      <c r="AV136" s="205"/>
      <c r="AW136" s="205"/>
      <c r="AX136" s="206"/>
      <c r="AY136" s="205"/>
      <c r="AZ136" s="205"/>
      <c r="BA136" s="205"/>
      <c r="BB136" s="205"/>
      <c r="BC136" s="206"/>
      <c r="BD136" s="205"/>
      <c r="BE136" s="205"/>
      <c r="BF136" s="205"/>
      <c r="BG136" s="205"/>
      <c r="BH136" s="206"/>
      <c r="BI136" s="205"/>
      <c r="BJ136" s="205"/>
      <c r="BK136" s="205"/>
      <c r="BL136" s="207"/>
      <c r="BM136" s="7" t="str">
        <f t="shared" si="6"/>
        <v>E</v>
      </c>
    </row>
    <row r="137" spans="1:65" s="2" customFormat="1" ht="38.25" hidden="1">
      <c r="A137" s="277">
        <v>135</v>
      </c>
      <c r="B137" s="277" t="str">
        <f t="shared" si="5"/>
        <v>PSS10B_Adani Renewable Energy 35 Limited (ARE35L)</v>
      </c>
      <c r="C137" s="278" t="s">
        <v>600</v>
      </c>
      <c r="D137" s="279" t="s">
        <v>23</v>
      </c>
      <c r="E137" s="28" t="s">
        <v>1759</v>
      </c>
      <c r="F137" s="47" t="s">
        <v>1781</v>
      </c>
      <c r="G137" s="47"/>
      <c r="H137" s="578" t="s">
        <v>621</v>
      </c>
      <c r="I137" s="160"/>
      <c r="J137" s="198"/>
      <c r="K137" s="578" t="s">
        <v>1769</v>
      </c>
      <c r="L137" s="580"/>
      <c r="M137" s="203"/>
      <c r="N137" s="168" t="str" cm="1">
        <f t="array" ref="N137">_xlfn.IFNA(LOOKUP(2, 1/(MOD(COLUMN(O137:XFD137)-COLUMN(O137), 5)=2)/(O137:XFD137&lt;&gt;""), O137:XFD137),"Not Submitted")</f>
        <v>Not Submitted</v>
      </c>
      <c r="O137" s="238"/>
      <c r="P137" s="238"/>
      <c r="Q137" s="198"/>
      <c r="R137" s="102"/>
      <c r="S137" s="205"/>
      <c r="T137" s="239"/>
      <c r="U137" s="240"/>
      <c r="V137" s="204"/>
      <c r="W137" s="205"/>
      <c r="X137" s="205"/>
      <c r="Y137" s="249"/>
      <c r="Z137" s="219"/>
      <c r="AA137" s="243"/>
      <c r="AB137" s="204"/>
      <c r="AC137" s="204"/>
      <c r="AD137" s="250"/>
      <c r="AE137" s="219"/>
      <c r="AF137" s="243"/>
      <c r="AG137" s="205"/>
      <c r="AH137" s="205"/>
      <c r="AI137" s="236"/>
      <c r="AJ137" s="205"/>
      <c r="AK137" s="205"/>
      <c r="AL137" s="205"/>
      <c r="AM137" s="205"/>
      <c r="AN137" s="206"/>
      <c r="AO137" s="205"/>
      <c r="AP137" s="205"/>
      <c r="AQ137" s="205"/>
      <c r="AR137" s="205"/>
      <c r="AS137" s="206"/>
      <c r="AT137" s="205"/>
      <c r="AU137" s="205"/>
      <c r="AV137" s="205"/>
      <c r="AW137" s="205"/>
      <c r="AX137" s="206"/>
      <c r="AY137" s="205"/>
      <c r="AZ137" s="205"/>
      <c r="BA137" s="205"/>
      <c r="BB137" s="205"/>
      <c r="BC137" s="206"/>
      <c r="BD137" s="205"/>
      <c r="BE137" s="205"/>
      <c r="BF137" s="205"/>
      <c r="BG137" s="205"/>
      <c r="BH137" s="206"/>
      <c r="BI137" s="205"/>
      <c r="BJ137" s="205"/>
      <c r="BK137" s="205"/>
      <c r="BL137" s="207"/>
      <c r="BM137" s="7" t="str">
        <f t="shared" si="6"/>
        <v>C</v>
      </c>
    </row>
    <row r="138" spans="1:65" s="2" customFormat="1" ht="38.25">
      <c r="A138" s="277">
        <v>136</v>
      </c>
      <c r="B138" s="277" t="str">
        <f t="shared" si="5"/>
        <v>PSS10B_Adani Renewable Energy 35 Limited (ARE35L)</v>
      </c>
      <c r="C138" s="278" t="s">
        <v>600</v>
      </c>
      <c r="D138" s="279" t="s">
        <v>23</v>
      </c>
      <c r="E138" s="28" t="s">
        <v>1759</v>
      </c>
      <c r="F138" s="47" t="s">
        <v>1782</v>
      </c>
      <c r="G138" s="47"/>
      <c r="H138" s="578" t="s">
        <v>1042</v>
      </c>
      <c r="I138" s="160"/>
      <c r="J138" s="198"/>
      <c r="K138" s="578" t="s">
        <v>1763</v>
      </c>
      <c r="L138" s="580"/>
      <c r="M138" s="203"/>
      <c r="N138" s="168" t="str" cm="1">
        <f t="array" ref="N138">_xlfn.IFNA(LOOKUP(2, 1/(MOD(COLUMN(O138:XFD138)-COLUMN(O138), 5)=2)/(O138:XFD138&lt;&gt;""), O138:XFD138),"Not Submitted")</f>
        <v>Cat. -I</v>
      </c>
      <c r="O138" s="238" t="s">
        <v>171</v>
      </c>
      <c r="P138" s="238">
        <v>46102</v>
      </c>
      <c r="Q138" s="198" t="s">
        <v>33</v>
      </c>
      <c r="R138" s="102" t="s">
        <v>143</v>
      </c>
      <c r="S138" s="205"/>
      <c r="T138" s="239"/>
      <c r="U138" s="240"/>
      <c r="V138" s="204"/>
      <c r="W138" s="205"/>
      <c r="X138" s="205"/>
      <c r="Y138" s="249"/>
      <c r="Z138" s="219"/>
      <c r="AA138" s="243"/>
      <c r="AB138" s="204"/>
      <c r="AC138" s="204"/>
      <c r="AD138" s="250"/>
      <c r="AE138" s="219"/>
      <c r="AF138" s="243"/>
      <c r="AG138" s="205"/>
      <c r="AH138" s="205"/>
      <c r="AI138" s="236"/>
      <c r="AJ138" s="205"/>
      <c r="AK138" s="205"/>
      <c r="AL138" s="205"/>
      <c r="AM138" s="205"/>
      <c r="AN138" s="206"/>
      <c r="AO138" s="205"/>
      <c r="AP138" s="205"/>
      <c r="AQ138" s="205"/>
      <c r="AR138" s="205"/>
      <c r="AS138" s="206"/>
      <c r="AT138" s="205"/>
      <c r="AU138" s="205"/>
      <c r="AV138" s="205"/>
      <c r="AW138" s="205"/>
      <c r="AX138" s="206"/>
      <c r="AY138" s="205"/>
      <c r="AZ138" s="205"/>
      <c r="BA138" s="205"/>
      <c r="BB138" s="205"/>
      <c r="BC138" s="206"/>
      <c r="BD138" s="205"/>
      <c r="BE138" s="205"/>
      <c r="BF138" s="205"/>
      <c r="BG138" s="205"/>
      <c r="BH138" s="206"/>
      <c r="BI138" s="205"/>
      <c r="BJ138" s="205"/>
      <c r="BK138" s="205"/>
      <c r="BL138" s="207"/>
      <c r="BM138" s="7" t="str">
        <f t="shared" si="6"/>
        <v>E</v>
      </c>
    </row>
    <row r="139" spans="1:65" s="2" customFormat="1" ht="38.25">
      <c r="A139" s="277">
        <v>137</v>
      </c>
      <c r="B139" s="277" t="str">
        <f t="shared" si="5"/>
        <v>PSS10B_Adani Renewable Energy 35 Limited (ARE35L)</v>
      </c>
      <c r="C139" s="278" t="s">
        <v>600</v>
      </c>
      <c r="D139" s="279" t="s">
        <v>23</v>
      </c>
      <c r="E139" s="28" t="s">
        <v>1759</v>
      </c>
      <c r="F139" s="47" t="s">
        <v>1783</v>
      </c>
      <c r="G139" s="47"/>
      <c r="H139" s="578" t="s">
        <v>612</v>
      </c>
      <c r="I139" s="160"/>
      <c r="J139" s="198"/>
      <c r="K139" s="578" t="s">
        <v>1763</v>
      </c>
      <c r="L139" s="580"/>
      <c r="M139" s="203"/>
      <c r="N139" s="168" t="str" cm="1">
        <f t="array" ref="N139">_xlfn.IFNA(LOOKUP(2, 1/(MOD(COLUMN(O139:XFD139)-COLUMN(O139), 5)=2)/(O139:XFD139&lt;&gt;""), O139:XFD139),"Not Submitted")</f>
        <v>Cat. -I</v>
      </c>
      <c r="O139" s="238" t="s">
        <v>171</v>
      </c>
      <c r="P139" s="238">
        <v>46102</v>
      </c>
      <c r="Q139" s="198" t="s">
        <v>33</v>
      </c>
      <c r="R139" s="102" t="s">
        <v>143</v>
      </c>
      <c r="S139" s="205"/>
      <c r="T139" s="239"/>
      <c r="U139" s="240"/>
      <c r="V139" s="204"/>
      <c r="W139" s="205"/>
      <c r="X139" s="205"/>
      <c r="Y139" s="249"/>
      <c r="Z139" s="219"/>
      <c r="AA139" s="243"/>
      <c r="AB139" s="204"/>
      <c r="AC139" s="204"/>
      <c r="AD139" s="250"/>
      <c r="AE139" s="219"/>
      <c r="AF139" s="243"/>
      <c r="AG139" s="205"/>
      <c r="AH139" s="205"/>
      <c r="AI139" s="236"/>
      <c r="AJ139" s="205"/>
      <c r="AK139" s="205"/>
      <c r="AL139" s="205"/>
      <c r="AM139" s="205"/>
      <c r="AN139" s="206"/>
      <c r="AO139" s="205"/>
      <c r="AP139" s="205"/>
      <c r="AQ139" s="205"/>
      <c r="AR139" s="205"/>
      <c r="AS139" s="206"/>
      <c r="AT139" s="205"/>
      <c r="AU139" s="205"/>
      <c r="AV139" s="205"/>
      <c r="AW139" s="205"/>
      <c r="AX139" s="206"/>
      <c r="AY139" s="205"/>
      <c r="AZ139" s="205"/>
      <c r="BA139" s="205"/>
      <c r="BB139" s="205"/>
      <c r="BC139" s="206"/>
      <c r="BD139" s="205"/>
      <c r="BE139" s="205"/>
      <c r="BF139" s="205"/>
      <c r="BG139" s="205"/>
      <c r="BH139" s="206"/>
      <c r="BI139" s="205"/>
      <c r="BJ139" s="205"/>
      <c r="BK139" s="205"/>
      <c r="BL139" s="207"/>
      <c r="BM139" s="7" t="str">
        <f t="shared" si="6"/>
        <v>E</v>
      </c>
    </row>
    <row r="140" spans="1:65" s="2" customFormat="1" ht="38.25" hidden="1">
      <c r="A140" s="461">
        <v>138</v>
      </c>
      <c r="B140" s="461" t="str">
        <f t="shared" si="5"/>
        <v>PSS10B_Adani Renewable Energy 35 Limited (ARE35L)</v>
      </c>
      <c r="C140" s="286" t="s">
        <v>600</v>
      </c>
      <c r="D140" s="500" t="s">
        <v>23</v>
      </c>
      <c r="E140" s="501" t="s">
        <v>1759</v>
      </c>
      <c r="F140" s="677" t="s">
        <v>1784</v>
      </c>
      <c r="G140" s="47"/>
      <c r="H140" s="678" t="s">
        <v>624</v>
      </c>
      <c r="I140" s="465"/>
      <c r="J140" s="482"/>
      <c r="K140" s="578" t="s">
        <v>1763</v>
      </c>
      <c r="L140" s="580"/>
      <c r="M140" s="203"/>
      <c r="N140" s="168" t="str" cm="1">
        <f t="array" ref="N140">_xlfn.IFNA(LOOKUP(2, 1/(MOD(COLUMN(O140:XFD140)-COLUMN(O140), 5)=2)/(O140:XFD140&lt;&gt;""), O140:XFD140),"Not Submitted")</f>
        <v>Delete</v>
      </c>
      <c r="O140" s="238"/>
      <c r="P140" s="238"/>
      <c r="Q140" s="198" t="s">
        <v>56</v>
      </c>
      <c r="R140" s="102"/>
      <c r="S140" s="207" t="s">
        <v>2973</v>
      </c>
      <c r="T140" s="239"/>
      <c r="U140" s="240"/>
      <c r="V140" s="204"/>
      <c r="W140" s="205"/>
      <c r="X140" s="205"/>
      <c r="Y140" s="249"/>
      <c r="Z140" s="219"/>
      <c r="AA140" s="243"/>
      <c r="AB140" s="204"/>
      <c r="AC140" s="204"/>
      <c r="AD140" s="250"/>
      <c r="AE140" s="219"/>
      <c r="AF140" s="243"/>
      <c r="AG140" s="205"/>
      <c r="AH140" s="205"/>
      <c r="AI140" s="236"/>
      <c r="AJ140" s="205"/>
      <c r="AK140" s="205"/>
      <c r="AL140" s="205"/>
      <c r="AM140" s="205"/>
      <c r="AN140" s="206"/>
      <c r="AO140" s="205"/>
      <c r="AP140" s="205"/>
      <c r="AQ140" s="205"/>
      <c r="AR140" s="205"/>
      <c r="AS140" s="206"/>
      <c r="AT140" s="205"/>
      <c r="AU140" s="205"/>
      <c r="AV140" s="205"/>
      <c r="AW140" s="205"/>
      <c r="AX140" s="206"/>
      <c r="AY140" s="205"/>
      <c r="AZ140" s="205"/>
      <c r="BA140" s="205"/>
      <c r="BB140" s="205"/>
      <c r="BC140" s="206"/>
      <c r="BD140" s="205"/>
      <c r="BE140" s="205"/>
      <c r="BF140" s="205"/>
      <c r="BG140" s="205"/>
      <c r="BH140" s="206"/>
      <c r="BI140" s="205"/>
      <c r="BJ140" s="205"/>
      <c r="BK140" s="205"/>
      <c r="BL140" s="207"/>
      <c r="BM140" s="7" t="str">
        <f t="shared" si="6"/>
        <v>C</v>
      </c>
    </row>
    <row r="141" spans="1:65" s="2" customFormat="1" ht="38.25" hidden="1" customHeight="1" thickBot="1">
      <c r="A141" s="277">
        <v>141</v>
      </c>
      <c r="B141" s="277" t="str">
        <f t="shared" si="5"/>
        <v>PSS10B_Adani Renewable Energy 35 Limited (ARE35L)</v>
      </c>
      <c r="C141" s="278" t="s">
        <v>532</v>
      </c>
      <c r="D141" s="279"/>
      <c r="E141" s="28" t="s">
        <v>533</v>
      </c>
      <c r="F141" s="280" t="s">
        <v>1785</v>
      </c>
      <c r="G141" s="280"/>
      <c r="H141" s="289" t="s">
        <v>585</v>
      </c>
      <c r="I141" s="160" t="s">
        <v>141</v>
      </c>
      <c r="J141" s="198"/>
      <c r="K141" s="579" t="s">
        <v>1786</v>
      </c>
      <c r="L141" s="202"/>
      <c r="M141" s="203"/>
      <c r="N141" s="168" t="str" cm="1">
        <f t="array" ref="N141">_xlfn.IFNA(LOOKUP(2, 1/(MOD(COLUMN(O141:XFD141)-COLUMN(O141), 5)=2)/(O141:XFD141&lt;&gt;""), O141:XFD141),"Not Submitted")</f>
        <v>Not Submitted</v>
      </c>
      <c r="O141" s="238"/>
      <c r="P141" s="238"/>
      <c r="Q141" s="198"/>
      <c r="R141" s="102"/>
      <c r="S141" s="205"/>
      <c r="T141" s="239"/>
      <c r="U141" s="240"/>
      <c r="V141" s="204"/>
      <c r="W141" s="205"/>
      <c r="X141" s="205"/>
      <c r="Y141" s="249"/>
      <c r="Z141" s="219"/>
      <c r="AA141" s="243"/>
      <c r="AB141" s="204"/>
      <c r="AC141" s="204"/>
      <c r="AD141" s="250"/>
      <c r="AE141" s="219"/>
      <c r="AF141" s="243"/>
      <c r="AG141" s="205"/>
      <c r="AH141" s="205"/>
      <c r="AI141" s="236"/>
      <c r="AJ141" s="205"/>
      <c r="AK141" s="205"/>
      <c r="AL141" s="205"/>
      <c r="AM141" s="205"/>
      <c r="AN141" s="206"/>
      <c r="AO141" s="205"/>
      <c r="AP141" s="205"/>
      <c r="AQ141" s="205"/>
      <c r="AR141" s="205"/>
      <c r="AS141" s="206"/>
      <c r="AT141" s="205"/>
      <c r="AU141" s="205"/>
      <c r="AV141" s="205"/>
      <c r="AW141" s="205"/>
      <c r="AX141" s="206"/>
      <c r="AY141" s="205"/>
      <c r="AZ141" s="205"/>
      <c r="BA141" s="205"/>
      <c r="BB141" s="205"/>
      <c r="BC141" s="206"/>
      <c r="BD141" s="205"/>
      <c r="BE141" s="205"/>
      <c r="BF141" s="205"/>
      <c r="BG141" s="205"/>
      <c r="BH141" s="206"/>
      <c r="BI141" s="205"/>
      <c r="BJ141" s="205"/>
      <c r="BK141" s="205"/>
      <c r="BL141" s="207"/>
      <c r="BM141" s="7" t="str">
        <f t="shared" si="6"/>
        <v>I</v>
      </c>
    </row>
    <row r="142" spans="1:65" s="2" customFormat="1" ht="38.25" hidden="1">
      <c r="A142" s="277">
        <v>142</v>
      </c>
      <c r="B142" s="277" t="str">
        <f t="shared" si="5"/>
        <v>PSS10B_Adani Renewable Energy 35 Limited (ARE35L)</v>
      </c>
      <c r="C142" s="278" t="s">
        <v>532</v>
      </c>
      <c r="D142" s="279"/>
      <c r="E142" s="28" t="s">
        <v>533</v>
      </c>
      <c r="F142" s="280" t="s">
        <v>1787</v>
      </c>
      <c r="G142" s="280"/>
      <c r="H142" s="289" t="s">
        <v>583</v>
      </c>
      <c r="I142" s="160" t="s">
        <v>141</v>
      </c>
      <c r="J142" s="198"/>
      <c r="K142" s="201" t="s">
        <v>561</v>
      </c>
      <c r="L142" s="202"/>
      <c r="M142" s="203"/>
      <c r="N142" s="168" t="str" cm="1">
        <f t="array" ref="N142">_xlfn.IFNA(LOOKUP(2, 1/(MOD(COLUMN(O142:XFD142)-COLUMN(O142), 5)=2)/(O142:XFD142&lt;&gt;""), O142:XFD142),"Not Submitted")</f>
        <v>Not Submitted</v>
      </c>
      <c r="O142" s="238"/>
      <c r="P142" s="238"/>
      <c r="Q142" s="198"/>
      <c r="R142" s="102"/>
      <c r="S142" s="205"/>
      <c r="T142" s="239"/>
      <c r="U142" s="240"/>
      <c r="V142" s="204"/>
      <c r="W142" s="205"/>
      <c r="X142" s="205"/>
      <c r="Y142" s="249"/>
      <c r="Z142" s="219"/>
      <c r="AA142" s="243"/>
      <c r="AB142" s="204"/>
      <c r="AC142" s="204"/>
      <c r="AD142" s="250"/>
      <c r="AE142" s="219"/>
      <c r="AF142" s="243"/>
      <c r="AG142" s="205"/>
      <c r="AH142" s="205"/>
      <c r="AI142" s="236"/>
      <c r="AJ142" s="205"/>
      <c r="AK142" s="205"/>
      <c r="AL142" s="205"/>
      <c r="AM142" s="205"/>
      <c r="AN142" s="206"/>
      <c r="AO142" s="205"/>
      <c r="AP142" s="205"/>
      <c r="AQ142" s="205"/>
      <c r="AR142" s="205"/>
      <c r="AS142" s="206"/>
      <c r="AT142" s="205"/>
      <c r="AU142" s="205"/>
      <c r="AV142" s="205"/>
      <c r="AW142" s="205"/>
      <c r="AX142" s="206"/>
      <c r="AY142" s="205"/>
      <c r="AZ142" s="205"/>
      <c r="BA142" s="205"/>
      <c r="BB142" s="205"/>
      <c r="BC142" s="206"/>
      <c r="BD142" s="205"/>
      <c r="BE142" s="205"/>
      <c r="BF142" s="205"/>
      <c r="BG142" s="205"/>
      <c r="BH142" s="206"/>
      <c r="BI142" s="205"/>
      <c r="BJ142" s="205"/>
      <c r="BK142" s="205"/>
      <c r="BL142" s="207"/>
      <c r="BM142" s="7" t="str">
        <f t="shared" si="6"/>
        <v>I</v>
      </c>
    </row>
    <row r="143" spans="1:65" s="2" customFormat="1" ht="38.25" hidden="1">
      <c r="A143" s="277">
        <v>143</v>
      </c>
      <c r="B143" s="277" t="str">
        <f t="shared" si="5"/>
        <v>PSS10B_Adani Renewable Energy 35 Limited (ARE35L)</v>
      </c>
      <c r="C143" s="278" t="s">
        <v>532</v>
      </c>
      <c r="D143" s="279"/>
      <c r="E143" s="28" t="s">
        <v>533</v>
      </c>
      <c r="F143" s="280" t="s">
        <v>1788</v>
      </c>
      <c r="G143" s="280"/>
      <c r="H143" s="289" t="s">
        <v>581</v>
      </c>
      <c r="I143" s="160" t="s">
        <v>141</v>
      </c>
      <c r="J143" s="198"/>
      <c r="K143" s="201" t="s">
        <v>561</v>
      </c>
      <c r="L143" s="202"/>
      <c r="M143" s="203"/>
      <c r="N143" s="168" t="str" cm="1">
        <f t="array" ref="N143">_xlfn.IFNA(LOOKUP(2, 1/(MOD(COLUMN(O143:XFD143)-COLUMN(O143), 5)=2)/(O143:XFD143&lt;&gt;""), O143:XFD143),"Not Submitted")</f>
        <v>Not Submitted</v>
      </c>
      <c r="O143" s="238"/>
      <c r="P143" s="238"/>
      <c r="Q143" s="198"/>
      <c r="R143" s="102"/>
      <c r="S143" s="205"/>
      <c r="T143" s="239"/>
      <c r="U143" s="240"/>
      <c r="V143" s="204"/>
      <c r="W143" s="205"/>
      <c r="X143" s="205"/>
      <c r="Y143" s="249"/>
      <c r="Z143" s="219"/>
      <c r="AA143" s="243"/>
      <c r="AB143" s="204"/>
      <c r="AC143" s="204"/>
      <c r="AD143" s="250"/>
      <c r="AE143" s="219"/>
      <c r="AF143" s="243"/>
      <c r="AG143" s="205"/>
      <c r="AH143" s="205"/>
      <c r="AI143" s="236"/>
      <c r="AJ143" s="205"/>
      <c r="AK143" s="205"/>
      <c r="AL143" s="205"/>
      <c r="AM143" s="205"/>
      <c r="AN143" s="206"/>
      <c r="AO143" s="205"/>
      <c r="AP143" s="205"/>
      <c r="AQ143" s="205"/>
      <c r="AR143" s="205"/>
      <c r="AS143" s="206"/>
      <c r="AT143" s="205"/>
      <c r="AU143" s="205"/>
      <c r="AV143" s="205"/>
      <c r="AW143" s="205"/>
      <c r="AX143" s="206"/>
      <c r="AY143" s="205"/>
      <c r="AZ143" s="205"/>
      <c r="BA143" s="205"/>
      <c r="BB143" s="205"/>
      <c r="BC143" s="206"/>
      <c r="BD143" s="205"/>
      <c r="BE143" s="205"/>
      <c r="BF143" s="205"/>
      <c r="BG143" s="205"/>
      <c r="BH143" s="206"/>
      <c r="BI143" s="205"/>
      <c r="BJ143" s="205"/>
      <c r="BK143" s="205"/>
      <c r="BL143" s="207"/>
      <c r="BM143" s="7" t="str">
        <f t="shared" si="6"/>
        <v>I</v>
      </c>
    </row>
    <row r="144" spans="1:65" s="2" customFormat="1" ht="38.25" hidden="1">
      <c r="A144" s="277">
        <v>144</v>
      </c>
      <c r="B144" s="277" t="str">
        <f t="shared" si="5"/>
        <v>PSS10B_Adani Renewable Energy 35 Limited (ARE35L)</v>
      </c>
      <c r="C144" s="278" t="s">
        <v>532</v>
      </c>
      <c r="D144" s="279"/>
      <c r="E144" s="28" t="s">
        <v>533</v>
      </c>
      <c r="F144" s="280" t="s">
        <v>1789</v>
      </c>
      <c r="G144" s="280"/>
      <c r="H144" s="289" t="s">
        <v>579</v>
      </c>
      <c r="I144" s="160" t="s">
        <v>141</v>
      </c>
      <c r="J144" s="198"/>
      <c r="K144" s="201" t="s">
        <v>561</v>
      </c>
      <c r="L144" s="202"/>
      <c r="M144" s="203"/>
      <c r="N144" s="168" t="str" cm="1">
        <f t="array" ref="N144">_xlfn.IFNA(LOOKUP(2, 1/(MOD(COLUMN(O144:XFD144)-COLUMN(O144), 5)=2)/(O144:XFD144&lt;&gt;""), O144:XFD144),"Not Submitted")</f>
        <v>Not Submitted</v>
      </c>
      <c r="O144" s="238"/>
      <c r="P144" s="238"/>
      <c r="Q144" s="198"/>
      <c r="R144" s="102"/>
      <c r="S144" s="205"/>
      <c r="T144" s="239"/>
      <c r="U144" s="240"/>
      <c r="V144" s="204"/>
      <c r="W144" s="205"/>
      <c r="X144" s="205"/>
      <c r="Y144" s="249"/>
      <c r="Z144" s="219"/>
      <c r="AA144" s="243"/>
      <c r="AB144" s="204"/>
      <c r="AC144" s="204"/>
      <c r="AD144" s="250"/>
      <c r="AE144" s="219"/>
      <c r="AF144" s="243"/>
      <c r="AG144" s="205"/>
      <c r="AH144" s="205"/>
      <c r="AI144" s="236"/>
      <c r="AJ144" s="205"/>
      <c r="AK144" s="205"/>
      <c r="AL144" s="205"/>
      <c r="AM144" s="205"/>
      <c r="AN144" s="206"/>
      <c r="AO144" s="205"/>
      <c r="AP144" s="205"/>
      <c r="AQ144" s="205"/>
      <c r="AR144" s="205"/>
      <c r="AS144" s="206"/>
      <c r="AT144" s="205"/>
      <c r="AU144" s="205"/>
      <c r="AV144" s="205"/>
      <c r="AW144" s="205"/>
      <c r="AX144" s="206"/>
      <c r="AY144" s="205"/>
      <c r="AZ144" s="205"/>
      <c r="BA144" s="205"/>
      <c r="BB144" s="205"/>
      <c r="BC144" s="206"/>
      <c r="BD144" s="205"/>
      <c r="BE144" s="205"/>
      <c r="BF144" s="205"/>
      <c r="BG144" s="205"/>
      <c r="BH144" s="206"/>
      <c r="BI144" s="205"/>
      <c r="BJ144" s="205"/>
      <c r="BK144" s="205"/>
      <c r="BL144" s="207"/>
      <c r="BM144" s="7" t="str">
        <f t="shared" si="6"/>
        <v>I</v>
      </c>
    </row>
    <row r="145" spans="1:65" s="2" customFormat="1" ht="38.25" hidden="1">
      <c r="A145" s="277">
        <v>145</v>
      </c>
      <c r="B145" s="277" t="str">
        <f t="shared" si="5"/>
        <v>PSS10B_Adani Renewable Energy 35 Limited (ARE35L)</v>
      </c>
      <c r="C145" s="278" t="s">
        <v>532</v>
      </c>
      <c r="D145" s="279"/>
      <c r="E145" s="28" t="s">
        <v>533</v>
      </c>
      <c r="F145" s="280" t="s">
        <v>1790</v>
      </c>
      <c r="G145" s="280"/>
      <c r="H145" s="289" t="s">
        <v>577</v>
      </c>
      <c r="I145" s="160" t="s">
        <v>141</v>
      </c>
      <c r="J145" s="198"/>
      <c r="K145" s="201" t="s">
        <v>536</v>
      </c>
      <c r="L145" s="202"/>
      <c r="M145" s="203"/>
      <c r="N145" s="168" t="str" cm="1">
        <f t="array" ref="N145">_xlfn.IFNA(LOOKUP(2, 1/(MOD(COLUMN(O145:XFD145)-COLUMN(O145), 5)=2)/(O145:XFD145&lt;&gt;""), O145:XFD145),"Not Submitted")</f>
        <v>Not Submitted</v>
      </c>
      <c r="O145" s="238"/>
      <c r="P145" s="238"/>
      <c r="Q145" s="198"/>
      <c r="R145" s="102"/>
      <c r="S145" s="205"/>
      <c r="T145" s="239"/>
      <c r="U145" s="240"/>
      <c r="V145" s="204"/>
      <c r="W145" s="205"/>
      <c r="X145" s="205"/>
      <c r="Y145" s="249"/>
      <c r="Z145" s="219"/>
      <c r="AA145" s="243"/>
      <c r="AB145" s="204"/>
      <c r="AC145" s="204"/>
      <c r="AD145" s="250"/>
      <c r="AE145" s="219"/>
      <c r="AF145" s="243"/>
      <c r="AG145" s="205"/>
      <c r="AH145" s="205"/>
      <c r="AI145" s="236"/>
      <c r="AJ145" s="205"/>
      <c r="AK145" s="205"/>
      <c r="AL145" s="205"/>
      <c r="AM145" s="205"/>
      <c r="AN145" s="206"/>
      <c r="AO145" s="205"/>
      <c r="AP145" s="205"/>
      <c r="AQ145" s="205"/>
      <c r="AR145" s="205"/>
      <c r="AS145" s="206"/>
      <c r="AT145" s="205"/>
      <c r="AU145" s="205"/>
      <c r="AV145" s="205"/>
      <c r="AW145" s="205"/>
      <c r="AX145" s="206"/>
      <c r="AY145" s="205"/>
      <c r="AZ145" s="205"/>
      <c r="BA145" s="205"/>
      <c r="BB145" s="205"/>
      <c r="BC145" s="206"/>
      <c r="BD145" s="205"/>
      <c r="BE145" s="205"/>
      <c r="BF145" s="205"/>
      <c r="BG145" s="205"/>
      <c r="BH145" s="206"/>
      <c r="BI145" s="205"/>
      <c r="BJ145" s="205"/>
      <c r="BK145" s="205"/>
      <c r="BL145" s="207"/>
      <c r="BM145" s="7" t="str">
        <f t="shared" si="6"/>
        <v>I</v>
      </c>
    </row>
    <row r="146" spans="1:65" s="2" customFormat="1" ht="38.25" hidden="1">
      <c r="A146" s="277">
        <v>146</v>
      </c>
      <c r="B146" s="277" t="str">
        <f t="shared" si="5"/>
        <v>PSS10B_Adani Renewable Energy 35 Limited (ARE35L)</v>
      </c>
      <c r="C146" s="278" t="s">
        <v>532</v>
      </c>
      <c r="D146" s="279"/>
      <c r="E146" s="28" t="s">
        <v>533</v>
      </c>
      <c r="F146" s="280" t="s">
        <v>1791</v>
      </c>
      <c r="G146" s="280"/>
      <c r="H146" s="289" t="s">
        <v>575</v>
      </c>
      <c r="I146" s="160" t="s">
        <v>141</v>
      </c>
      <c r="J146" s="198"/>
      <c r="K146" s="201" t="s">
        <v>536</v>
      </c>
      <c r="L146" s="202"/>
      <c r="M146" s="203"/>
      <c r="N146" s="168" t="str" cm="1">
        <f t="array" ref="N146">_xlfn.IFNA(LOOKUP(2, 1/(MOD(COLUMN(O146:XFD146)-COLUMN(O146), 5)=2)/(O146:XFD146&lt;&gt;""), O146:XFD146),"Not Submitted")</f>
        <v>Not Submitted</v>
      </c>
      <c r="O146" s="238"/>
      <c r="P146" s="238"/>
      <c r="Q146" s="198"/>
      <c r="R146" s="102"/>
      <c r="S146" s="205"/>
      <c r="T146" s="239"/>
      <c r="U146" s="240"/>
      <c r="V146" s="204"/>
      <c r="W146" s="205"/>
      <c r="X146" s="205"/>
      <c r="Y146" s="249"/>
      <c r="Z146" s="219"/>
      <c r="AA146" s="243"/>
      <c r="AB146" s="204"/>
      <c r="AC146" s="204"/>
      <c r="AD146" s="250"/>
      <c r="AE146" s="219"/>
      <c r="AF146" s="243"/>
      <c r="AG146" s="205"/>
      <c r="AH146" s="205"/>
      <c r="AI146" s="236"/>
      <c r="AJ146" s="205"/>
      <c r="AK146" s="205"/>
      <c r="AL146" s="205"/>
      <c r="AM146" s="205"/>
      <c r="AN146" s="206"/>
      <c r="AO146" s="205"/>
      <c r="AP146" s="205"/>
      <c r="AQ146" s="205"/>
      <c r="AR146" s="205"/>
      <c r="AS146" s="206"/>
      <c r="AT146" s="205"/>
      <c r="AU146" s="205"/>
      <c r="AV146" s="205"/>
      <c r="AW146" s="205"/>
      <c r="AX146" s="206"/>
      <c r="AY146" s="205"/>
      <c r="AZ146" s="205"/>
      <c r="BA146" s="205"/>
      <c r="BB146" s="205"/>
      <c r="BC146" s="206"/>
      <c r="BD146" s="205"/>
      <c r="BE146" s="205"/>
      <c r="BF146" s="205"/>
      <c r="BG146" s="205"/>
      <c r="BH146" s="206"/>
      <c r="BI146" s="205"/>
      <c r="BJ146" s="205"/>
      <c r="BK146" s="205"/>
      <c r="BL146" s="207"/>
      <c r="BM146" s="7" t="str">
        <f t="shared" si="6"/>
        <v>I</v>
      </c>
    </row>
    <row r="147" spans="1:65" s="2" customFormat="1" ht="38.25" hidden="1">
      <c r="A147" s="277">
        <v>147</v>
      </c>
      <c r="B147" s="277" t="str">
        <f t="shared" si="5"/>
        <v>PSS10B_Adani Renewable Energy 35 Limited (ARE35L)</v>
      </c>
      <c r="C147" s="278" t="s">
        <v>532</v>
      </c>
      <c r="D147" s="279"/>
      <c r="E147" s="28" t="s">
        <v>533</v>
      </c>
      <c r="F147" s="280" t="s">
        <v>1792</v>
      </c>
      <c r="G147" s="280"/>
      <c r="H147" s="289" t="s">
        <v>573</v>
      </c>
      <c r="I147" s="160" t="s">
        <v>141</v>
      </c>
      <c r="J147" s="198"/>
      <c r="K147" s="201" t="s">
        <v>536</v>
      </c>
      <c r="L147" s="202"/>
      <c r="M147" s="203"/>
      <c r="N147" s="168" t="str" cm="1">
        <f t="array" ref="N147">_xlfn.IFNA(LOOKUP(2, 1/(MOD(COLUMN(O147:XFD147)-COLUMN(O147), 5)=2)/(O147:XFD147&lt;&gt;""), O147:XFD147),"Not Submitted")</f>
        <v>Not Submitted</v>
      </c>
      <c r="O147" s="238"/>
      <c r="P147" s="238"/>
      <c r="Q147" s="198"/>
      <c r="R147" s="102"/>
      <c r="S147" s="205"/>
      <c r="T147" s="239"/>
      <c r="U147" s="240"/>
      <c r="V147" s="204"/>
      <c r="W147" s="205"/>
      <c r="X147" s="205"/>
      <c r="Y147" s="249"/>
      <c r="Z147" s="219"/>
      <c r="AA147" s="243"/>
      <c r="AB147" s="204"/>
      <c r="AC147" s="204"/>
      <c r="AD147" s="250"/>
      <c r="AE147" s="219"/>
      <c r="AF147" s="243"/>
      <c r="AG147" s="205"/>
      <c r="AH147" s="205"/>
      <c r="AI147" s="236"/>
      <c r="AJ147" s="205"/>
      <c r="AK147" s="205"/>
      <c r="AL147" s="205"/>
      <c r="AM147" s="205"/>
      <c r="AN147" s="206"/>
      <c r="AO147" s="205"/>
      <c r="AP147" s="205"/>
      <c r="AQ147" s="205"/>
      <c r="AR147" s="205"/>
      <c r="AS147" s="206"/>
      <c r="AT147" s="205"/>
      <c r="AU147" s="205"/>
      <c r="AV147" s="205"/>
      <c r="AW147" s="205"/>
      <c r="AX147" s="206"/>
      <c r="AY147" s="205"/>
      <c r="AZ147" s="205"/>
      <c r="BA147" s="205"/>
      <c r="BB147" s="205"/>
      <c r="BC147" s="206"/>
      <c r="BD147" s="205"/>
      <c r="BE147" s="205"/>
      <c r="BF147" s="205"/>
      <c r="BG147" s="205"/>
      <c r="BH147" s="206"/>
      <c r="BI147" s="205"/>
      <c r="BJ147" s="205"/>
      <c r="BK147" s="205"/>
      <c r="BL147" s="207"/>
      <c r="BM147" s="7" t="str">
        <f t="shared" si="6"/>
        <v>I</v>
      </c>
    </row>
    <row r="148" spans="1:65" s="2" customFormat="1" ht="38.25" hidden="1">
      <c r="A148" s="277">
        <v>148</v>
      </c>
      <c r="B148" s="277" t="str">
        <f t="shared" si="5"/>
        <v>PSS10B_Adani Renewable Energy 35 Limited (ARE35L)</v>
      </c>
      <c r="C148" s="278" t="s">
        <v>532</v>
      </c>
      <c r="D148" s="279"/>
      <c r="E148" s="28" t="s">
        <v>533</v>
      </c>
      <c r="F148" s="280" t="s">
        <v>1793</v>
      </c>
      <c r="G148" s="280"/>
      <c r="H148" s="289" t="s">
        <v>571</v>
      </c>
      <c r="I148" s="160" t="s">
        <v>141</v>
      </c>
      <c r="J148" s="198"/>
      <c r="K148" s="201" t="s">
        <v>536</v>
      </c>
      <c r="L148" s="202"/>
      <c r="M148" s="203"/>
      <c r="N148" s="168" t="str" cm="1">
        <f t="array" ref="N148">_xlfn.IFNA(LOOKUP(2, 1/(MOD(COLUMN(O148:XFD148)-COLUMN(O148), 5)=2)/(O148:XFD148&lt;&gt;""), O148:XFD148),"Not Submitted")</f>
        <v>Not Submitted</v>
      </c>
      <c r="O148" s="238"/>
      <c r="P148" s="238"/>
      <c r="Q148" s="198"/>
      <c r="R148" s="102"/>
      <c r="S148" s="205"/>
      <c r="T148" s="239"/>
      <c r="U148" s="240"/>
      <c r="V148" s="204"/>
      <c r="W148" s="205"/>
      <c r="X148" s="205"/>
      <c r="Y148" s="249"/>
      <c r="Z148" s="219"/>
      <c r="AA148" s="243"/>
      <c r="AB148" s="204"/>
      <c r="AC148" s="204"/>
      <c r="AD148" s="250"/>
      <c r="AE148" s="219"/>
      <c r="AF148" s="243"/>
      <c r="AG148" s="205"/>
      <c r="AH148" s="205"/>
      <c r="AI148" s="236"/>
      <c r="AJ148" s="205"/>
      <c r="AK148" s="205"/>
      <c r="AL148" s="205"/>
      <c r="AM148" s="205"/>
      <c r="AN148" s="206"/>
      <c r="AO148" s="205"/>
      <c r="AP148" s="205"/>
      <c r="AQ148" s="205"/>
      <c r="AR148" s="205"/>
      <c r="AS148" s="206"/>
      <c r="AT148" s="205"/>
      <c r="AU148" s="205"/>
      <c r="AV148" s="205"/>
      <c r="AW148" s="205"/>
      <c r="AX148" s="206"/>
      <c r="AY148" s="205"/>
      <c r="AZ148" s="205"/>
      <c r="BA148" s="205"/>
      <c r="BB148" s="205"/>
      <c r="BC148" s="206"/>
      <c r="BD148" s="205"/>
      <c r="BE148" s="205"/>
      <c r="BF148" s="205"/>
      <c r="BG148" s="205"/>
      <c r="BH148" s="206"/>
      <c r="BI148" s="205"/>
      <c r="BJ148" s="205"/>
      <c r="BK148" s="205"/>
      <c r="BL148" s="207"/>
      <c r="BM148" s="7" t="str">
        <f t="shared" si="6"/>
        <v>I</v>
      </c>
    </row>
    <row r="149" spans="1:65" s="2" customFormat="1" ht="38.25" hidden="1">
      <c r="A149" s="277">
        <v>149</v>
      </c>
      <c r="B149" s="277" t="str">
        <f t="shared" si="5"/>
        <v>PSS10B_Adani Renewable Energy 35 Limited (ARE35L)</v>
      </c>
      <c r="C149" s="278" t="s">
        <v>532</v>
      </c>
      <c r="D149" s="279"/>
      <c r="E149" s="28" t="s">
        <v>533</v>
      </c>
      <c r="F149" s="280" t="s">
        <v>1794</v>
      </c>
      <c r="G149" s="280"/>
      <c r="H149" s="289" t="s">
        <v>569</v>
      </c>
      <c r="I149" s="160" t="s">
        <v>141</v>
      </c>
      <c r="J149" s="198"/>
      <c r="K149" s="201" t="s">
        <v>536</v>
      </c>
      <c r="L149" s="202"/>
      <c r="M149" s="203"/>
      <c r="N149" s="168" t="str" cm="1">
        <f t="array" ref="N149">_xlfn.IFNA(LOOKUP(2, 1/(MOD(COLUMN(O149:XFD149)-COLUMN(O149), 5)=2)/(O149:XFD149&lt;&gt;""), O149:XFD149),"Not Submitted")</f>
        <v>Not Submitted</v>
      </c>
      <c r="O149" s="238"/>
      <c r="P149" s="238"/>
      <c r="Q149" s="198"/>
      <c r="R149" s="102"/>
      <c r="S149" s="205"/>
      <c r="T149" s="239"/>
      <c r="U149" s="240"/>
      <c r="V149" s="204"/>
      <c r="W149" s="205"/>
      <c r="X149" s="205"/>
      <c r="Y149" s="249"/>
      <c r="Z149" s="219"/>
      <c r="AA149" s="243"/>
      <c r="AB149" s="204"/>
      <c r="AC149" s="204"/>
      <c r="AD149" s="250"/>
      <c r="AE149" s="219"/>
      <c r="AF149" s="243"/>
      <c r="AG149" s="205"/>
      <c r="AH149" s="205"/>
      <c r="AI149" s="236"/>
      <c r="AJ149" s="205"/>
      <c r="AK149" s="205"/>
      <c r="AL149" s="205"/>
      <c r="AM149" s="205"/>
      <c r="AN149" s="206"/>
      <c r="AO149" s="205"/>
      <c r="AP149" s="205"/>
      <c r="AQ149" s="205"/>
      <c r="AR149" s="205"/>
      <c r="AS149" s="206"/>
      <c r="AT149" s="205"/>
      <c r="AU149" s="205"/>
      <c r="AV149" s="205"/>
      <c r="AW149" s="205"/>
      <c r="AX149" s="206"/>
      <c r="AY149" s="205"/>
      <c r="AZ149" s="205"/>
      <c r="BA149" s="205"/>
      <c r="BB149" s="205"/>
      <c r="BC149" s="206"/>
      <c r="BD149" s="205"/>
      <c r="BE149" s="205"/>
      <c r="BF149" s="205"/>
      <c r="BG149" s="205"/>
      <c r="BH149" s="206"/>
      <c r="BI149" s="205"/>
      <c r="BJ149" s="205"/>
      <c r="BK149" s="205"/>
      <c r="BL149" s="207"/>
      <c r="BM149" s="7" t="str">
        <f t="shared" si="6"/>
        <v>I</v>
      </c>
    </row>
    <row r="150" spans="1:65" s="2" customFormat="1" ht="38.25" hidden="1">
      <c r="A150" s="277">
        <v>150</v>
      </c>
      <c r="B150" s="277" t="str">
        <f t="shared" si="5"/>
        <v>PSS10B_Adani Renewable Energy 35 Limited (ARE35L)</v>
      </c>
      <c r="C150" s="278" t="s">
        <v>532</v>
      </c>
      <c r="D150" s="279"/>
      <c r="E150" s="28" t="s">
        <v>533</v>
      </c>
      <c r="F150" s="280" t="s">
        <v>1795</v>
      </c>
      <c r="G150" s="280"/>
      <c r="H150" s="289" t="s">
        <v>567</v>
      </c>
      <c r="I150" s="160" t="s">
        <v>141</v>
      </c>
      <c r="J150" s="198"/>
      <c r="K150" s="201" t="s">
        <v>536</v>
      </c>
      <c r="L150" s="202"/>
      <c r="M150" s="203"/>
      <c r="N150" s="168" t="str" cm="1">
        <f t="array" ref="N150">_xlfn.IFNA(LOOKUP(2, 1/(MOD(COLUMN(O150:XFD150)-COLUMN(O150), 5)=2)/(O150:XFD150&lt;&gt;""), O150:XFD150),"Not Submitted")</f>
        <v>Not Submitted</v>
      </c>
      <c r="O150" s="238"/>
      <c r="P150" s="238"/>
      <c r="Q150" s="198"/>
      <c r="R150" s="102"/>
      <c r="S150" s="205"/>
      <c r="T150" s="239"/>
      <c r="U150" s="240"/>
      <c r="V150" s="204"/>
      <c r="W150" s="205"/>
      <c r="X150" s="205"/>
      <c r="Y150" s="249"/>
      <c r="Z150" s="219"/>
      <c r="AA150" s="243"/>
      <c r="AB150" s="204"/>
      <c r="AC150" s="204"/>
      <c r="AD150" s="250"/>
      <c r="AE150" s="219"/>
      <c r="AF150" s="243"/>
      <c r="AG150" s="205"/>
      <c r="AH150" s="205"/>
      <c r="AI150" s="236"/>
      <c r="AJ150" s="205"/>
      <c r="AK150" s="205"/>
      <c r="AL150" s="205"/>
      <c r="AM150" s="205"/>
      <c r="AN150" s="206"/>
      <c r="AO150" s="205"/>
      <c r="AP150" s="205"/>
      <c r="AQ150" s="205"/>
      <c r="AR150" s="205"/>
      <c r="AS150" s="206"/>
      <c r="AT150" s="205"/>
      <c r="AU150" s="205"/>
      <c r="AV150" s="205"/>
      <c r="AW150" s="205"/>
      <c r="AX150" s="206"/>
      <c r="AY150" s="205"/>
      <c r="AZ150" s="205"/>
      <c r="BA150" s="205"/>
      <c r="BB150" s="205"/>
      <c r="BC150" s="206"/>
      <c r="BD150" s="205"/>
      <c r="BE150" s="205"/>
      <c r="BF150" s="205"/>
      <c r="BG150" s="205"/>
      <c r="BH150" s="206"/>
      <c r="BI150" s="205"/>
      <c r="BJ150" s="205"/>
      <c r="BK150" s="205"/>
      <c r="BL150" s="207"/>
      <c r="BM150" s="7" t="str">
        <f t="shared" si="6"/>
        <v>I</v>
      </c>
    </row>
    <row r="151" spans="1:65" s="2" customFormat="1" ht="38.25" hidden="1">
      <c r="A151" s="277">
        <v>151</v>
      </c>
      <c r="B151" s="277" t="str">
        <f t="shared" si="5"/>
        <v>PSS10B_Adani Renewable Energy 35 Limited (ARE35L)</v>
      </c>
      <c r="C151" s="278" t="s">
        <v>532</v>
      </c>
      <c r="D151" s="279"/>
      <c r="E151" s="28" t="s">
        <v>533</v>
      </c>
      <c r="F151" s="280" t="s">
        <v>1796</v>
      </c>
      <c r="G151" s="280"/>
      <c r="H151" s="289" t="s">
        <v>565</v>
      </c>
      <c r="I151" s="160" t="s">
        <v>141</v>
      </c>
      <c r="J151" s="198"/>
      <c r="K151" s="201" t="s">
        <v>536</v>
      </c>
      <c r="L151" s="202"/>
      <c r="M151" s="203"/>
      <c r="N151" s="168" t="str" cm="1">
        <f t="array" ref="N151">_xlfn.IFNA(LOOKUP(2, 1/(MOD(COLUMN(O151:XFD151)-COLUMN(O151), 5)=2)/(O151:XFD151&lt;&gt;""), O151:XFD151),"Not Submitted")</f>
        <v>Not Submitted</v>
      </c>
      <c r="O151" s="238"/>
      <c r="P151" s="238"/>
      <c r="Q151" s="198"/>
      <c r="R151" s="102"/>
      <c r="S151" s="205"/>
      <c r="T151" s="239"/>
      <c r="U151" s="240"/>
      <c r="V151" s="204"/>
      <c r="W151" s="205"/>
      <c r="X151" s="205"/>
      <c r="Y151" s="249"/>
      <c r="Z151" s="219"/>
      <c r="AA151" s="243"/>
      <c r="AB151" s="204"/>
      <c r="AC151" s="204"/>
      <c r="AD151" s="250"/>
      <c r="AE151" s="219"/>
      <c r="AF151" s="243"/>
      <c r="AG151" s="205"/>
      <c r="AH151" s="205"/>
      <c r="AI151" s="236"/>
      <c r="AJ151" s="205"/>
      <c r="AK151" s="205"/>
      <c r="AL151" s="205"/>
      <c r="AM151" s="205"/>
      <c r="AN151" s="206"/>
      <c r="AO151" s="205"/>
      <c r="AP151" s="205"/>
      <c r="AQ151" s="205"/>
      <c r="AR151" s="205"/>
      <c r="AS151" s="206"/>
      <c r="AT151" s="205"/>
      <c r="AU151" s="205"/>
      <c r="AV151" s="205"/>
      <c r="AW151" s="205"/>
      <c r="AX151" s="206"/>
      <c r="AY151" s="205"/>
      <c r="AZ151" s="205"/>
      <c r="BA151" s="205"/>
      <c r="BB151" s="205"/>
      <c r="BC151" s="206"/>
      <c r="BD151" s="205"/>
      <c r="BE151" s="205"/>
      <c r="BF151" s="205"/>
      <c r="BG151" s="205"/>
      <c r="BH151" s="206"/>
      <c r="BI151" s="205"/>
      <c r="BJ151" s="205"/>
      <c r="BK151" s="205"/>
      <c r="BL151" s="207"/>
      <c r="BM151" s="7" t="str">
        <f t="shared" si="6"/>
        <v>I</v>
      </c>
    </row>
    <row r="152" spans="1:65" s="2" customFormat="1" ht="38.25" hidden="1">
      <c r="A152" s="277">
        <v>152</v>
      </c>
      <c r="B152" s="277" t="str">
        <f t="shared" si="5"/>
        <v>PSS10B_Adani Renewable Energy 35 Limited (ARE35L)</v>
      </c>
      <c r="C152" s="278" t="s">
        <v>532</v>
      </c>
      <c r="D152" s="279"/>
      <c r="E152" s="28" t="s">
        <v>533</v>
      </c>
      <c r="F152" s="280" t="s">
        <v>1797</v>
      </c>
      <c r="G152" s="280"/>
      <c r="H152" s="289" t="s">
        <v>563</v>
      </c>
      <c r="I152" s="160" t="s">
        <v>141</v>
      </c>
      <c r="J152" s="198"/>
      <c r="K152" s="201" t="s">
        <v>552</v>
      </c>
      <c r="L152" s="202"/>
      <c r="M152" s="203"/>
      <c r="N152" s="168" t="str" cm="1">
        <f t="array" ref="N152">_xlfn.IFNA(LOOKUP(2, 1/(MOD(COLUMN(O152:XFD152)-COLUMN(O152), 5)=2)/(O152:XFD152&lt;&gt;""), O152:XFD152),"Not Submitted")</f>
        <v>Not Submitted</v>
      </c>
      <c r="O152" s="238"/>
      <c r="P152" s="238"/>
      <c r="Q152" s="198"/>
      <c r="R152" s="102"/>
      <c r="S152" s="205"/>
      <c r="T152" s="239"/>
      <c r="U152" s="240"/>
      <c r="V152" s="204"/>
      <c r="W152" s="205"/>
      <c r="X152" s="205"/>
      <c r="Y152" s="249"/>
      <c r="Z152" s="219"/>
      <c r="AA152" s="243"/>
      <c r="AB152" s="204"/>
      <c r="AC152" s="204"/>
      <c r="AD152" s="250"/>
      <c r="AE152" s="219"/>
      <c r="AF152" s="243"/>
      <c r="AG152" s="205"/>
      <c r="AH152" s="205"/>
      <c r="AI152" s="236"/>
      <c r="AJ152" s="205"/>
      <c r="AK152" s="205"/>
      <c r="AL152" s="205"/>
      <c r="AM152" s="205"/>
      <c r="AN152" s="206"/>
      <c r="AO152" s="205"/>
      <c r="AP152" s="205"/>
      <c r="AQ152" s="205"/>
      <c r="AR152" s="205"/>
      <c r="AS152" s="206"/>
      <c r="AT152" s="205"/>
      <c r="AU152" s="205"/>
      <c r="AV152" s="205"/>
      <c r="AW152" s="205"/>
      <c r="AX152" s="206"/>
      <c r="AY152" s="205"/>
      <c r="AZ152" s="205"/>
      <c r="BA152" s="205"/>
      <c r="BB152" s="205"/>
      <c r="BC152" s="206"/>
      <c r="BD152" s="205"/>
      <c r="BE152" s="205"/>
      <c r="BF152" s="205"/>
      <c r="BG152" s="205"/>
      <c r="BH152" s="206"/>
      <c r="BI152" s="205"/>
      <c r="BJ152" s="205"/>
      <c r="BK152" s="205"/>
      <c r="BL152" s="207"/>
      <c r="BM152" s="7" t="str">
        <f t="shared" si="6"/>
        <v>I</v>
      </c>
    </row>
    <row r="153" spans="1:65" s="2" customFormat="1" ht="38.25" hidden="1">
      <c r="A153" s="277">
        <v>153</v>
      </c>
      <c r="B153" s="277" t="str">
        <f t="shared" si="5"/>
        <v>PSS10B_Adani Renewable Energy 35 Limited (ARE35L)</v>
      </c>
      <c r="C153" s="278" t="s">
        <v>532</v>
      </c>
      <c r="D153" s="279"/>
      <c r="E153" s="28" t="s">
        <v>533</v>
      </c>
      <c r="F153" s="280" t="s">
        <v>1798</v>
      </c>
      <c r="G153" s="280"/>
      <c r="H153" s="289" t="s">
        <v>560</v>
      </c>
      <c r="I153" s="160" t="s">
        <v>141</v>
      </c>
      <c r="J153" s="198"/>
      <c r="K153" s="201" t="s">
        <v>561</v>
      </c>
      <c r="L153" s="202"/>
      <c r="M153" s="203"/>
      <c r="N153" s="168" t="str" cm="1">
        <f t="array" ref="N153">_xlfn.IFNA(LOOKUP(2, 1/(MOD(COLUMN(O153:XFD153)-COLUMN(O153), 5)=2)/(O153:XFD153&lt;&gt;""), O153:XFD153),"Not Submitted")</f>
        <v>Not Submitted</v>
      </c>
      <c r="O153" s="238"/>
      <c r="P153" s="238"/>
      <c r="Q153" s="198"/>
      <c r="R153" s="102"/>
      <c r="S153" s="205"/>
      <c r="T153" s="239"/>
      <c r="U153" s="240"/>
      <c r="V153" s="204"/>
      <c r="W153" s="205"/>
      <c r="X153" s="205"/>
      <c r="Y153" s="249"/>
      <c r="Z153" s="219"/>
      <c r="AA153" s="243"/>
      <c r="AB153" s="204"/>
      <c r="AC153" s="204"/>
      <c r="AD153" s="250"/>
      <c r="AE153" s="219"/>
      <c r="AF153" s="243"/>
      <c r="AG153" s="205"/>
      <c r="AH153" s="205"/>
      <c r="AI153" s="236"/>
      <c r="AJ153" s="205"/>
      <c r="AK153" s="205"/>
      <c r="AL153" s="205"/>
      <c r="AM153" s="205"/>
      <c r="AN153" s="206"/>
      <c r="AO153" s="205"/>
      <c r="AP153" s="205"/>
      <c r="AQ153" s="205"/>
      <c r="AR153" s="205"/>
      <c r="AS153" s="206"/>
      <c r="AT153" s="205"/>
      <c r="AU153" s="205"/>
      <c r="AV153" s="205"/>
      <c r="AW153" s="205"/>
      <c r="AX153" s="206"/>
      <c r="AY153" s="205"/>
      <c r="AZ153" s="205"/>
      <c r="BA153" s="205"/>
      <c r="BB153" s="205"/>
      <c r="BC153" s="206"/>
      <c r="BD153" s="205"/>
      <c r="BE153" s="205"/>
      <c r="BF153" s="205"/>
      <c r="BG153" s="205"/>
      <c r="BH153" s="206"/>
      <c r="BI153" s="205"/>
      <c r="BJ153" s="205"/>
      <c r="BK153" s="205"/>
      <c r="BL153" s="207"/>
      <c r="BM153" s="7" t="str">
        <f t="shared" si="6"/>
        <v>I</v>
      </c>
    </row>
    <row r="154" spans="1:65" s="2" customFormat="1" ht="38.25" hidden="1">
      <c r="A154" s="277">
        <v>154</v>
      </c>
      <c r="B154" s="277" t="str">
        <f t="shared" si="5"/>
        <v>PSS10B_Adani Renewable Energy 35 Limited (ARE35L)</v>
      </c>
      <c r="C154" s="278" t="s">
        <v>532</v>
      </c>
      <c r="D154" s="279"/>
      <c r="E154" s="28" t="s">
        <v>533</v>
      </c>
      <c r="F154" s="280" t="s">
        <v>1799</v>
      </c>
      <c r="G154" s="280"/>
      <c r="H154" s="289" t="s">
        <v>558</v>
      </c>
      <c r="I154" s="160" t="s">
        <v>141</v>
      </c>
      <c r="J154" s="198"/>
      <c r="K154" s="201" t="s">
        <v>536</v>
      </c>
      <c r="L154" s="202"/>
      <c r="M154" s="203"/>
      <c r="N154" s="168" t="str" cm="1">
        <f t="array" ref="N154">_xlfn.IFNA(LOOKUP(2, 1/(MOD(COLUMN(O154:XFD154)-COLUMN(O154), 5)=2)/(O154:XFD154&lt;&gt;""), O154:XFD154),"Not Submitted")</f>
        <v>Not Submitted</v>
      </c>
      <c r="O154" s="238"/>
      <c r="P154" s="238"/>
      <c r="Q154" s="198"/>
      <c r="R154" s="102"/>
      <c r="S154" s="205"/>
      <c r="T154" s="239"/>
      <c r="U154" s="240"/>
      <c r="V154" s="204"/>
      <c r="W154" s="205"/>
      <c r="X154" s="205"/>
      <c r="Y154" s="249"/>
      <c r="Z154" s="219"/>
      <c r="AA154" s="243"/>
      <c r="AB154" s="204"/>
      <c r="AC154" s="204"/>
      <c r="AD154" s="250"/>
      <c r="AE154" s="219"/>
      <c r="AF154" s="243"/>
      <c r="AG154" s="205"/>
      <c r="AH154" s="205"/>
      <c r="AI154" s="236"/>
      <c r="AJ154" s="205"/>
      <c r="AK154" s="205"/>
      <c r="AL154" s="205"/>
      <c r="AM154" s="205"/>
      <c r="AN154" s="206"/>
      <c r="AO154" s="205"/>
      <c r="AP154" s="205"/>
      <c r="AQ154" s="205"/>
      <c r="AR154" s="205"/>
      <c r="AS154" s="206"/>
      <c r="AT154" s="205"/>
      <c r="AU154" s="205"/>
      <c r="AV154" s="205"/>
      <c r="AW154" s="205"/>
      <c r="AX154" s="206"/>
      <c r="AY154" s="205"/>
      <c r="AZ154" s="205"/>
      <c r="BA154" s="205"/>
      <c r="BB154" s="205"/>
      <c r="BC154" s="206"/>
      <c r="BD154" s="205"/>
      <c r="BE154" s="205"/>
      <c r="BF154" s="205"/>
      <c r="BG154" s="205"/>
      <c r="BH154" s="206"/>
      <c r="BI154" s="205"/>
      <c r="BJ154" s="205"/>
      <c r="BK154" s="205"/>
      <c r="BL154" s="207"/>
      <c r="BM154" s="7" t="str">
        <f t="shared" si="6"/>
        <v>I</v>
      </c>
    </row>
    <row r="155" spans="1:65" s="2" customFormat="1" ht="38.25" hidden="1">
      <c r="A155" s="277">
        <v>155</v>
      </c>
      <c r="B155" s="277" t="str">
        <f t="shared" si="5"/>
        <v>PSS10B_Adani Renewable Energy 35 Limited (ARE35L)</v>
      </c>
      <c r="C155" s="278" t="s">
        <v>532</v>
      </c>
      <c r="D155" s="279"/>
      <c r="E155" s="28" t="s">
        <v>533</v>
      </c>
      <c r="F155" s="280" t="s">
        <v>1800</v>
      </c>
      <c r="G155" s="280"/>
      <c r="H155" s="289" t="s">
        <v>556</v>
      </c>
      <c r="I155" s="160" t="s">
        <v>141</v>
      </c>
      <c r="J155" s="198"/>
      <c r="K155" s="201" t="s">
        <v>552</v>
      </c>
      <c r="L155" s="202"/>
      <c r="M155" s="203"/>
      <c r="N155" s="168" t="str" cm="1">
        <f t="array" ref="N155">_xlfn.IFNA(LOOKUP(2, 1/(MOD(COLUMN(O155:XFD155)-COLUMN(O155), 5)=2)/(O155:XFD155&lt;&gt;""), O155:XFD155),"Not Submitted")</f>
        <v>Not Submitted</v>
      </c>
      <c r="O155" s="238"/>
      <c r="P155" s="238"/>
      <c r="Q155" s="198"/>
      <c r="R155" s="102"/>
      <c r="S155" s="205"/>
      <c r="T155" s="239"/>
      <c r="U155" s="240"/>
      <c r="V155" s="204"/>
      <c r="W155" s="205"/>
      <c r="X155" s="205"/>
      <c r="Y155" s="249"/>
      <c r="Z155" s="219"/>
      <c r="AA155" s="243"/>
      <c r="AB155" s="204"/>
      <c r="AC155" s="204"/>
      <c r="AD155" s="250"/>
      <c r="AE155" s="219"/>
      <c r="AF155" s="243"/>
      <c r="AG155" s="205"/>
      <c r="AH155" s="205"/>
      <c r="AI155" s="236"/>
      <c r="AJ155" s="205"/>
      <c r="AK155" s="205"/>
      <c r="AL155" s="205"/>
      <c r="AM155" s="205"/>
      <c r="AN155" s="206"/>
      <c r="AO155" s="205"/>
      <c r="AP155" s="205"/>
      <c r="AQ155" s="205"/>
      <c r="AR155" s="205"/>
      <c r="AS155" s="206"/>
      <c r="AT155" s="205"/>
      <c r="AU155" s="205"/>
      <c r="AV155" s="205"/>
      <c r="AW155" s="205"/>
      <c r="AX155" s="206"/>
      <c r="AY155" s="205"/>
      <c r="AZ155" s="205"/>
      <c r="BA155" s="205"/>
      <c r="BB155" s="205"/>
      <c r="BC155" s="206"/>
      <c r="BD155" s="205"/>
      <c r="BE155" s="205"/>
      <c r="BF155" s="205"/>
      <c r="BG155" s="205"/>
      <c r="BH155" s="206"/>
      <c r="BI155" s="205"/>
      <c r="BJ155" s="205"/>
      <c r="BK155" s="205"/>
      <c r="BL155" s="207"/>
      <c r="BM155" s="7" t="str">
        <f t="shared" si="6"/>
        <v>I</v>
      </c>
    </row>
    <row r="156" spans="1:65" s="2" customFormat="1" ht="38.25" hidden="1">
      <c r="A156" s="277">
        <v>156</v>
      </c>
      <c r="B156" s="277" t="str">
        <f t="shared" si="5"/>
        <v>PSS10B_Adani Renewable Energy 35 Limited (ARE35L)</v>
      </c>
      <c r="C156" s="278" t="s">
        <v>532</v>
      </c>
      <c r="D156" s="279"/>
      <c r="E156" s="28" t="s">
        <v>533</v>
      </c>
      <c r="F156" s="280" t="s">
        <v>1801</v>
      </c>
      <c r="G156" s="280"/>
      <c r="H156" s="289" t="s">
        <v>554</v>
      </c>
      <c r="I156" s="160" t="s">
        <v>141</v>
      </c>
      <c r="J156" s="198"/>
      <c r="K156" s="201" t="s">
        <v>552</v>
      </c>
      <c r="L156" s="202"/>
      <c r="M156" s="203"/>
      <c r="N156" s="168" t="str" cm="1">
        <f t="array" ref="N156">_xlfn.IFNA(LOOKUP(2, 1/(MOD(COLUMN(O156:XFD156)-COLUMN(O156), 5)=2)/(O156:XFD156&lt;&gt;""), O156:XFD156),"Not Submitted")</f>
        <v>Not Submitted</v>
      </c>
      <c r="O156" s="238"/>
      <c r="P156" s="238"/>
      <c r="Q156" s="198"/>
      <c r="R156" s="102"/>
      <c r="S156" s="205"/>
      <c r="T156" s="239"/>
      <c r="U156" s="240"/>
      <c r="V156" s="204"/>
      <c r="W156" s="205"/>
      <c r="X156" s="205"/>
      <c r="Y156" s="249"/>
      <c r="Z156" s="219"/>
      <c r="AA156" s="243"/>
      <c r="AB156" s="204"/>
      <c r="AC156" s="204"/>
      <c r="AD156" s="250"/>
      <c r="AE156" s="219"/>
      <c r="AF156" s="243"/>
      <c r="AG156" s="205"/>
      <c r="AH156" s="205"/>
      <c r="AI156" s="236"/>
      <c r="AJ156" s="205"/>
      <c r="AK156" s="205"/>
      <c r="AL156" s="205"/>
      <c r="AM156" s="205"/>
      <c r="AN156" s="206"/>
      <c r="AO156" s="205"/>
      <c r="AP156" s="205"/>
      <c r="AQ156" s="205"/>
      <c r="AR156" s="205"/>
      <c r="AS156" s="206"/>
      <c r="AT156" s="205"/>
      <c r="AU156" s="205"/>
      <c r="AV156" s="205"/>
      <c r="AW156" s="205"/>
      <c r="AX156" s="206"/>
      <c r="AY156" s="205"/>
      <c r="AZ156" s="205"/>
      <c r="BA156" s="205"/>
      <c r="BB156" s="205"/>
      <c r="BC156" s="206"/>
      <c r="BD156" s="205"/>
      <c r="BE156" s="205"/>
      <c r="BF156" s="205"/>
      <c r="BG156" s="205"/>
      <c r="BH156" s="206"/>
      <c r="BI156" s="205"/>
      <c r="BJ156" s="205"/>
      <c r="BK156" s="205"/>
      <c r="BL156" s="207"/>
      <c r="BM156" s="7" t="str">
        <f t="shared" si="6"/>
        <v>I</v>
      </c>
    </row>
    <row r="157" spans="1:65" s="2" customFormat="1" ht="38.25" hidden="1">
      <c r="A157" s="277">
        <v>157</v>
      </c>
      <c r="B157" s="277" t="str">
        <f t="shared" si="5"/>
        <v>PSS10B_Adani Renewable Energy 35 Limited (ARE35L)</v>
      </c>
      <c r="C157" s="278" t="s">
        <v>532</v>
      </c>
      <c r="D157" s="279"/>
      <c r="E157" s="28" t="s">
        <v>533</v>
      </c>
      <c r="F157" s="280" t="s">
        <v>1802</v>
      </c>
      <c r="G157" s="280"/>
      <c r="H157" s="289" t="s">
        <v>551</v>
      </c>
      <c r="I157" s="160" t="s">
        <v>141</v>
      </c>
      <c r="J157" s="198"/>
      <c r="K157" s="201" t="s">
        <v>552</v>
      </c>
      <c r="L157" s="202"/>
      <c r="M157" s="203"/>
      <c r="N157" s="168" t="str" cm="1">
        <f t="array" ref="N157">_xlfn.IFNA(LOOKUP(2, 1/(MOD(COLUMN(O157:XFD157)-COLUMN(O157), 5)=2)/(O157:XFD157&lt;&gt;""), O157:XFD157),"Not Submitted")</f>
        <v>Not Submitted</v>
      </c>
      <c r="O157" s="238"/>
      <c r="P157" s="238"/>
      <c r="Q157" s="198"/>
      <c r="R157" s="102"/>
      <c r="S157" s="205"/>
      <c r="T157" s="239"/>
      <c r="U157" s="240"/>
      <c r="V157" s="204"/>
      <c r="W157" s="205"/>
      <c r="X157" s="205"/>
      <c r="Y157" s="249"/>
      <c r="Z157" s="219"/>
      <c r="AA157" s="243"/>
      <c r="AB157" s="204"/>
      <c r="AC157" s="204"/>
      <c r="AD157" s="250"/>
      <c r="AE157" s="219"/>
      <c r="AF157" s="243"/>
      <c r="AG157" s="205"/>
      <c r="AH157" s="205"/>
      <c r="AI157" s="236"/>
      <c r="AJ157" s="205"/>
      <c r="AK157" s="205"/>
      <c r="AL157" s="205"/>
      <c r="AM157" s="205"/>
      <c r="AN157" s="206"/>
      <c r="AO157" s="205"/>
      <c r="AP157" s="205"/>
      <c r="AQ157" s="205"/>
      <c r="AR157" s="205"/>
      <c r="AS157" s="206"/>
      <c r="AT157" s="205"/>
      <c r="AU157" s="205"/>
      <c r="AV157" s="205"/>
      <c r="AW157" s="205"/>
      <c r="AX157" s="206"/>
      <c r="AY157" s="205"/>
      <c r="AZ157" s="205"/>
      <c r="BA157" s="205"/>
      <c r="BB157" s="205"/>
      <c r="BC157" s="206"/>
      <c r="BD157" s="205"/>
      <c r="BE157" s="205"/>
      <c r="BF157" s="205"/>
      <c r="BG157" s="205"/>
      <c r="BH157" s="206"/>
      <c r="BI157" s="205"/>
      <c r="BJ157" s="205"/>
      <c r="BK157" s="205"/>
      <c r="BL157" s="207"/>
      <c r="BM157" s="7" t="str">
        <f t="shared" si="6"/>
        <v>I</v>
      </c>
    </row>
    <row r="158" spans="1:65" s="2" customFormat="1" ht="38.25" hidden="1">
      <c r="A158" s="277">
        <v>158</v>
      </c>
      <c r="B158" s="277" t="str">
        <f t="shared" si="5"/>
        <v>PSS10B_Adani Renewable Energy 35 Limited (ARE35L)</v>
      </c>
      <c r="C158" s="278" t="s">
        <v>532</v>
      </c>
      <c r="D158" s="279"/>
      <c r="E158" s="28" t="s">
        <v>533</v>
      </c>
      <c r="F158" s="280" t="s">
        <v>1803</v>
      </c>
      <c r="G158" s="280"/>
      <c r="H158" s="289" t="s">
        <v>547</v>
      </c>
      <c r="I158" s="273" t="s">
        <v>190</v>
      </c>
      <c r="J158" s="198"/>
      <c r="K158" s="201" t="s">
        <v>542</v>
      </c>
      <c r="L158" s="202"/>
      <c r="M158" s="203"/>
      <c r="N158" s="168" t="str" cm="1">
        <f t="array" ref="N158">_xlfn.IFNA(LOOKUP(2, 1/(MOD(COLUMN(O158:XFD158)-COLUMN(O158), 5)=2)/(O158:XFD158&lt;&gt;""), O158:XFD158),"Not Submitted")</f>
        <v>Not Submitted</v>
      </c>
      <c r="O158" s="238"/>
      <c r="P158" s="238"/>
      <c r="Q158" s="198"/>
      <c r="R158" s="102"/>
      <c r="S158" s="205"/>
      <c r="T158" s="239"/>
      <c r="U158" s="240"/>
      <c r="V158" s="204"/>
      <c r="W158" s="205"/>
      <c r="X158" s="205"/>
      <c r="Y158" s="249"/>
      <c r="Z158" s="219"/>
      <c r="AA158" s="243"/>
      <c r="AB158" s="204"/>
      <c r="AC158" s="204"/>
      <c r="AD158" s="250"/>
      <c r="AE158" s="219"/>
      <c r="AF158" s="243"/>
      <c r="AG158" s="205"/>
      <c r="AH158" s="205"/>
      <c r="AI158" s="236"/>
      <c r="AJ158" s="205"/>
      <c r="AK158" s="205"/>
      <c r="AL158" s="205"/>
      <c r="AM158" s="205"/>
      <c r="AN158" s="206"/>
      <c r="AO158" s="205"/>
      <c r="AP158" s="205"/>
      <c r="AQ158" s="205"/>
      <c r="AR158" s="205"/>
      <c r="AS158" s="206"/>
      <c r="AT158" s="205"/>
      <c r="AU158" s="205"/>
      <c r="AV158" s="205"/>
      <c r="AW158" s="205"/>
      <c r="AX158" s="206"/>
      <c r="AY158" s="205"/>
      <c r="AZ158" s="205"/>
      <c r="BA158" s="205"/>
      <c r="BB158" s="205"/>
      <c r="BC158" s="206"/>
      <c r="BD158" s="205"/>
      <c r="BE158" s="205"/>
      <c r="BF158" s="205"/>
      <c r="BG158" s="205"/>
      <c r="BH158" s="206"/>
      <c r="BI158" s="205"/>
      <c r="BJ158" s="205"/>
      <c r="BK158" s="205"/>
      <c r="BL158" s="207"/>
      <c r="BM158" s="7" t="str">
        <f t="shared" si="6"/>
        <v>I</v>
      </c>
    </row>
    <row r="159" spans="1:65" s="2" customFormat="1" ht="38.25" hidden="1">
      <c r="A159" s="277">
        <v>159</v>
      </c>
      <c r="B159" s="277" t="str">
        <f t="shared" si="5"/>
        <v>PSS10B_Adani Renewable Energy 35 Limited (ARE35L)</v>
      </c>
      <c r="C159" s="278" t="s">
        <v>532</v>
      </c>
      <c r="D159" s="279"/>
      <c r="E159" s="28" t="s">
        <v>533</v>
      </c>
      <c r="F159" s="280" t="s">
        <v>1804</v>
      </c>
      <c r="G159" s="280"/>
      <c r="H159" s="289" t="s">
        <v>535</v>
      </c>
      <c r="I159" s="273" t="s">
        <v>190</v>
      </c>
      <c r="J159" s="198"/>
      <c r="K159" s="201" t="s">
        <v>536</v>
      </c>
      <c r="L159" s="202"/>
      <c r="M159" s="203"/>
      <c r="N159" s="168" t="str" cm="1">
        <f t="array" ref="N159">_xlfn.IFNA(LOOKUP(2, 1/(MOD(COLUMN(O159:XFD159)-COLUMN(O159), 5)=2)/(O159:XFD159&lt;&gt;""), O159:XFD159),"Not Submitted")</f>
        <v>Not Submitted</v>
      </c>
      <c r="O159" s="238"/>
      <c r="P159" s="238"/>
      <c r="Q159" s="198"/>
      <c r="R159" s="102"/>
      <c r="S159" s="205"/>
      <c r="T159" s="239"/>
      <c r="U159" s="240"/>
      <c r="V159" s="204"/>
      <c r="W159" s="205"/>
      <c r="X159" s="205"/>
      <c r="Y159" s="249"/>
      <c r="Z159" s="219"/>
      <c r="AA159" s="243"/>
      <c r="AB159" s="204"/>
      <c r="AC159" s="204"/>
      <c r="AD159" s="250"/>
      <c r="AE159" s="219"/>
      <c r="AF159" s="243"/>
      <c r="AG159" s="205"/>
      <c r="AH159" s="205"/>
      <c r="AI159" s="236"/>
      <c r="AJ159" s="205"/>
      <c r="AK159" s="205"/>
      <c r="AL159" s="205"/>
      <c r="AM159" s="205"/>
      <c r="AN159" s="206"/>
      <c r="AO159" s="205"/>
      <c r="AP159" s="205"/>
      <c r="AQ159" s="205"/>
      <c r="AR159" s="205"/>
      <c r="AS159" s="206"/>
      <c r="AT159" s="205"/>
      <c r="AU159" s="205"/>
      <c r="AV159" s="205"/>
      <c r="AW159" s="205"/>
      <c r="AX159" s="206"/>
      <c r="AY159" s="205"/>
      <c r="AZ159" s="205"/>
      <c r="BA159" s="205"/>
      <c r="BB159" s="205"/>
      <c r="BC159" s="206"/>
      <c r="BD159" s="205"/>
      <c r="BE159" s="205"/>
      <c r="BF159" s="205"/>
      <c r="BG159" s="205"/>
      <c r="BH159" s="206"/>
      <c r="BI159" s="205"/>
      <c r="BJ159" s="205"/>
      <c r="BK159" s="205"/>
      <c r="BL159" s="207"/>
      <c r="BM159" s="7" t="str">
        <f t="shared" si="6"/>
        <v>I</v>
      </c>
    </row>
    <row r="160" spans="1:65" s="2" customFormat="1" ht="38.25">
      <c r="A160" s="277">
        <v>160</v>
      </c>
      <c r="B160" s="277" t="str">
        <f t="shared" si="5"/>
        <v>PSS10B_Adani Renewable Energy 35 Limited (ARE35L)</v>
      </c>
      <c r="C160" s="278" t="s">
        <v>532</v>
      </c>
      <c r="D160" s="279"/>
      <c r="E160" s="28" t="s">
        <v>533</v>
      </c>
      <c r="F160" s="280" t="s">
        <v>1805</v>
      </c>
      <c r="G160" s="280"/>
      <c r="H160" s="289" t="s">
        <v>1806</v>
      </c>
      <c r="I160" s="273" t="s">
        <v>141</v>
      </c>
      <c r="J160" s="198"/>
      <c r="K160" s="201" t="s">
        <v>561</v>
      </c>
      <c r="L160" s="202"/>
      <c r="M160" s="203"/>
      <c r="N160" s="168" t="str" cm="1">
        <f t="array" ref="N160">_xlfn.IFNA(LOOKUP(2, 1/(MOD(COLUMN(O160:XFD160)-COLUMN(O160), 5)=2)/(O160:XFD160&lt;&gt;""), O160:XFD160),"Not Submitted")</f>
        <v>Cat. -I_Star</v>
      </c>
      <c r="O160" s="238" t="s">
        <v>171</v>
      </c>
      <c r="P160" s="238"/>
      <c r="Q160" s="198"/>
      <c r="R160" s="102"/>
      <c r="S160" s="205"/>
      <c r="T160" s="239" t="s">
        <v>171</v>
      </c>
      <c r="U160" s="238">
        <v>46060</v>
      </c>
      <c r="V160" s="198" t="s">
        <v>34</v>
      </c>
      <c r="W160" s="205" t="s">
        <v>1807</v>
      </c>
      <c r="X160" s="205"/>
      <c r="Y160" s="249"/>
      <c r="Z160" s="219"/>
      <c r="AA160" s="243"/>
      <c r="AB160" s="204"/>
      <c r="AC160" s="204"/>
      <c r="AD160" s="250"/>
      <c r="AE160" s="219"/>
      <c r="AF160" s="243"/>
      <c r="AG160" s="205"/>
      <c r="AH160" s="205"/>
      <c r="AI160" s="236"/>
      <c r="AJ160" s="205"/>
      <c r="AK160" s="205"/>
      <c r="AL160" s="205"/>
      <c r="AM160" s="205"/>
      <c r="AN160" s="206"/>
      <c r="AO160" s="205"/>
      <c r="AP160" s="205"/>
      <c r="AQ160" s="205"/>
      <c r="AR160" s="205"/>
      <c r="AS160" s="206"/>
      <c r="AT160" s="205"/>
      <c r="AU160" s="205"/>
      <c r="AV160" s="205"/>
      <c r="AW160" s="205"/>
      <c r="AX160" s="206"/>
      <c r="AY160" s="205"/>
      <c r="AZ160" s="205"/>
      <c r="BA160" s="205"/>
      <c r="BB160" s="205"/>
      <c r="BC160" s="206"/>
      <c r="BD160" s="205"/>
      <c r="BE160" s="205"/>
      <c r="BF160" s="205"/>
      <c r="BG160" s="205"/>
      <c r="BH160" s="206"/>
      <c r="BI160" s="205"/>
      <c r="BJ160" s="205"/>
      <c r="BK160" s="205"/>
      <c r="BL160" s="207"/>
      <c r="BM160" s="7" t="str">
        <f t="shared" si="6"/>
        <v>I</v>
      </c>
    </row>
    <row r="161" spans="1:65" s="2" customFormat="1" ht="38.25" hidden="1">
      <c r="A161" s="277">
        <v>161</v>
      </c>
      <c r="B161" s="277" t="str">
        <f t="shared" si="5"/>
        <v>PSS10B_Adani Renewable Energy 35 Limited (ARE35L)</v>
      </c>
      <c r="C161" s="278" t="s">
        <v>532</v>
      </c>
      <c r="D161" s="279"/>
      <c r="E161" s="28" t="s">
        <v>533</v>
      </c>
      <c r="F161" s="280" t="s">
        <v>1808</v>
      </c>
      <c r="G161" s="280"/>
      <c r="H161" s="289" t="s">
        <v>1809</v>
      </c>
      <c r="I161" s="273" t="s">
        <v>141</v>
      </c>
      <c r="J161" s="198"/>
      <c r="K161" s="201" t="s">
        <v>1810</v>
      </c>
      <c r="L161" s="202"/>
      <c r="M161" s="203"/>
      <c r="N161" s="168" t="str" cm="1">
        <f t="array" ref="N161">_xlfn.IFNA(LOOKUP(2, 1/(MOD(COLUMN(O161:XFD161)-COLUMN(O161), 5)=2)/(O161:XFD161&lt;&gt;""), O161:XFD161),"Not Submitted")</f>
        <v>Not Submitted</v>
      </c>
      <c r="O161" s="238"/>
      <c r="P161" s="238"/>
      <c r="Q161" s="198"/>
      <c r="R161" s="102"/>
      <c r="S161" s="205"/>
      <c r="T161" s="239"/>
      <c r="U161" s="240"/>
      <c r="V161" s="204"/>
      <c r="W161" s="205"/>
      <c r="X161" s="205"/>
      <c r="Y161" s="249"/>
      <c r="Z161" s="219"/>
      <c r="AA161" s="243"/>
      <c r="AB161" s="204"/>
      <c r="AC161" s="204"/>
      <c r="AD161" s="250"/>
      <c r="AE161" s="219"/>
      <c r="AF161" s="243"/>
      <c r="AG161" s="205"/>
      <c r="AH161" s="205"/>
      <c r="AI161" s="236"/>
      <c r="AJ161" s="205"/>
      <c r="AK161" s="205"/>
      <c r="AL161" s="205"/>
      <c r="AM161" s="205"/>
      <c r="AN161" s="206"/>
      <c r="AO161" s="205"/>
      <c r="AP161" s="205"/>
      <c r="AQ161" s="205"/>
      <c r="AR161" s="205"/>
      <c r="AS161" s="206"/>
      <c r="AT161" s="205"/>
      <c r="AU161" s="205"/>
      <c r="AV161" s="205"/>
      <c r="AW161" s="205"/>
      <c r="AX161" s="206"/>
      <c r="AY161" s="205"/>
      <c r="AZ161" s="205"/>
      <c r="BA161" s="205"/>
      <c r="BB161" s="205"/>
      <c r="BC161" s="206"/>
      <c r="BD161" s="205"/>
      <c r="BE161" s="205"/>
      <c r="BF161" s="205"/>
      <c r="BG161" s="205"/>
      <c r="BH161" s="206"/>
      <c r="BI161" s="205"/>
      <c r="BJ161" s="205"/>
      <c r="BK161" s="205"/>
      <c r="BL161" s="207"/>
      <c r="BM161" s="7" t="str">
        <f t="shared" si="6"/>
        <v>I</v>
      </c>
    </row>
    <row r="162" spans="1:65" s="2" customFormat="1" ht="38.25" hidden="1">
      <c r="A162" s="277">
        <v>162</v>
      </c>
      <c r="B162" s="277" t="str">
        <f t="shared" si="5"/>
        <v>PSS10B_Adani Renewable Energy 35 Limited (ARE35L)</v>
      </c>
      <c r="C162" s="278" t="s">
        <v>532</v>
      </c>
      <c r="D162" s="279"/>
      <c r="E162" s="28" t="s">
        <v>533</v>
      </c>
      <c r="F162" s="280" t="s">
        <v>1811</v>
      </c>
      <c r="G162" s="280"/>
      <c r="H162" s="289" t="s">
        <v>1812</v>
      </c>
      <c r="I162" s="273" t="s">
        <v>141</v>
      </c>
      <c r="J162" s="198"/>
      <c r="K162" s="201" t="s">
        <v>1813</v>
      </c>
      <c r="L162" s="202"/>
      <c r="M162" s="203"/>
      <c r="N162" s="168" t="str" cm="1">
        <f t="array" ref="N162">_xlfn.IFNA(LOOKUP(2, 1/(MOD(COLUMN(O162:XFD162)-COLUMN(O162), 5)=2)/(O162:XFD162&lt;&gt;""), O162:XFD162),"Not Submitted")</f>
        <v>Not Submitted</v>
      </c>
      <c r="O162" s="238"/>
      <c r="P162" s="238"/>
      <c r="Q162" s="198"/>
      <c r="R162" s="102"/>
      <c r="S162" s="205"/>
      <c r="T162" s="239"/>
      <c r="U162" s="240"/>
      <c r="V162" s="204"/>
      <c r="W162" s="205"/>
      <c r="X162" s="205"/>
      <c r="Y162" s="249"/>
      <c r="Z162" s="219"/>
      <c r="AA162" s="243"/>
      <c r="AB162" s="204"/>
      <c r="AC162" s="204"/>
      <c r="AD162" s="250"/>
      <c r="AE162" s="219"/>
      <c r="AF162" s="243"/>
      <c r="AG162" s="205"/>
      <c r="AH162" s="205"/>
      <c r="AI162" s="236"/>
      <c r="AJ162" s="205"/>
      <c r="AK162" s="205"/>
      <c r="AL162" s="205"/>
      <c r="AM162" s="205"/>
      <c r="AN162" s="206"/>
      <c r="AO162" s="205"/>
      <c r="AP162" s="205"/>
      <c r="AQ162" s="205"/>
      <c r="AR162" s="205"/>
      <c r="AS162" s="206"/>
      <c r="AT162" s="205"/>
      <c r="AU162" s="205"/>
      <c r="AV162" s="205"/>
      <c r="AW162" s="205"/>
      <c r="AX162" s="206"/>
      <c r="AY162" s="205"/>
      <c r="AZ162" s="205"/>
      <c r="BA162" s="205"/>
      <c r="BB162" s="205"/>
      <c r="BC162" s="206"/>
      <c r="BD162" s="205"/>
      <c r="BE162" s="205"/>
      <c r="BF162" s="205"/>
      <c r="BG162" s="205"/>
      <c r="BH162" s="206"/>
      <c r="BI162" s="205"/>
      <c r="BJ162" s="205"/>
      <c r="BK162" s="205"/>
      <c r="BL162" s="207"/>
      <c r="BM162" s="7" t="str">
        <f t="shared" si="6"/>
        <v>I</v>
      </c>
    </row>
    <row r="163" spans="1:65" s="2" customFormat="1" ht="38.25" hidden="1">
      <c r="A163" s="277">
        <v>163</v>
      </c>
      <c r="B163" s="277" t="str">
        <f t="shared" si="5"/>
        <v>PSS10B_Adani Renewable Energy 35 Limited (ARE35L)</v>
      </c>
      <c r="C163" s="278" t="s">
        <v>532</v>
      </c>
      <c r="D163" s="279"/>
      <c r="E163" s="28" t="s">
        <v>533</v>
      </c>
      <c r="F163" s="280" t="s">
        <v>1814</v>
      </c>
      <c r="G163" s="280"/>
      <c r="H163" s="289" t="s">
        <v>1815</v>
      </c>
      <c r="I163" s="273" t="s">
        <v>190</v>
      </c>
      <c r="J163" s="198"/>
      <c r="K163" s="201" t="s">
        <v>552</v>
      </c>
      <c r="L163" s="202"/>
      <c r="M163" s="203"/>
      <c r="N163" s="168" t="str" cm="1">
        <f t="array" ref="N163">_xlfn.IFNA(LOOKUP(2, 1/(MOD(COLUMN(O163:XFD163)-COLUMN(O163), 5)=2)/(O163:XFD163&lt;&gt;""), O163:XFD163),"Not Submitted")</f>
        <v>Not Submitted</v>
      </c>
      <c r="O163" s="238"/>
      <c r="P163" s="238"/>
      <c r="Q163" s="198"/>
      <c r="R163" s="102"/>
      <c r="S163" s="205"/>
      <c r="T163" s="239"/>
      <c r="U163" s="240"/>
      <c r="V163" s="204"/>
      <c r="W163" s="205"/>
      <c r="X163" s="205"/>
      <c r="Y163" s="249"/>
      <c r="Z163" s="219"/>
      <c r="AA163" s="243"/>
      <c r="AB163" s="204"/>
      <c r="AC163" s="204"/>
      <c r="AD163" s="250"/>
      <c r="AE163" s="219"/>
      <c r="AF163" s="243"/>
      <c r="AG163" s="205"/>
      <c r="AH163" s="205"/>
      <c r="AI163" s="236"/>
      <c r="AJ163" s="205"/>
      <c r="AK163" s="205"/>
      <c r="AL163" s="205"/>
      <c r="AM163" s="205"/>
      <c r="AN163" s="206"/>
      <c r="AO163" s="205"/>
      <c r="AP163" s="205"/>
      <c r="AQ163" s="205"/>
      <c r="AR163" s="205"/>
      <c r="AS163" s="206"/>
      <c r="AT163" s="205"/>
      <c r="AU163" s="205"/>
      <c r="AV163" s="205"/>
      <c r="AW163" s="205"/>
      <c r="AX163" s="206"/>
      <c r="AY163" s="205"/>
      <c r="AZ163" s="205"/>
      <c r="BA163" s="205"/>
      <c r="BB163" s="205"/>
      <c r="BC163" s="206"/>
      <c r="BD163" s="205"/>
      <c r="BE163" s="205"/>
      <c r="BF163" s="205"/>
      <c r="BG163" s="205"/>
      <c r="BH163" s="206"/>
      <c r="BI163" s="205"/>
      <c r="BJ163" s="205"/>
      <c r="BK163" s="205"/>
      <c r="BL163" s="207"/>
      <c r="BM163" s="7" t="str">
        <f t="shared" si="6"/>
        <v>I</v>
      </c>
    </row>
    <row r="164" spans="1:65" s="2" customFormat="1" ht="38.25" hidden="1">
      <c r="A164" s="277">
        <v>164</v>
      </c>
      <c r="B164" s="277" t="str">
        <f t="shared" si="5"/>
        <v>PSS10B_Adani Renewable Energy 35 Limited (ARE35L)</v>
      </c>
      <c r="C164" s="278" t="s">
        <v>532</v>
      </c>
      <c r="D164" s="279"/>
      <c r="E164" s="28" t="s">
        <v>533</v>
      </c>
      <c r="F164" s="280" t="s">
        <v>1816</v>
      </c>
      <c r="G164" s="280"/>
      <c r="H164" s="289" t="s">
        <v>544</v>
      </c>
      <c r="I164" s="273" t="s">
        <v>190</v>
      </c>
      <c r="J164" s="198"/>
      <c r="K164" s="201" t="s">
        <v>545</v>
      </c>
      <c r="L164" s="202"/>
      <c r="M164" s="203"/>
      <c r="N164" s="168" t="str" cm="1">
        <f t="array" ref="N164">_xlfn.IFNA(LOOKUP(2, 1/(MOD(COLUMN(O164:XFD164)-COLUMN(O164), 5)=2)/(O164:XFD164&lt;&gt;""), O164:XFD164),"Not Submitted")</f>
        <v>Not Submitted</v>
      </c>
      <c r="O164" s="238"/>
      <c r="P164" s="238"/>
      <c r="Q164" s="198"/>
      <c r="R164" s="102"/>
      <c r="S164" s="205"/>
      <c r="T164" s="239"/>
      <c r="U164" s="240"/>
      <c r="V164" s="204"/>
      <c r="W164" s="205"/>
      <c r="X164" s="205"/>
      <c r="Y164" s="249"/>
      <c r="Z164" s="219"/>
      <c r="AA164" s="243"/>
      <c r="AB164" s="204"/>
      <c r="AC164" s="204"/>
      <c r="AD164" s="250"/>
      <c r="AE164" s="219"/>
      <c r="AF164" s="243"/>
      <c r="AG164" s="205"/>
      <c r="AH164" s="205"/>
      <c r="AI164" s="236"/>
      <c r="AJ164" s="205"/>
      <c r="AK164" s="205"/>
      <c r="AL164" s="205"/>
      <c r="AM164" s="205"/>
      <c r="AN164" s="206"/>
      <c r="AO164" s="205"/>
      <c r="AP164" s="205"/>
      <c r="AQ164" s="205"/>
      <c r="AR164" s="205"/>
      <c r="AS164" s="206"/>
      <c r="AT164" s="205"/>
      <c r="AU164" s="205"/>
      <c r="AV164" s="205"/>
      <c r="AW164" s="205"/>
      <c r="AX164" s="206"/>
      <c r="AY164" s="205"/>
      <c r="AZ164" s="205"/>
      <c r="BA164" s="205"/>
      <c r="BB164" s="205"/>
      <c r="BC164" s="206"/>
      <c r="BD164" s="205"/>
      <c r="BE164" s="205"/>
      <c r="BF164" s="205"/>
      <c r="BG164" s="205"/>
      <c r="BH164" s="206"/>
      <c r="BI164" s="205"/>
      <c r="BJ164" s="205"/>
      <c r="BK164" s="205"/>
      <c r="BL164" s="207"/>
      <c r="BM164" s="7" t="str">
        <f t="shared" si="6"/>
        <v>I</v>
      </c>
    </row>
    <row r="165" spans="1:65" s="2" customFormat="1" ht="38.25">
      <c r="A165" s="277">
        <v>165</v>
      </c>
      <c r="B165" s="277" t="str">
        <f t="shared" si="5"/>
        <v>PSS10B_Adani Renewable Energy 35 Limited (ARE35L)</v>
      </c>
      <c r="C165" s="278" t="s">
        <v>679</v>
      </c>
      <c r="D165" s="279" t="s">
        <v>628</v>
      </c>
      <c r="E165" s="279" t="s">
        <v>628</v>
      </c>
      <c r="F165" s="280" t="s">
        <v>1817</v>
      </c>
      <c r="G165" s="280" t="s">
        <v>681</v>
      </c>
      <c r="H165" s="289" t="s">
        <v>1100</v>
      </c>
      <c r="I165" s="273" t="s">
        <v>141</v>
      </c>
      <c r="J165" s="198" t="s">
        <v>142</v>
      </c>
      <c r="K165" s="201"/>
      <c r="L165" s="202"/>
      <c r="M165" s="203"/>
      <c r="N165" s="168" t="str" cm="1">
        <f t="array" ref="N165">_xlfn.IFNA(LOOKUP(2, 1/(MOD(COLUMN(O165:XFD165)-COLUMN(O165), 5)=2)/(O165:XFD165&lt;&gt;""), O165:XFD165),"Not Submitted")</f>
        <v>RFC</v>
      </c>
      <c r="O165" s="238">
        <v>46006</v>
      </c>
      <c r="P165" s="238">
        <v>46006</v>
      </c>
      <c r="Q165" s="198" t="s">
        <v>8</v>
      </c>
      <c r="R165" s="102" t="s">
        <v>1818</v>
      </c>
      <c r="S165" s="205"/>
      <c r="T165" s="239">
        <v>46014</v>
      </c>
      <c r="U165" s="240">
        <v>46014</v>
      </c>
      <c r="V165" s="204" t="s">
        <v>8</v>
      </c>
      <c r="W165" s="205" t="s">
        <v>1819</v>
      </c>
      <c r="X165" s="205"/>
      <c r="Y165" s="249"/>
      <c r="Z165" s="219"/>
      <c r="AA165" s="243"/>
      <c r="AB165" s="204"/>
      <c r="AC165" s="204"/>
      <c r="AD165" s="250"/>
      <c r="AE165" s="219"/>
      <c r="AF165" s="243"/>
      <c r="AG165" s="205"/>
      <c r="AH165" s="205"/>
      <c r="AI165" s="236"/>
      <c r="AJ165" s="205"/>
      <c r="AK165" s="205"/>
      <c r="AL165" s="205"/>
      <c r="AM165" s="205"/>
      <c r="AN165" s="206"/>
      <c r="AO165" s="205"/>
      <c r="AP165" s="205"/>
      <c r="AQ165" s="205"/>
      <c r="AR165" s="205"/>
      <c r="AS165" s="206"/>
      <c r="AT165" s="205"/>
      <c r="AU165" s="205"/>
      <c r="AV165" s="205"/>
      <c r="AW165" s="205"/>
      <c r="AX165" s="206"/>
      <c r="AY165" s="205"/>
      <c r="AZ165" s="205"/>
      <c r="BA165" s="205"/>
      <c r="BB165" s="205"/>
      <c r="BC165" s="206"/>
      <c r="BD165" s="205"/>
      <c r="BE165" s="205"/>
      <c r="BF165" s="205"/>
      <c r="BG165" s="205"/>
      <c r="BH165" s="206"/>
      <c r="BI165" s="205"/>
      <c r="BJ165" s="205"/>
      <c r="BK165" s="205"/>
      <c r="BL165" s="207" t="s">
        <v>416</v>
      </c>
      <c r="BM165" s="7" t="str">
        <f t="shared" si="6"/>
        <v>C</v>
      </c>
    </row>
    <row r="166" spans="1:65" s="2" customFormat="1" ht="38.25">
      <c r="A166" s="277"/>
      <c r="B166" s="277" t="str">
        <f t="shared" si="5"/>
        <v>PSS10B_Adani Renewable Energy 35 Limited (ARE35L)</v>
      </c>
      <c r="C166" s="278" t="s">
        <v>679</v>
      </c>
      <c r="D166" s="279" t="s">
        <v>628</v>
      </c>
      <c r="E166" s="279" t="s">
        <v>628</v>
      </c>
      <c r="F166" s="280" t="s">
        <v>1820</v>
      </c>
      <c r="G166" s="280"/>
      <c r="H166" s="289" t="s">
        <v>1821</v>
      </c>
      <c r="I166" s="273"/>
      <c r="J166" s="198"/>
      <c r="K166" s="201"/>
      <c r="L166" s="202"/>
      <c r="M166" s="203"/>
      <c r="N166" s="168" t="str" cm="1">
        <f t="array" ref="N166">_xlfn.IFNA(LOOKUP(2, 1/(MOD(COLUMN(O166:XFD166)-COLUMN(O166), 5)=2)/(O166:XFD166&lt;&gt;""), O166:XFD166),"Not Submitted")</f>
        <v>RFC</v>
      </c>
      <c r="O166" s="238">
        <v>46053</v>
      </c>
      <c r="P166" s="238">
        <v>46055</v>
      </c>
      <c r="Q166" s="198" t="s">
        <v>8</v>
      </c>
      <c r="R166" s="102" t="s">
        <v>1822</v>
      </c>
      <c r="S166" s="205"/>
      <c r="T166" s="239"/>
      <c r="U166" s="240"/>
      <c r="V166" s="204"/>
      <c r="W166" s="205"/>
      <c r="X166" s="205"/>
      <c r="Y166" s="249"/>
      <c r="Z166" s="219"/>
      <c r="AA166" s="243"/>
      <c r="AB166" s="204"/>
      <c r="AC166" s="204"/>
      <c r="AD166" s="250"/>
      <c r="AE166" s="219"/>
      <c r="AF166" s="243"/>
      <c r="AG166" s="205"/>
      <c r="AH166" s="205"/>
      <c r="AI166" s="236"/>
      <c r="AJ166" s="205"/>
      <c r="AK166" s="205"/>
      <c r="AL166" s="205"/>
      <c r="AM166" s="205"/>
      <c r="AN166" s="206"/>
      <c r="AO166" s="205"/>
      <c r="AP166" s="205"/>
      <c r="AQ166" s="205"/>
      <c r="AR166" s="205"/>
      <c r="AS166" s="206"/>
      <c r="AT166" s="205"/>
      <c r="AU166" s="205"/>
      <c r="AV166" s="205"/>
      <c r="AW166" s="205"/>
      <c r="AX166" s="206"/>
      <c r="AY166" s="205"/>
      <c r="AZ166" s="205"/>
      <c r="BA166" s="205"/>
      <c r="BB166" s="205"/>
      <c r="BC166" s="206"/>
      <c r="BD166" s="205"/>
      <c r="BE166" s="205"/>
      <c r="BF166" s="205"/>
      <c r="BG166" s="205"/>
      <c r="BH166" s="206"/>
      <c r="BI166" s="205"/>
      <c r="BJ166" s="205"/>
      <c r="BK166" s="205"/>
      <c r="BL166" s="207"/>
      <c r="BM166" s="7" t="str">
        <f t="shared" si="6"/>
        <v>C</v>
      </c>
    </row>
    <row r="167" spans="1:65" s="2" customFormat="1" ht="38.25">
      <c r="A167" s="277">
        <v>166</v>
      </c>
      <c r="B167" s="277" t="str">
        <f t="shared" si="5"/>
        <v>PSS10B_Adani Renewable Energy 35 Limited (ARE35L)</v>
      </c>
      <c r="C167" s="278" t="s">
        <v>679</v>
      </c>
      <c r="D167" s="279" t="s">
        <v>628</v>
      </c>
      <c r="E167" s="279" t="s">
        <v>628</v>
      </c>
      <c r="F167" s="280" t="s">
        <v>1823</v>
      </c>
      <c r="G167" s="280" t="s">
        <v>684</v>
      </c>
      <c r="H167" s="289" t="s">
        <v>685</v>
      </c>
      <c r="I167" s="273" t="s">
        <v>141</v>
      </c>
      <c r="J167" s="198" t="s">
        <v>142</v>
      </c>
      <c r="K167" s="201"/>
      <c r="L167" s="202"/>
      <c r="M167" s="203"/>
      <c r="N167" s="168" t="str" cm="1">
        <f t="array" ref="N167">_xlfn.IFNA(LOOKUP(2, 1/(MOD(COLUMN(O167:XFD167)-COLUMN(O167), 5)=2)/(O167:XFD167&lt;&gt;""), O167:XFD167),"Not Submitted")</f>
        <v>RFC</v>
      </c>
      <c r="O167" s="238">
        <v>46031</v>
      </c>
      <c r="P167" s="238">
        <v>46031</v>
      </c>
      <c r="Q167" s="198" t="s">
        <v>8</v>
      </c>
      <c r="R167" s="102" t="s">
        <v>1824</v>
      </c>
      <c r="S167" s="205"/>
      <c r="T167" s="239"/>
      <c r="U167" s="240"/>
      <c r="V167" s="204"/>
      <c r="W167" s="205"/>
      <c r="X167" s="205"/>
      <c r="Y167" s="249"/>
      <c r="Z167" s="219"/>
      <c r="AA167" s="243"/>
      <c r="AB167" s="204"/>
      <c r="AC167" s="204"/>
      <c r="AD167" s="250"/>
      <c r="AE167" s="219"/>
      <c r="AF167" s="243"/>
      <c r="AG167" s="205"/>
      <c r="AH167" s="205"/>
      <c r="AI167" s="236"/>
      <c r="AJ167" s="205"/>
      <c r="AK167" s="205"/>
      <c r="AL167" s="205"/>
      <c r="AM167" s="205"/>
      <c r="AN167" s="206"/>
      <c r="AO167" s="205"/>
      <c r="AP167" s="205"/>
      <c r="AQ167" s="205"/>
      <c r="AR167" s="205"/>
      <c r="AS167" s="206"/>
      <c r="AT167" s="205"/>
      <c r="AU167" s="205"/>
      <c r="AV167" s="205"/>
      <c r="AW167" s="205"/>
      <c r="AX167" s="206"/>
      <c r="AY167" s="205"/>
      <c r="AZ167" s="205"/>
      <c r="BA167" s="205"/>
      <c r="BB167" s="205"/>
      <c r="BC167" s="206"/>
      <c r="BD167" s="205"/>
      <c r="BE167" s="205"/>
      <c r="BF167" s="205"/>
      <c r="BG167" s="205"/>
      <c r="BH167" s="206"/>
      <c r="BI167" s="205"/>
      <c r="BJ167" s="205"/>
      <c r="BK167" s="205"/>
      <c r="BL167" s="207" t="s">
        <v>416</v>
      </c>
      <c r="BM167" s="7" t="str">
        <f t="shared" si="6"/>
        <v>C</v>
      </c>
    </row>
    <row r="168" spans="1:65" s="2" customFormat="1" ht="38.25">
      <c r="A168" s="277"/>
      <c r="B168" s="277" t="str">
        <f t="shared" si="5"/>
        <v>PSS10B_Adani Renewable Energy 35 Limited (ARE35L)</v>
      </c>
      <c r="C168" s="278" t="s">
        <v>679</v>
      </c>
      <c r="D168" s="279" t="s">
        <v>628</v>
      </c>
      <c r="E168" s="279" t="s">
        <v>628</v>
      </c>
      <c r="F168" s="280" t="s">
        <v>1825</v>
      </c>
      <c r="G168" s="280"/>
      <c r="H168" s="289" t="s">
        <v>1826</v>
      </c>
      <c r="I168" s="273"/>
      <c r="J168" s="198"/>
      <c r="K168" s="201"/>
      <c r="L168" s="202"/>
      <c r="M168" s="203"/>
      <c r="N168" s="168" t="str" cm="1">
        <f t="array" ref="N168">_xlfn.IFNA(LOOKUP(2, 1/(MOD(COLUMN(O168:XFD168)-COLUMN(O168), 5)=2)/(O168:XFD168&lt;&gt;""), O168:XFD168),"Not Submitted")</f>
        <v>Cat. -I</v>
      </c>
      <c r="O168" s="238">
        <v>46059</v>
      </c>
      <c r="P168" s="238">
        <v>46059</v>
      </c>
      <c r="Q168" s="198" t="s">
        <v>33</v>
      </c>
      <c r="R168" s="102" t="s">
        <v>635</v>
      </c>
      <c r="S168" s="205"/>
      <c r="T168" s="239">
        <v>46070</v>
      </c>
      <c r="U168" s="240">
        <v>46070</v>
      </c>
      <c r="V168" s="198" t="s">
        <v>33</v>
      </c>
      <c r="W168" s="205" t="s">
        <v>1827</v>
      </c>
      <c r="X168" s="205"/>
      <c r="Y168" s="249"/>
      <c r="Z168" s="219"/>
      <c r="AA168" s="243"/>
      <c r="AB168" s="204"/>
      <c r="AC168" s="204"/>
      <c r="AD168" s="250"/>
      <c r="AE168" s="219"/>
      <c r="AF168" s="243"/>
      <c r="AG168" s="205"/>
      <c r="AH168" s="205"/>
      <c r="AI168" s="236"/>
      <c r="AJ168" s="205"/>
      <c r="AK168" s="205"/>
      <c r="AL168" s="205"/>
      <c r="AM168" s="205"/>
      <c r="AN168" s="206"/>
      <c r="AO168" s="205"/>
      <c r="AP168" s="205"/>
      <c r="AQ168" s="205"/>
      <c r="AR168" s="205"/>
      <c r="AS168" s="206"/>
      <c r="AT168" s="205"/>
      <c r="AU168" s="205"/>
      <c r="AV168" s="205"/>
      <c r="AW168" s="205"/>
      <c r="AX168" s="206"/>
      <c r="AY168" s="205"/>
      <c r="AZ168" s="205"/>
      <c r="BA168" s="205"/>
      <c r="BB168" s="205"/>
      <c r="BC168" s="206"/>
      <c r="BD168" s="205"/>
      <c r="BE168" s="205"/>
      <c r="BF168" s="205"/>
      <c r="BG168" s="205"/>
      <c r="BH168" s="206"/>
      <c r="BI168" s="205"/>
      <c r="BJ168" s="205"/>
      <c r="BK168" s="205"/>
      <c r="BL168" s="207"/>
      <c r="BM168" s="7" t="str">
        <f t="shared" si="6"/>
        <v>C</v>
      </c>
    </row>
    <row r="169" spans="1:65" s="2" customFormat="1" ht="38.25">
      <c r="A169" s="277"/>
      <c r="B169" s="277" t="str">
        <f t="shared" si="5"/>
        <v>PSS10B_Adani Renewable Energy 35 Limited (ARE35L)</v>
      </c>
      <c r="C169" s="278"/>
      <c r="D169" s="279" t="s">
        <v>628</v>
      </c>
      <c r="E169" s="279" t="s">
        <v>628</v>
      </c>
      <c r="F169" s="280" t="s">
        <v>1828</v>
      </c>
      <c r="G169" s="280"/>
      <c r="H169" s="289" t="s">
        <v>1379</v>
      </c>
      <c r="I169" s="273"/>
      <c r="J169" s="198"/>
      <c r="K169" s="201"/>
      <c r="L169" s="202"/>
      <c r="M169" s="203"/>
      <c r="N169" s="168" t="str" cm="1">
        <f t="array" ref="N169">_xlfn.IFNA(LOOKUP(2, 1/(MOD(COLUMN(O169:XFD169)-COLUMN(O169), 5)=2)/(O169:XFD169&lt;&gt;""), O169:XFD169),"Not Submitted")</f>
        <v>Cat. -I</v>
      </c>
      <c r="O169" s="238">
        <v>46059</v>
      </c>
      <c r="P169" s="238">
        <v>46059</v>
      </c>
      <c r="Q169" s="198" t="s">
        <v>33</v>
      </c>
      <c r="R169" s="102" t="s">
        <v>635</v>
      </c>
      <c r="S169" s="205"/>
      <c r="T169" s="239"/>
      <c r="U169" s="240"/>
      <c r="V169" s="204"/>
      <c r="W169" s="205"/>
      <c r="X169" s="205"/>
      <c r="Y169" s="249"/>
      <c r="Z169" s="219"/>
      <c r="AA169" s="243"/>
      <c r="AB169" s="204"/>
      <c r="AC169" s="204"/>
      <c r="AD169" s="250"/>
      <c r="AE169" s="219"/>
      <c r="AF169" s="243"/>
      <c r="AG169" s="205"/>
      <c r="AH169" s="205"/>
      <c r="AI169" s="236"/>
      <c r="AJ169" s="205"/>
      <c r="AK169" s="205"/>
      <c r="AL169" s="205"/>
      <c r="AM169" s="205"/>
      <c r="AN169" s="206"/>
      <c r="AO169" s="205"/>
      <c r="AP169" s="205"/>
      <c r="AQ169" s="205"/>
      <c r="AR169" s="205"/>
      <c r="AS169" s="206"/>
      <c r="AT169" s="205"/>
      <c r="AU169" s="205"/>
      <c r="AV169" s="205"/>
      <c r="AW169" s="205"/>
      <c r="AX169" s="206"/>
      <c r="AY169" s="205"/>
      <c r="AZ169" s="205"/>
      <c r="BA169" s="205"/>
      <c r="BB169" s="205"/>
      <c r="BC169" s="206"/>
      <c r="BD169" s="205"/>
      <c r="BE169" s="205"/>
      <c r="BF169" s="205"/>
      <c r="BG169" s="205"/>
      <c r="BH169" s="206"/>
      <c r="BI169" s="205"/>
      <c r="BJ169" s="205"/>
      <c r="BK169" s="205"/>
      <c r="BL169" s="207"/>
      <c r="BM169" s="7" t="str">
        <f t="shared" si="6"/>
        <v>C</v>
      </c>
    </row>
    <row r="170" spans="1:65" s="2" customFormat="1" ht="38.25">
      <c r="A170" s="158"/>
      <c r="B170" s="522" t="str">
        <f t="shared" si="5"/>
        <v>PSS10B_Adani Renewable Energy 35 Limited (ARE35L)</v>
      </c>
      <c r="C170" s="506" t="s">
        <v>653</v>
      </c>
      <c r="D170" s="279" t="s">
        <v>628</v>
      </c>
      <c r="E170" s="279" t="s">
        <v>628</v>
      </c>
      <c r="F170" s="539" t="s">
        <v>3180</v>
      </c>
      <c r="G170" s="539"/>
      <c r="H170" s="540" t="s">
        <v>3126</v>
      </c>
      <c r="I170" s="160"/>
      <c r="J170" s="198"/>
      <c r="K170" s="201">
        <v>46239</v>
      </c>
      <c r="L170" s="202"/>
      <c r="M170" s="203"/>
      <c r="N170" s="168" t="str" cm="1">
        <f t="array" ref="N170">_xlfn.IFNA(LOOKUP(2, 1/(MOD(COLUMN(O170:XFD170)-COLUMN(O170), 5)=2)/(O170:XFD170&lt;&gt;""), O170:XFD170),"Not Submitted")</f>
        <v>Cat. -IV</v>
      </c>
      <c r="O170" s="238">
        <v>46240</v>
      </c>
      <c r="P170" s="238">
        <v>46240</v>
      </c>
      <c r="Q170" s="198" t="s">
        <v>37</v>
      </c>
      <c r="R170" s="102" t="s">
        <v>3186</v>
      </c>
      <c r="S170" s="205"/>
      <c r="T170" s="239"/>
      <c r="U170" s="240"/>
      <c r="V170" s="198"/>
      <c r="W170" s="102"/>
      <c r="X170" s="205"/>
      <c r="Y170" s="249"/>
      <c r="Z170" s="219"/>
      <c r="AA170" s="243"/>
      <c r="AB170" s="204"/>
      <c r="AC170" s="204"/>
      <c r="AD170" s="250"/>
      <c r="AE170" s="219"/>
      <c r="AF170" s="243"/>
      <c r="AG170" s="205"/>
      <c r="AH170" s="205"/>
      <c r="AI170" s="236"/>
      <c r="AJ170" s="205"/>
      <c r="AK170" s="205"/>
      <c r="AL170" s="205"/>
      <c r="AM170" s="205"/>
      <c r="AN170" s="206"/>
      <c r="AO170" s="205"/>
      <c r="AP170" s="205"/>
      <c r="AQ170" s="205"/>
      <c r="AR170" s="205"/>
      <c r="AS170" s="206"/>
      <c r="AT170" s="205"/>
      <c r="AU170" s="205"/>
      <c r="AV170" s="205"/>
      <c r="AW170" s="205"/>
      <c r="AX170" s="206"/>
      <c r="AY170" s="205"/>
      <c r="AZ170" s="205"/>
      <c r="BA170" s="205"/>
      <c r="BB170" s="205"/>
      <c r="BC170" s="206"/>
      <c r="BD170" s="205"/>
      <c r="BE170" s="205"/>
      <c r="BF170" s="205"/>
      <c r="BG170" s="205"/>
      <c r="BH170" s="206"/>
      <c r="BI170" s="205"/>
      <c r="BJ170" s="205"/>
      <c r="BK170" s="205"/>
      <c r="BL170" s="207"/>
      <c r="BM170" s="7" t="str">
        <f t="shared" si="6"/>
        <v>C</v>
      </c>
    </row>
    <row r="171" spans="1:65" s="2" customFormat="1" ht="38.25">
      <c r="A171" s="277"/>
      <c r="B171" s="277" t="str">
        <f t="shared" si="5"/>
        <v>PSS10B_Adani Renewable Energy 35 Limited (ARE35L)</v>
      </c>
      <c r="C171" s="278"/>
      <c r="D171" s="279" t="s">
        <v>628</v>
      </c>
      <c r="E171" s="279" t="s">
        <v>628</v>
      </c>
      <c r="F171" s="280" t="s">
        <v>1829</v>
      </c>
      <c r="G171" s="280"/>
      <c r="H171" s="289" t="s">
        <v>1381</v>
      </c>
      <c r="I171" s="273"/>
      <c r="J171" s="198"/>
      <c r="K171" s="201"/>
      <c r="L171" s="202"/>
      <c r="M171" s="203"/>
      <c r="N171" s="168" t="str" cm="1">
        <f t="array" ref="N171">_xlfn.IFNA(LOOKUP(2, 1/(MOD(COLUMN(O171:XFD171)-COLUMN(O171), 5)=2)/(O171:XFD171&lt;&gt;""), O171:XFD171),"Not Submitted")</f>
        <v>Cat. -I</v>
      </c>
      <c r="O171" s="238">
        <v>46059</v>
      </c>
      <c r="P171" s="238">
        <v>46059</v>
      </c>
      <c r="Q171" s="198" t="s">
        <v>33</v>
      </c>
      <c r="R171" s="102" t="s">
        <v>635</v>
      </c>
      <c r="S171" s="205"/>
      <c r="T171" s="239"/>
      <c r="U171" s="240"/>
      <c r="V171" s="204"/>
      <c r="W171" s="205"/>
      <c r="X171" s="205"/>
      <c r="Y171" s="249"/>
      <c r="Z171" s="219"/>
      <c r="AA171" s="243"/>
      <c r="AB171" s="204"/>
      <c r="AC171" s="204"/>
      <c r="AD171" s="250"/>
      <c r="AE171" s="219"/>
      <c r="AF171" s="243"/>
      <c r="AG171" s="205"/>
      <c r="AH171" s="205"/>
      <c r="AI171" s="236"/>
      <c r="AJ171" s="205"/>
      <c r="AK171" s="205"/>
      <c r="AL171" s="205"/>
      <c r="AM171" s="205"/>
      <c r="AN171" s="206"/>
      <c r="AO171" s="205"/>
      <c r="AP171" s="205"/>
      <c r="AQ171" s="205"/>
      <c r="AR171" s="205"/>
      <c r="AS171" s="206"/>
      <c r="AT171" s="205"/>
      <c r="AU171" s="205"/>
      <c r="AV171" s="205"/>
      <c r="AW171" s="205"/>
      <c r="AX171" s="206"/>
      <c r="AY171" s="205"/>
      <c r="AZ171" s="205"/>
      <c r="BA171" s="205"/>
      <c r="BB171" s="205"/>
      <c r="BC171" s="206"/>
      <c r="BD171" s="205"/>
      <c r="BE171" s="205"/>
      <c r="BF171" s="205"/>
      <c r="BG171" s="205"/>
      <c r="BH171" s="206"/>
      <c r="BI171" s="205"/>
      <c r="BJ171" s="205"/>
      <c r="BK171" s="205"/>
      <c r="BL171" s="207"/>
      <c r="BM171" s="7" t="str">
        <f t="shared" si="6"/>
        <v>C</v>
      </c>
    </row>
    <row r="172" spans="1:65" s="2" customFormat="1" ht="38.25">
      <c r="A172" s="277">
        <v>167</v>
      </c>
      <c r="B172" s="277" t="str">
        <f t="shared" si="5"/>
        <v>PSS10B_Adani Renewable Energy 35 Limited (ARE35L)</v>
      </c>
      <c r="C172" s="278" t="s">
        <v>674</v>
      </c>
      <c r="D172" s="279" t="s">
        <v>628</v>
      </c>
      <c r="E172" s="279" t="s">
        <v>628</v>
      </c>
      <c r="F172" s="280" t="s">
        <v>1830</v>
      </c>
      <c r="G172" s="280" t="s">
        <v>676</v>
      </c>
      <c r="H172" s="289" t="s">
        <v>677</v>
      </c>
      <c r="I172" s="273" t="s">
        <v>141</v>
      </c>
      <c r="J172" s="198" t="s">
        <v>142</v>
      </c>
      <c r="K172" s="201"/>
      <c r="L172" s="202"/>
      <c r="M172" s="203"/>
      <c r="N172" s="168" t="str" cm="1">
        <f t="array" ref="N172">_xlfn.IFNA(LOOKUP(2, 1/(MOD(COLUMN(O172:XFD172)-COLUMN(O172), 5)=2)/(O172:XFD172&lt;&gt;""), O172:XFD172),"Not Submitted")</f>
        <v>RFC</v>
      </c>
      <c r="O172" s="238" t="s">
        <v>171</v>
      </c>
      <c r="P172" s="238"/>
      <c r="Q172" s="198"/>
      <c r="R172" s="102"/>
      <c r="S172" s="205"/>
      <c r="T172" s="239">
        <v>46007</v>
      </c>
      <c r="U172" s="240">
        <v>46007</v>
      </c>
      <c r="V172" s="204" t="s">
        <v>8</v>
      </c>
      <c r="W172" s="205" t="s">
        <v>1831</v>
      </c>
      <c r="X172" s="205"/>
      <c r="Y172" s="249">
        <v>46008</v>
      </c>
      <c r="Z172" s="219">
        <v>46009</v>
      </c>
      <c r="AA172" s="243" t="s">
        <v>8</v>
      </c>
      <c r="AB172" s="204" t="s">
        <v>670</v>
      </c>
      <c r="AC172" s="204"/>
      <c r="AD172" s="250">
        <v>46014</v>
      </c>
      <c r="AE172" s="219">
        <v>46014</v>
      </c>
      <c r="AF172" s="243" t="s">
        <v>8</v>
      </c>
      <c r="AG172" s="205" t="s">
        <v>1832</v>
      </c>
      <c r="AH172" s="205"/>
      <c r="AI172" s="236"/>
      <c r="AJ172" s="205"/>
      <c r="AK172" s="205"/>
      <c r="AL172" s="205"/>
      <c r="AM172" s="205"/>
      <c r="AN172" s="206"/>
      <c r="AO172" s="205"/>
      <c r="AP172" s="205"/>
      <c r="AQ172" s="205"/>
      <c r="AR172" s="205"/>
      <c r="AS172" s="206"/>
      <c r="AT172" s="205"/>
      <c r="AU172" s="205"/>
      <c r="AV172" s="205"/>
      <c r="AW172" s="205"/>
      <c r="AX172" s="206"/>
      <c r="AY172" s="205"/>
      <c r="AZ172" s="205"/>
      <c r="BA172" s="205"/>
      <c r="BB172" s="205"/>
      <c r="BC172" s="206"/>
      <c r="BD172" s="205"/>
      <c r="BE172" s="205"/>
      <c r="BF172" s="205"/>
      <c r="BG172" s="205"/>
      <c r="BH172" s="206"/>
      <c r="BI172" s="205"/>
      <c r="BJ172" s="205"/>
      <c r="BK172" s="205"/>
      <c r="BL172" s="207" t="s">
        <v>416</v>
      </c>
      <c r="BM172" s="7" t="str">
        <f t="shared" si="6"/>
        <v>C</v>
      </c>
    </row>
    <row r="173" spans="1:65" s="2" customFormat="1" ht="38.25">
      <c r="A173" s="277">
        <v>168</v>
      </c>
      <c r="B173" s="277" t="str">
        <f t="shared" si="5"/>
        <v>PSS10B_Adani Renewable Energy 35 Limited (ARE35L)</v>
      </c>
      <c r="C173" s="278" t="s">
        <v>636</v>
      </c>
      <c r="D173" s="279" t="s">
        <v>628</v>
      </c>
      <c r="E173" s="279" t="s">
        <v>628</v>
      </c>
      <c r="F173" s="280" t="s">
        <v>1833</v>
      </c>
      <c r="G173" s="280" t="s">
        <v>1834</v>
      </c>
      <c r="H173" s="289" t="s">
        <v>639</v>
      </c>
      <c r="I173" s="273" t="s">
        <v>141</v>
      </c>
      <c r="J173" s="198" t="s">
        <v>142</v>
      </c>
      <c r="K173" s="201"/>
      <c r="L173" s="202"/>
      <c r="M173" s="203"/>
      <c r="N173" s="168" t="str" cm="1">
        <f t="array" ref="N173">_xlfn.IFNA(LOOKUP(2, 1/(MOD(COLUMN(O173:XFD173)-COLUMN(O173), 5)=2)/(O173:XFD173&lt;&gt;""), O173:XFD173),"Not Submitted")</f>
        <v>RFC</v>
      </c>
      <c r="O173" s="238">
        <v>46020</v>
      </c>
      <c r="P173" s="238">
        <v>46020</v>
      </c>
      <c r="Q173" s="198" t="s">
        <v>8</v>
      </c>
      <c r="R173" s="102" t="s">
        <v>1835</v>
      </c>
      <c r="S173" s="205"/>
      <c r="T173" s="239"/>
      <c r="U173" s="240"/>
      <c r="V173" s="204"/>
      <c r="W173" s="205"/>
      <c r="X173" s="205"/>
      <c r="Y173" s="249"/>
      <c r="Z173" s="219"/>
      <c r="AA173" s="243"/>
      <c r="AB173" s="204"/>
      <c r="AC173" s="204"/>
      <c r="AD173" s="250"/>
      <c r="AE173" s="219"/>
      <c r="AF173" s="243"/>
      <c r="AG173" s="205"/>
      <c r="AH173" s="205"/>
      <c r="AI173" s="236"/>
      <c r="AJ173" s="205"/>
      <c r="AK173" s="205"/>
      <c r="AL173" s="205"/>
      <c r="AM173" s="205"/>
      <c r="AN173" s="206"/>
      <c r="AO173" s="205"/>
      <c r="AP173" s="205"/>
      <c r="AQ173" s="205"/>
      <c r="AR173" s="205"/>
      <c r="AS173" s="206"/>
      <c r="AT173" s="205"/>
      <c r="AU173" s="205"/>
      <c r="AV173" s="205"/>
      <c r="AW173" s="205"/>
      <c r="AX173" s="206"/>
      <c r="AY173" s="205"/>
      <c r="AZ173" s="205"/>
      <c r="BA173" s="205"/>
      <c r="BB173" s="205"/>
      <c r="BC173" s="206"/>
      <c r="BD173" s="205"/>
      <c r="BE173" s="205"/>
      <c r="BF173" s="205"/>
      <c r="BG173" s="205"/>
      <c r="BH173" s="206"/>
      <c r="BI173" s="205"/>
      <c r="BJ173" s="205"/>
      <c r="BK173" s="205"/>
      <c r="BL173" s="207" t="s">
        <v>416</v>
      </c>
      <c r="BM173" s="7" t="str">
        <f t="shared" si="6"/>
        <v>C</v>
      </c>
    </row>
    <row r="174" spans="1:65" s="2" customFormat="1" ht="38.25">
      <c r="A174" s="277">
        <v>169</v>
      </c>
      <c r="B174" s="277" t="str">
        <f t="shared" si="5"/>
        <v>PSS10B_Adani Renewable Energy 35 Limited (ARE35L)</v>
      </c>
      <c r="C174" s="278" t="s">
        <v>653</v>
      </c>
      <c r="D174" s="279" t="s">
        <v>628</v>
      </c>
      <c r="E174" s="279" t="s">
        <v>628</v>
      </c>
      <c r="F174" s="280" t="s">
        <v>1836</v>
      </c>
      <c r="G174" s="280" t="s">
        <v>655</v>
      </c>
      <c r="H174" s="289" t="s">
        <v>656</v>
      </c>
      <c r="I174" s="273" t="s">
        <v>141</v>
      </c>
      <c r="J174" s="198" t="s">
        <v>142</v>
      </c>
      <c r="K174" s="201"/>
      <c r="L174" s="202"/>
      <c r="M174" s="203"/>
      <c r="N174" s="168" t="str" cm="1">
        <f t="array" ref="N174">_xlfn.IFNA(LOOKUP(2, 1/(MOD(COLUMN(O174:XFD174)-COLUMN(O174), 5)=2)/(O174:XFD174&lt;&gt;""), O174:XFD174),"Not Submitted")</f>
        <v>RFC</v>
      </c>
      <c r="O174" s="238">
        <v>46034</v>
      </c>
      <c r="P174" s="238">
        <v>46035</v>
      </c>
      <c r="Q174" s="198" t="s">
        <v>8</v>
      </c>
      <c r="R174" s="102" t="s">
        <v>1837</v>
      </c>
      <c r="S174" s="205"/>
      <c r="T174" s="239">
        <v>46043</v>
      </c>
      <c r="U174" s="240">
        <v>46043</v>
      </c>
      <c r="V174" s="204" t="s">
        <v>8</v>
      </c>
      <c r="W174" s="205" t="s">
        <v>1838</v>
      </c>
      <c r="X174" s="205"/>
      <c r="Y174" s="249">
        <v>45697</v>
      </c>
      <c r="Z174" s="219">
        <v>46063</v>
      </c>
      <c r="AA174" s="243" t="s">
        <v>8</v>
      </c>
      <c r="AB174" s="204" t="s">
        <v>1839</v>
      </c>
      <c r="AC174" s="204"/>
      <c r="AD174" s="250">
        <v>46067</v>
      </c>
      <c r="AE174" s="219">
        <v>46067</v>
      </c>
      <c r="AF174" s="243" t="s">
        <v>8</v>
      </c>
      <c r="AG174" s="205" t="s">
        <v>1840</v>
      </c>
      <c r="AH174" s="205"/>
      <c r="AI174" s="236"/>
      <c r="AJ174" s="205"/>
      <c r="AK174" s="205"/>
      <c r="AL174" s="205"/>
      <c r="AM174" s="205"/>
      <c r="AN174" s="206"/>
      <c r="AO174" s="205"/>
      <c r="AP174" s="205"/>
      <c r="AQ174" s="205"/>
      <c r="AR174" s="205"/>
      <c r="AS174" s="206"/>
      <c r="AT174" s="205"/>
      <c r="AU174" s="205"/>
      <c r="AV174" s="205"/>
      <c r="AW174" s="205"/>
      <c r="AX174" s="206"/>
      <c r="AY174" s="205"/>
      <c r="AZ174" s="205"/>
      <c r="BA174" s="205"/>
      <c r="BB174" s="205"/>
      <c r="BC174" s="206"/>
      <c r="BD174" s="205"/>
      <c r="BE174" s="205"/>
      <c r="BF174" s="205"/>
      <c r="BG174" s="205"/>
      <c r="BH174" s="206"/>
      <c r="BI174" s="205"/>
      <c r="BJ174" s="205"/>
      <c r="BK174" s="205"/>
      <c r="BL174" s="207" t="s">
        <v>416</v>
      </c>
      <c r="BM174" s="7" t="str">
        <f t="shared" si="6"/>
        <v>C</v>
      </c>
    </row>
    <row r="175" spans="1:65" s="2" customFormat="1" ht="38.25">
      <c r="A175" s="277"/>
      <c r="B175" s="277" t="str">
        <f t="shared" si="5"/>
        <v>PSS10B_Adani Renewable Energy 35 Limited (ARE35L)</v>
      </c>
      <c r="C175" s="278" t="s">
        <v>653</v>
      </c>
      <c r="D175" s="279" t="s">
        <v>628</v>
      </c>
      <c r="E175" s="279" t="s">
        <v>628</v>
      </c>
      <c r="F175" s="280" t="s">
        <v>1841</v>
      </c>
      <c r="G175" s="280"/>
      <c r="H175" s="363" t="s">
        <v>1842</v>
      </c>
      <c r="I175" s="273" t="s">
        <v>141</v>
      </c>
      <c r="J175" s="198" t="s">
        <v>142</v>
      </c>
      <c r="K175" s="201"/>
      <c r="L175" s="202"/>
      <c r="M175" s="203"/>
      <c r="N175" s="168" t="str" cm="1">
        <f t="array" ref="N175">_xlfn.IFNA(LOOKUP(2, 1/(MOD(COLUMN(O175:XFD175)-COLUMN(O175), 5)=2)/(O175:XFD175&lt;&gt;""), O175:XFD175),"Not Submitted")</f>
        <v>RFC</v>
      </c>
      <c r="O175" s="238">
        <v>46009</v>
      </c>
      <c r="P175" s="238">
        <v>46009</v>
      </c>
      <c r="Q175" s="198" t="s">
        <v>8</v>
      </c>
      <c r="R175" s="102" t="s">
        <v>670</v>
      </c>
      <c r="S175" s="205"/>
      <c r="T175" s="239">
        <v>46059</v>
      </c>
      <c r="U175" s="240">
        <v>46059</v>
      </c>
      <c r="V175" s="204" t="s">
        <v>8</v>
      </c>
      <c r="W175" s="205" t="s">
        <v>1843</v>
      </c>
      <c r="X175" s="205"/>
      <c r="Y175" s="249"/>
      <c r="Z175" s="219"/>
      <c r="AA175" s="243"/>
      <c r="AB175" s="204"/>
      <c r="AC175" s="204"/>
      <c r="AD175" s="250"/>
      <c r="AE175" s="219"/>
      <c r="AF175" s="243"/>
      <c r="AG175" s="205"/>
      <c r="AH175" s="205"/>
      <c r="AI175" s="236"/>
      <c r="AJ175" s="205"/>
      <c r="AK175" s="205"/>
      <c r="AL175" s="205"/>
      <c r="AM175" s="205"/>
      <c r="AN175" s="206"/>
      <c r="AO175" s="205"/>
      <c r="AP175" s="205"/>
      <c r="AQ175" s="205"/>
      <c r="AR175" s="205"/>
      <c r="AS175" s="206"/>
      <c r="AT175" s="205"/>
      <c r="AU175" s="205"/>
      <c r="AV175" s="205"/>
      <c r="AW175" s="205"/>
      <c r="AX175" s="206"/>
      <c r="AY175" s="205"/>
      <c r="AZ175" s="205"/>
      <c r="BA175" s="205"/>
      <c r="BB175" s="205"/>
      <c r="BC175" s="206"/>
      <c r="BD175" s="205"/>
      <c r="BE175" s="205"/>
      <c r="BF175" s="205"/>
      <c r="BG175" s="205"/>
      <c r="BH175" s="206"/>
      <c r="BI175" s="205"/>
      <c r="BJ175" s="205"/>
      <c r="BK175" s="205"/>
      <c r="BL175" s="207"/>
      <c r="BM175" s="7" t="str">
        <f t="shared" si="6"/>
        <v>C</v>
      </c>
    </row>
    <row r="176" spans="1:65" s="2" customFormat="1" ht="38.25">
      <c r="A176" s="277">
        <v>170</v>
      </c>
      <c r="B176" s="277" t="str">
        <f t="shared" si="5"/>
        <v>PSS10B_Adani Renewable Energy 35 Limited (ARE35L)</v>
      </c>
      <c r="C176" s="278" t="s">
        <v>653</v>
      </c>
      <c r="D176" s="279" t="s">
        <v>628</v>
      </c>
      <c r="E176" s="279" t="s">
        <v>628</v>
      </c>
      <c r="F176" s="280" t="s">
        <v>1844</v>
      </c>
      <c r="G176" s="280"/>
      <c r="H176" s="289" t="s">
        <v>1094</v>
      </c>
      <c r="I176" s="273" t="s">
        <v>141</v>
      </c>
      <c r="J176" s="198" t="s">
        <v>142</v>
      </c>
      <c r="K176" s="201"/>
      <c r="L176" s="202"/>
      <c r="M176" s="203"/>
      <c r="N176" s="168" t="str" cm="1">
        <f t="array" ref="N176">_xlfn.IFNA(LOOKUP(2, 1/(MOD(COLUMN(O176:XFD176)-COLUMN(O176), 5)=2)/(O176:XFD176&lt;&gt;""), O176:XFD176),"Not Submitted")</f>
        <v>RFC</v>
      </c>
      <c r="O176" s="238">
        <v>46034</v>
      </c>
      <c r="P176" s="238">
        <v>46035</v>
      </c>
      <c r="Q176" s="198" t="s">
        <v>8</v>
      </c>
      <c r="R176" s="102" t="s">
        <v>1837</v>
      </c>
      <c r="S176" s="205"/>
      <c r="T176" s="239"/>
      <c r="U176" s="240"/>
      <c r="V176" s="204"/>
      <c r="W176" s="205"/>
      <c r="X176" s="205"/>
      <c r="Y176" s="249"/>
      <c r="Z176" s="219"/>
      <c r="AA176" s="243"/>
      <c r="AB176" s="204"/>
      <c r="AC176" s="204"/>
      <c r="AD176" s="250"/>
      <c r="AE176" s="219"/>
      <c r="AF176" s="243"/>
      <c r="AG176" s="205"/>
      <c r="AH176" s="205"/>
      <c r="AI176" s="236"/>
      <c r="AJ176" s="205"/>
      <c r="AK176" s="205"/>
      <c r="AL176" s="205"/>
      <c r="AM176" s="205"/>
      <c r="AN176" s="206"/>
      <c r="AO176" s="205"/>
      <c r="AP176" s="205"/>
      <c r="AQ176" s="205"/>
      <c r="AR176" s="205"/>
      <c r="AS176" s="206"/>
      <c r="AT176" s="205"/>
      <c r="AU176" s="205"/>
      <c r="AV176" s="205"/>
      <c r="AW176" s="205"/>
      <c r="AX176" s="206"/>
      <c r="AY176" s="205"/>
      <c r="AZ176" s="205"/>
      <c r="BA176" s="205"/>
      <c r="BB176" s="205"/>
      <c r="BC176" s="206"/>
      <c r="BD176" s="205"/>
      <c r="BE176" s="205"/>
      <c r="BF176" s="205"/>
      <c r="BG176" s="205"/>
      <c r="BH176" s="206"/>
      <c r="BI176" s="205"/>
      <c r="BJ176" s="205"/>
      <c r="BK176" s="205"/>
      <c r="BL176" s="207"/>
      <c r="BM176" s="7" t="str">
        <f t="shared" si="6"/>
        <v>C</v>
      </c>
    </row>
    <row r="177" spans="1:65" s="2" customFormat="1" ht="39" thickBot="1">
      <c r="A177" s="277"/>
      <c r="B177" s="277" t="str">
        <f t="shared" si="5"/>
        <v>PSS10B_Adani Renewable Energy 35 Limited (ARE35L)</v>
      </c>
      <c r="C177" s="278" t="s">
        <v>653</v>
      </c>
      <c r="D177" s="279" t="s">
        <v>628</v>
      </c>
      <c r="E177" s="279" t="s">
        <v>628</v>
      </c>
      <c r="F177" s="280" t="s">
        <v>1845</v>
      </c>
      <c r="G177" s="280"/>
      <c r="H177" s="289" t="s">
        <v>1846</v>
      </c>
      <c r="I177" s="273"/>
      <c r="J177" s="198"/>
      <c r="K177" s="201"/>
      <c r="L177" s="202"/>
      <c r="M177" s="203"/>
      <c r="N177" s="168" t="str" cm="1">
        <f t="array" ref="N177">_xlfn.IFNA(LOOKUP(2, 1/(MOD(COLUMN(O177:XFD177)-COLUMN(O177), 5)=2)/(O177:XFD177&lt;&gt;""), O177:XFD177),"Not Submitted")</f>
        <v>RFC</v>
      </c>
      <c r="O177" s="238">
        <v>46097</v>
      </c>
      <c r="P177" s="238">
        <v>46097</v>
      </c>
      <c r="Q177" s="198" t="s">
        <v>8</v>
      </c>
      <c r="R177" s="102" t="s">
        <v>1847</v>
      </c>
      <c r="S177" s="205"/>
      <c r="T177" s="239"/>
      <c r="U177" s="240"/>
      <c r="V177" s="204"/>
      <c r="W177" s="205"/>
      <c r="X177" s="205"/>
      <c r="Y177" s="249"/>
      <c r="Z177" s="219"/>
      <c r="AA177" s="243"/>
      <c r="AB177" s="204"/>
      <c r="AC177" s="204"/>
      <c r="AD177" s="250"/>
      <c r="AE177" s="219"/>
      <c r="AF177" s="243"/>
      <c r="AG177" s="205"/>
      <c r="AH177" s="205"/>
      <c r="AI177" s="236"/>
      <c r="AJ177" s="205"/>
      <c r="AK177" s="205"/>
      <c r="AL177" s="205"/>
      <c r="AM177" s="205"/>
      <c r="AN177" s="206"/>
      <c r="AO177" s="205"/>
      <c r="AP177" s="205"/>
      <c r="AQ177" s="205"/>
      <c r="AR177" s="205"/>
      <c r="AS177" s="206"/>
      <c r="AT177" s="205"/>
      <c r="AU177" s="205"/>
      <c r="AV177" s="205"/>
      <c r="AW177" s="205"/>
      <c r="AX177" s="206"/>
      <c r="AY177" s="205"/>
      <c r="AZ177" s="205"/>
      <c r="BA177" s="205"/>
      <c r="BB177" s="205"/>
      <c r="BC177" s="206"/>
      <c r="BD177" s="205"/>
      <c r="BE177" s="205"/>
      <c r="BF177" s="205"/>
      <c r="BG177" s="205"/>
      <c r="BH177" s="206"/>
      <c r="BI177" s="205"/>
      <c r="BJ177" s="205"/>
      <c r="BK177" s="205"/>
      <c r="BL177" s="207"/>
      <c r="BM177" s="7" t="str">
        <f t="shared" si="6"/>
        <v>C</v>
      </c>
    </row>
    <row r="178" spans="1:65" s="2" customFormat="1" ht="39.75" thickTop="1">
      <c r="A178" s="158"/>
      <c r="B178" s="159" t="str">
        <f t="shared" si="5"/>
        <v>PSS10B_Adani Renewable Energy 35 Limited (ARE35L)</v>
      </c>
      <c r="C178" s="31" t="s">
        <v>653</v>
      </c>
      <c r="D178" s="197" t="s">
        <v>22</v>
      </c>
      <c r="E178" s="160" t="s">
        <v>628</v>
      </c>
      <c r="F178" s="291" t="s">
        <v>3112</v>
      </c>
      <c r="G178" s="548"/>
      <c r="H178" s="289" t="s">
        <v>863</v>
      </c>
      <c r="I178" s="160" t="s">
        <v>141</v>
      </c>
      <c r="J178" s="198"/>
      <c r="K178" s="201"/>
      <c r="L178" s="202"/>
      <c r="M178" s="203"/>
      <c r="N178" s="168" t="str" cm="1">
        <f t="array" ref="N178">_xlfn.IFNA(LOOKUP(2, 1/(MOD(COLUMN(O178:XFD178)-COLUMN(O178), 5)=2)/(O178:XFD178&lt;&gt;""), O178:XFD178),"Not Submitted")</f>
        <v>RFC</v>
      </c>
      <c r="O178" s="238">
        <v>46214</v>
      </c>
      <c r="P178" s="238">
        <v>46216</v>
      </c>
      <c r="Q178" s="198" t="s">
        <v>8</v>
      </c>
      <c r="R178" s="724" t="s">
        <v>3113</v>
      </c>
      <c r="S178" s="205"/>
      <c r="T178" s="239"/>
      <c r="U178" s="240"/>
      <c r="V178" s="204"/>
      <c r="W178" s="102"/>
      <c r="X178" s="205"/>
      <c r="Y178" s="249"/>
      <c r="Z178" s="219"/>
      <c r="AA178" s="243"/>
      <c r="AB178" s="204"/>
      <c r="AC178" s="204"/>
      <c r="AD178" s="250"/>
      <c r="AE178" s="219"/>
      <c r="AF178" s="243"/>
      <c r="AG178" s="205"/>
      <c r="AH178" s="205"/>
      <c r="AI178" s="236"/>
      <c r="AJ178" s="205"/>
      <c r="AK178" s="205"/>
      <c r="AL178" s="205"/>
      <c r="AM178" s="205"/>
      <c r="AN178" s="206"/>
      <c r="AO178" s="205"/>
      <c r="AP178" s="205"/>
      <c r="AQ178" s="205"/>
      <c r="AR178" s="205"/>
      <c r="AS178" s="206"/>
      <c r="AT178" s="205"/>
      <c r="AU178" s="205"/>
      <c r="AV178" s="205"/>
      <c r="AW178" s="205"/>
      <c r="AX178" s="206"/>
      <c r="AY178" s="205"/>
      <c r="AZ178" s="205"/>
      <c r="BA178" s="205"/>
      <c r="BB178" s="205"/>
      <c r="BC178" s="206"/>
      <c r="BD178" s="205"/>
      <c r="BE178" s="205"/>
      <c r="BF178" s="205"/>
      <c r="BG178" s="205"/>
      <c r="BH178" s="206"/>
      <c r="BI178" s="205"/>
      <c r="BJ178" s="205"/>
      <c r="BK178" s="205"/>
      <c r="BL178" s="207"/>
      <c r="BM178" s="7" t="str">
        <f t="shared" si="6"/>
        <v>C</v>
      </c>
    </row>
    <row r="179" spans="1:65" s="2" customFormat="1" ht="38.25">
      <c r="A179" s="277">
        <v>171</v>
      </c>
      <c r="B179" s="277" t="str">
        <f t="shared" si="5"/>
        <v>PSS10B_Adani Renewable Energy 35 Limited (ARE35L)</v>
      </c>
      <c r="C179" s="278" t="s">
        <v>1848</v>
      </c>
      <c r="D179" s="279" t="s">
        <v>628</v>
      </c>
      <c r="E179" s="279" t="s">
        <v>628</v>
      </c>
      <c r="F179" s="280" t="s">
        <v>1849</v>
      </c>
      <c r="G179" s="280" t="s">
        <v>1850</v>
      </c>
      <c r="H179" s="289" t="s">
        <v>1851</v>
      </c>
      <c r="I179" s="273" t="s">
        <v>141</v>
      </c>
      <c r="J179" s="198" t="s">
        <v>142</v>
      </c>
      <c r="K179" s="201"/>
      <c r="L179" s="202"/>
      <c r="M179" s="203"/>
      <c r="N179" s="168" t="str" cm="1">
        <f t="array" ref="N179">_xlfn.IFNA(LOOKUP(2, 1/(MOD(COLUMN(O179:XFD179)-COLUMN(O179), 5)=2)/(O179:XFD179&lt;&gt;""), O179:XFD179),"Not Submitted")</f>
        <v>RFC</v>
      </c>
      <c r="O179" s="238">
        <v>46008</v>
      </c>
      <c r="P179" s="238">
        <v>46008</v>
      </c>
      <c r="Q179" s="198" t="s">
        <v>8</v>
      </c>
      <c r="R179" s="102" t="s">
        <v>1852</v>
      </c>
      <c r="S179" s="205"/>
      <c r="T179" s="239"/>
      <c r="U179" s="240"/>
      <c r="V179" s="204"/>
      <c r="W179" s="205"/>
      <c r="X179" s="205"/>
      <c r="Y179" s="249"/>
      <c r="Z179" s="219"/>
      <c r="AA179" s="243"/>
      <c r="AB179" s="204"/>
      <c r="AC179" s="204"/>
      <c r="AD179" s="250"/>
      <c r="AE179" s="219"/>
      <c r="AF179" s="243"/>
      <c r="AG179" s="205"/>
      <c r="AH179" s="205"/>
      <c r="AI179" s="236"/>
      <c r="AJ179" s="205"/>
      <c r="AK179" s="205"/>
      <c r="AL179" s="205"/>
      <c r="AM179" s="205"/>
      <c r="AN179" s="206"/>
      <c r="AO179" s="205"/>
      <c r="AP179" s="205"/>
      <c r="AQ179" s="205"/>
      <c r="AR179" s="205"/>
      <c r="AS179" s="206"/>
      <c r="AT179" s="205"/>
      <c r="AU179" s="205"/>
      <c r="AV179" s="205"/>
      <c r="AW179" s="205"/>
      <c r="AX179" s="206"/>
      <c r="AY179" s="205"/>
      <c r="AZ179" s="205"/>
      <c r="BA179" s="205"/>
      <c r="BB179" s="205"/>
      <c r="BC179" s="206"/>
      <c r="BD179" s="205"/>
      <c r="BE179" s="205"/>
      <c r="BF179" s="205"/>
      <c r="BG179" s="205"/>
      <c r="BH179" s="206"/>
      <c r="BI179" s="205"/>
      <c r="BJ179" s="205"/>
      <c r="BK179" s="205"/>
      <c r="BL179" s="207" t="s">
        <v>416</v>
      </c>
      <c r="BM179" s="7" t="str">
        <f t="shared" si="6"/>
        <v>C</v>
      </c>
    </row>
    <row r="180" spans="1:65" s="2" customFormat="1" ht="38.25">
      <c r="A180" s="277">
        <v>172</v>
      </c>
      <c r="B180" s="277" t="str">
        <f t="shared" si="5"/>
        <v>PSS10B_Adani Renewable Energy 35 Limited (ARE35L)</v>
      </c>
      <c r="C180" s="278" t="s">
        <v>1853</v>
      </c>
      <c r="D180" s="279" t="s">
        <v>628</v>
      </c>
      <c r="E180" s="279" t="s">
        <v>628</v>
      </c>
      <c r="F180" s="280" t="s">
        <v>1854</v>
      </c>
      <c r="G180" s="280" t="s">
        <v>1855</v>
      </c>
      <c r="H180" s="289" t="s">
        <v>792</v>
      </c>
      <c r="I180" s="273" t="s">
        <v>141</v>
      </c>
      <c r="J180" s="198" t="s">
        <v>142</v>
      </c>
      <c r="K180" s="201"/>
      <c r="L180" s="202"/>
      <c r="M180" s="203"/>
      <c r="N180" s="168" t="str" cm="1">
        <f t="array" ref="N180">_xlfn.IFNA(LOOKUP(2, 1/(MOD(COLUMN(O180:XFD180)-COLUMN(O180), 5)=2)/(O180:XFD180&lt;&gt;""), O180:XFD180),"Not Submitted")</f>
        <v>RFC</v>
      </c>
      <c r="O180" s="238">
        <v>46007</v>
      </c>
      <c r="P180" s="238">
        <v>46007</v>
      </c>
      <c r="Q180" s="198" t="s">
        <v>8</v>
      </c>
      <c r="R180" s="102" t="s">
        <v>1856</v>
      </c>
      <c r="S180" s="205"/>
      <c r="T180" s="239">
        <v>46008</v>
      </c>
      <c r="U180" s="240">
        <v>46008</v>
      </c>
      <c r="V180" s="204" t="s">
        <v>8</v>
      </c>
      <c r="W180" s="205" t="s">
        <v>1852</v>
      </c>
      <c r="X180" s="205"/>
      <c r="Y180" s="249"/>
      <c r="Z180" s="219"/>
      <c r="AA180" s="243"/>
      <c r="AB180" s="204"/>
      <c r="AC180" s="204"/>
      <c r="AD180" s="250"/>
      <c r="AE180" s="219"/>
      <c r="AF180" s="243"/>
      <c r="AG180" s="205"/>
      <c r="AH180" s="205"/>
      <c r="AI180" s="236"/>
      <c r="AJ180" s="205"/>
      <c r="AK180" s="205"/>
      <c r="AL180" s="205"/>
      <c r="AM180" s="205"/>
      <c r="AN180" s="206"/>
      <c r="AO180" s="205"/>
      <c r="AP180" s="205"/>
      <c r="AQ180" s="205"/>
      <c r="AR180" s="205"/>
      <c r="AS180" s="206"/>
      <c r="AT180" s="205"/>
      <c r="AU180" s="205"/>
      <c r="AV180" s="205"/>
      <c r="AW180" s="205"/>
      <c r="AX180" s="206"/>
      <c r="AY180" s="205"/>
      <c r="AZ180" s="205"/>
      <c r="BA180" s="205"/>
      <c r="BB180" s="205"/>
      <c r="BC180" s="206"/>
      <c r="BD180" s="205"/>
      <c r="BE180" s="205"/>
      <c r="BF180" s="205"/>
      <c r="BG180" s="205"/>
      <c r="BH180" s="206"/>
      <c r="BI180" s="205"/>
      <c r="BJ180" s="205"/>
      <c r="BK180" s="205"/>
      <c r="BL180" s="207" t="s">
        <v>416</v>
      </c>
      <c r="BM180" s="7" t="str">
        <f t="shared" si="6"/>
        <v>C</v>
      </c>
    </row>
    <row r="181" spans="1:65" s="2" customFormat="1" ht="39" hidden="1">
      <c r="A181" s="505"/>
      <c r="B181" s="452" t="str">
        <f t="shared" si="5"/>
        <v>PSS10B_Adani Renewable Energy 35 Limited (ARE35L)</v>
      </c>
      <c r="C181" s="506" t="s">
        <v>636</v>
      </c>
      <c r="D181" s="279" t="s">
        <v>628</v>
      </c>
      <c r="E181" s="529" t="s">
        <v>628</v>
      </c>
      <c r="F181" s="547" t="s">
        <v>1833</v>
      </c>
      <c r="G181" s="295"/>
      <c r="H181" s="530" t="s">
        <v>641</v>
      </c>
      <c r="I181" s="296" t="s">
        <v>141</v>
      </c>
      <c r="J181" s="160" t="s">
        <v>142</v>
      </c>
      <c r="K181" s="420">
        <v>46073</v>
      </c>
      <c r="L181" s="165"/>
      <c r="M181" s="194"/>
      <c r="N181" s="168" t="str" cm="1">
        <f t="array" ref="N181">_xlfn.IFNA(LOOKUP(2, 1/(MOD(COLUMN(O181:XFD181)-COLUMN(O181), 5)=2)/(O181:XFD181&lt;&gt;""), O181:XFD181),"Not Submitted")</f>
        <v>Not Submitted</v>
      </c>
      <c r="O181" s="230"/>
      <c r="P181" s="237"/>
      <c r="Q181" s="177"/>
      <c r="R181" s="178"/>
      <c r="S181" s="172"/>
      <c r="T181" s="188"/>
      <c r="U181" s="185"/>
      <c r="V181" s="168"/>
      <c r="W181" s="172"/>
      <c r="X181" s="172"/>
      <c r="Y181" s="227"/>
      <c r="Z181" s="232"/>
      <c r="AA181" s="208"/>
      <c r="AB181" s="168"/>
      <c r="AC181" s="168"/>
      <c r="AD181" s="231"/>
      <c r="AE181" s="232"/>
      <c r="AF181" s="208"/>
      <c r="AG181" s="172"/>
      <c r="AH181" s="172"/>
      <c r="AI181" s="236"/>
      <c r="AJ181" s="205"/>
      <c r="AK181" s="172"/>
      <c r="AL181" s="172"/>
      <c r="AM181" s="172"/>
      <c r="AN181" s="180"/>
      <c r="AO181" s="172"/>
      <c r="AP181" s="172"/>
      <c r="AQ181" s="172"/>
      <c r="AR181" s="172"/>
      <c r="AS181" s="180"/>
      <c r="AT181" s="172"/>
      <c r="AU181" s="172"/>
      <c r="AV181" s="172"/>
      <c r="AW181" s="172"/>
      <c r="AX181" s="180"/>
      <c r="AY181" s="172"/>
      <c r="AZ181" s="172"/>
      <c r="BA181" s="172"/>
      <c r="BB181" s="172"/>
      <c r="BC181" s="180"/>
      <c r="BD181" s="172"/>
      <c r="BE181" s="172"/>
      <c r="BF181" s="172"/>
      <c r="BG181" s="172"/>
      <c r="BH181" s="180"/>
      <c r="BI181" s="172"/>
      <c r="BJ181" s="172"/>
      <c r="BK181" s="172"/>
      <c r="BL181" s="191"/>
      <c r="BM181" s="7" t="str">
        <f t="shared" si="6"/>
        <v>C</v>
      </c>
    </row>
    <row r="182" spans="1:65" s="2" customFormat="1" ht="39" hidden="1">
      <c r="A182" s="158"/>
      <c r="B182" s="277" t="str">
        <f t="shared" si="5"/>
        <v>PSS10B_Adani Renewable Energy 35 Limited (ARE35L)</v>
      </c>
      <c r="C182" s="278" t="s">
        <v>636</v>
      </c>
      <c r="D182" s="279" t="s">
        <v>637</v>
      </c>
      <c r="E182" s="28" t="s">
        <v>628</v>
      </c>
      <c r="F182" s="448" t="s">
        <v>1857</v>
      </c>
      <c r="G182" s="280"/>
      <c r="H182" s="289" t="s">
        <v>639</v>
      </c>
      <c r="I182" s="160" t="s">
        <v>141</v>
      </c>
      <c r="J182" s="198" t="s">
        <v>142</v>
      </c>
      <c r="K182" s="420">
        <v>46073</v>
      </c>
      <c r="L182" s="202"/>
      <c r="M182" s="203"/>
      <c r="N182" s="168" t="str" cm="1">
        <f t="array" ref="N182">_xlfn.IFNA(LOOKUP(2, 1/(MOD(COLUMN(O182:XFD182)-COLUMN(O182), 5)=2)/(O182:XFD182&lt;&gt;""), O182:XFD182),"Not Submitted")</f>
        <v>Not Submitted</v>
      </c>
      <c r="O182" s="238"/>
      <c r="P182" s="238"/>
      <c r="Q182" s="198"/>
      <c r="R182" s="102"/>
      <c r="S182" s="205"/>
      <c r="T182" s="239"/>
      <c r="U182" s="240"/>
      <c r="V182" s="204"/>
      <c r="W182" s="205"/>
      <c r="X182" s="205"/>
      <c r="Y182" s="249"/>
      <c r="Z182" s="219"/>
      <c r="AA182" s="243"/>
      <c r="AB182" s="204"/>
      <c r="AC182" s="204"/>
      <c r="AD182" s="250"/>
      <c r="AE182" s="219"/>
      <c r="AF182" s="243"/>
      <c r="AG182" s="205"/>
      <c r="AH182" s="205"/>
      <c r="AI182" s="236"/>
      <c r="AJ182" s="205"/>
      <c r="AK182" s="205"/>
      <c r="AL182" s="205"/>
      <c r="AM182" s="205"/>
      <c r="AN182" s="206"/>
      <c r="AO182" s="205"/>
      <c r="AP182" s="205"/>
      <c r="AQ182" s="205"/>
      <c r="AR182" s="205"/>
      <c r="AS182" s="206"/>
      <c r="AT182" s="205"/>
      <c r="AU182" s="205"/>
      <c r="AV182" s="205"/>
      <c r="AW182" s="205"/>
      <c r="AX182" s="206"/>
      <c r="AY182" s="205"/>
      <c r="AZ182" s="205"/>
      <c r="BA182" s="205"/>
      <c r="BB182" s="205"/>
      <c r="BC182" s="206"/>
      <c r="BD182" s="205"/>
      <c r="BE182" s="205"/>
      <c r="BF182" s="205"/>
      <c r="BG182" s="205"/>
      <c r="BH182" s="206"/>
      <c r="BI182" s="205"/>
      <c r="BJ182" s="205"/>
      <c r="BK182" s="205"/>
      <c r="BL182" s="207"/>
      <c r="BM182" s="7" t="str">
        <f t="shared" si="6"/>
        <v>C</v>
      </c>
    </row>
    <row r="183" spans="1:65" s="2" customFormat="1" ht="39">
      <c r="A183" s="158"/>
      <c r="B183" s="452" t="str">
        <f t="shared" si="5"/>
        <v>PSS10B_Adani Renewable Energy 35 Limited (ARE35L)</v>
      </c>
      <c r="C183" s="431" t="s">
        <v>627</v>
      </c>
      <c r="D183" s="549"/>
      <c r="E183" s="529" t="s">
        <v>628</v>
      </c>
      <c r="F183" s="543" t="s">
        <v>1858</v>
      </c>
      <c r="G183" s="433"/>
      <c r="H183" s="193" t="s">
        <v>648</v>
      </c>
      <c r="I183" s="160" t="s">
        <v>141</v>
      </c>
      <c r="J183" s="198" t="s">
        <v>142</v>
      </c>
      <c r="K183" s="216"/>
      <c r="L183" s="202"/>
      <c r="M183" s="203"/>
      <c r="N183" s="168" t="str" cm="1">
        <f t="array" ref="N183">_xlfn.IFNA(LOOKUP(2, 1/(MOD(COLUMN(O183:XFD183)-COLUMN(O183), 5)=2)/(O183:XFD183&lt;&gt;""), O183:XFD183),"Not Submitted")</f>
        <v>RFC</v>
      </c>
      <c r="O183" s="238">
        <v>46073</v>
      </c>
      <c r="P183" s="238">
        <v>46074</v>
      </c>
      <c r="Q183" s="198" t="s">
        <v>8</v>
      </c>
      <c r="R183" s="102" t="s">
        <v>1859</v>
      </c>
      <c r="S183" s="205"/>
      <c r="T183" s="239"/>
      <c r="U183" s="240"/>
      <c r="V183" s="204"/>
      <c r="W183" s="205"/>
      <c r="X183" s="205"/>
      <c r="Y183" s="249"/>
      <c r="Z183" s="219"/>
      <c r="AA183" s="243"/>
      <c r="AB183" s="204"/>
      <c r="AC183" s="204"/>
      <c r="AD183" s="250"/>
      <c r="AE183" s="219"/>
      <c r="AF183" s="243"/>
      <c r="AG183" s="205"/>
      <c r="AH183" s="205"/>
      <c r="AI183" s="236"/>
      <c r="AJ183" s="205"/>
      <c r="AK183" s="205"/>
      <c r="AL183" s="205"/>
      <c r="AM183" s="205"/>
      <c r="AN183" s="206"/>
      <c r="AO183" s="205"/>
      <c r="AP183" s="205"/>
      <c r="AQ183" s="205"/>
      <c r="AR183" s="205"/>
      <c r="AS183" s="206"/>
      <c r="AT183" s="205"/>
      <c r="AU183" s="205"/>
      <c r="AV183" s="205"/>
      <c r="AW183" s="205"/>
      <c r="AX183" s="206"/>
      <c r="AY183" s="205"/>
      <c r="AZ183" s="205"/>
      <c r="BA183" s="205"/>
      <c r="BB183" s="205"/>
      <c r="BC183" s="206"/>
      <c r="BD183" s="205"/>
      <c r="BE183" s="205"/>
      <c r="BF183" s="205"/>
      <c r="BG183" s="205"/>
      <c r="BH183" s="206"/>
      <c r="BI183" s="205"/>
      <c r="BJ183" s="205"/>
      <c r="BK183" s="205"/>
      <c r="BL183" s="207"/>
      <c r="BM183" s="7" t="str">
        <f t="shared" si="6"/>
        <v>C</v>
      </c>
    </row>
    <row r="184" spans="1:65" s="2" customFormat="1" ht="39">
      <c r="A184" s="158"/>
      <c r="B184" s="277" t="str">
        <f t="shared" si="5"/>
        <v>PSS10B_Adani Renewable Energy 35 Limited (ARE35L)</v>
      </c>
      <c r="C184" s="278" t="s">
        <v>627</v>
      </c>
      <c r="D184" s="279"/>
      <c r="E184" s="28" t="s">
        <v>628</v>
      </c>
      <c r="F184" s="448" t="s">
        <v>1860</v>
      </c>
      <c r="G184" s="280"/>
      <c r="H184" s="289" t="s">
        <v>630</v>
      </c>
      <c r="I184" s="160" t="s">
        <v>141</v>
      </c>
      <c r="J184" s="198" t="s">
        <v>142</v>
      </c>
      <c r="K184" s="216">
        <v>46076</v>
      </c>
      <c r="L184" s="202"/>
      <c r="M184" s="203"/>
      <c r="N184" s="168" t="str" cm="1">
        <f t="array" ref="N184">_xlfn.IFNA(LOOKUP(2, 1/(MOD(COLUMN(O184:XFD184)-COLUMN(O184), 5)=2)/(O184:XFD184&lt;&gt;""), O184:XFD184),"Not Submitted")</f>
        <v>RFC</v>
      </c>
      <c r="O184" s="238">
        <v>46079</v>
      </c>
      <c r="P184" s="238">
        <v>46079</v>
      </c>
      <c r="Q184" s="198" t="s">
        <v>8</v>
      </c>
      <c r="R184" s="102" t="s">
        <v>1861</v>
      </c>
      <c r="S184" s="205"/>
      <c r="T184" s="239">
        <v>46122</v>
      </c>
      <c r="U184" s="240">
        <v>46122</v>
      </c>
      <c r="V184" s="204" t="s">
        <v>8</v>
      </c>
      <c r="W184" s="205" t="s">
        <v>1862</v>
      </c>
      <c r="X184" s="205"/>
      <c r="Y184" s="249"/>
      <c r="Z184" s="219"/>
      <c r="AA184" s="243"/>
      <c r="AB184" s="204"/>
      <c r="AC184" s="204"/>
      <c r="AD184" s="250"/>
      <c r="AE184" s="219"/>
      <c r="AF184" s="243"/>
      <c r="AG184" s="205"/>
      <c r="AH184" s="205"/>
      <c r="AI184" s="236"/>
      <c r="AJ184" s="205"/>
      <c r="AK184" s="205"/>
      <c r="AL184" s="205"/>
      <c r="AM184" s="205"/>
      <c r="AN184" s="206"/>
      <c r="AO184" s="205"/>
      <c r="AP184" s="205"/>
      <c r="AQ184" s="205"/>
      <c r="AR184" s="205"/>
      <c r="AS184" s="206"/>
      <c r="AT184" s="205"/>
      <c r="AU184" s="205"/>
      <c r="AV184" s="205"/>
      <c r="AW184" s="205"/>
      <c r="AX184" s="206"/>
      <c r="AY184" s="205"/>
      <c r="AZ184" s="205"/>
      <c r="BA184" s="205"/>
      <c r="BB184" s="205"/>
      <c r="BC184" s="206"/>
      <c r="BD184" s="205"/>
      <c r="BE184" s="205"/>
      <c r="BF184" s="205"/>
      <c r="BG184" s="205"/>
      <c r="BH184" s="206"/>
      <c r="BI184" s="205"/>
      <c r="BJ184" s="205"/>
      <c r="BK184" s="205"/>
      <c r="BL184" s="207"/>
      <c r="BM184" s="7" t="str">
        <f t="shared" si="6"/>
        <v>E</v>
      </c>
    </row>
    <row r="185" spans="1:65" s="2" customFormat="1" ht="39">
      <c r="A185" s="158"/>
      <c r="B185" s="277" t="str">
        <f t="shared" si="5"/>
        <v>PSS10B_Adani Renewable Energy 35 Limited (ARE35L)</v>
      </c>
      <c r="C185" s="278" t="s">
        <v>600</v>
      </c>
      <c r="D185" s="279"/>
      <c r="E185" s="28" t="s">
        <v>628</v>
      </c>
      <c r="F185" s="448" t="s">
        <v>1863</v>
      </c>
      <c r="G185" s="280"/>
      <c r="H185" s="289" t="s">
        <v>805</v>
      </c>
      <c r="I185" s="160" t="s">
        <v>141</v>
      </c>
      <c r="J185" s="198" t="s">
        <v>142</v>
      </c>
      <c r="K185" s="216">
        <v>46116</v>
      </c>
      <c r="L185" s="202"/>
      <c r="M185" s="203"/>
      <c r="N185" s="168" t="str" cm="1">
        <f t="array" ref="N185">_xlfn.IFNA(LOOKUP(2, 1/(MOD(COLUMN(O185:XFD185)-COLUMN(O185), 5)=2)/(O185:XFD185&lt;&gt;""), O185:XFD185),"Not Submitted")</f>
        <v>RFC</v>
      </c>
      <c r="O185" s="238">
        <v>46116</v>
      </c>
      <c r="P185" s="238">
        <v>46116</v>
      </c>
      <c r="Q185" s="198" t="s">
        <v>8</v>
      </c>
      <c r="R185" s="102" t="s">
        <v>1864</v>
      </c>
      <c r="S185" s="205"/>
      <c r="T185" s="239"/>
      <c r="U185" s="240"/>
      <c r="V185" s="204"/>
      <c r="W185" s="205"/>
      <c r="X185" s="205"/>
      <c r="Y185" s="249"/>
      <c r="Z185" s="219"/>
      <c r="AA185" s="243"/>
      <c r="AB185" s="204"/>
      <c r="AC185" s="204"/>
      <c r="AD185" s="250"/>
      <c r="AE185" s="219"/>
      <c r="AF185" s="243"/>
      <c r="AG185" s="205"/>
      <c r="AH185" s="205"/>
      <c r="AI185" s="236"/>
      <c r="AJ185" s="205"/>
      <c r="AK185" s="205"/>
      <c r="AL185" s="205"/>
      <c r="AM185" s="205"/>
      <c r="AN185" s="206"/>
      <c r="AO185" s="205"/>
      <c r="AP185" s="205"/>
      <c r="AQ185" s="205"/>
      <c r="AR185" s="205"/>
      <c r="AS185" s="206"/>
      <c r="AT185" s="205"/>
      <c r="AU185" s="205"/>
      <c r="AV185" s="205"/>
      <c r="AW185" s="205"/>
      <c r="AX185" s="206"/>
      <c r="AY185" s="205"/>
      <c r="AZ185" s="205"/>
      <c r="BA185" s="205"/>
      <c r="BB185" s="205"/>
      <c r="BC185" s="206"/>
      <c r="BD185" s="205"/>
      <c r="BE185" s="205"/>
      <c r="BF185" s="205"/>
      <c r="BG185" s="205"/>
      <c r="BH185" s="206"/>
      <c r="BI185" s="205"/>
      <c r="BJ185" s="205"/>
      <c r="BK185" s="205"/>
      <c r="BL185" s="207"/>
      <c r="BM185" s="7" t="str">
        <f t="shared" si="6"/>
        <v>C</v>
      </c>
    </row>
    <row r="186" spans="1:65" s="2" customFormat="1" ht="39">
      <c r="A186" s="277">
        <v>173</v>
      </c>
      <c r="B186" s="277" t="str">
        <f t="shared" si="5"/>
        <v>PSS10B_Adani Renewable Energy 35 Limited (ARE35L)</v>
      </c>
      <c r="C186" s="298" t="s">
        <v>698</v>
      </c>
      <c r="D186" s="549" t="s">
        <v>22</v>
      </c>
      <c r="E186" s="445" t="s">
        <v>628</v>
      </c>
      <c r="F186" s="459" t="s">
        <v>2982</v>
      </c>
      <c r="H186" s="447" t="s">
        <v>2985</v>
      </c>
      <c r="I186" s="160" t="s">
        <v>141</v>
      </c>
      <c r="J186" s="160" t="s">
        <v>159</v>
      </c>
      <c r="K186" s="164"/>
      <c r="L186" s="165"/>
      <c r="M186" s="166"/>
      <c r="N186" s="168" t="str" cm="1">
        <f t="array" ref="N186">_xlfn.IFNA(LOOKUP(2, 1/(MOD(COLUMN(O186:XFD186)-COLUMN(O186), 5)=2)/(O186:XFD186&lt;&gt;""), O186:XFD186),"Not Submitted")</f>
        <v>RFC</v>
      </c>
      <c r="O186" s="228">
        <v>46193</v>
      </c>
      <c r="P186" s="228">
        <v>46195</v>
      </c>
      <c r="Q186" s="198" t="s">
        <v>8</v>
      </c>
      <c r="R186" s="102" t="s">
        <v>2990</v>
      </c>
      <c r="S186" s="172"/>
      <c r="T186" s="188"/>
      <c r="U186" s="185"/>
      <c r="V186" s="172"/>
      <c r="W186" s="172"/>
      <c r="X186" s="227"/>
      <c r="Y186" s="232"/>
      <c r="Z186" s="208"/>
      <c r="AA186" s="168"/>
      <c r="AB186" s="168"/>
      <c r="AC186" s="231"/>
      <c r="AD186" s="232"/>
      <c r="AE186" s="208"/>
      <c r="AF186" s="172"/>
      <c r="AG186" s="172"/>
      <c r="AH186" s="236"/>
      <c r="AI186" s="205"/>
      <c r="AJ186" s="172"/>
      <c r="AK186" s="172"/>
      <c r="AL186" s="172"/>
      <c r="AM186" s="180"/>
      <c r="AN186" s="172"/>
      <c r="AO186" s="172"/>
      <c r="AP186" s="172"/>
      <c r="AQ186" s="172"/>
      <c r="AR186" s="180"/>
      <c r="AS186" s="172"/>
      <c r="AT186" s="172"/>
      <c r="AU186" s="172"/>
      <c r="AV186" s="172"/>
      <c r="AW186" s="180"/>
      <c r="AX186" s="172"/>
      <c r="AY186" s="172"/>
      <c r="AZ186" s="172"/>
      <c r="BA186" s="172"/>
      <c r="BB186" s="180"/>
      <c r="BC186" s="172"/>
      <c r="BD186" s="172"/>
      <c r="BE186" s="172"/>
      <c r="BF186" s="172"/>
      <c r="BG186" s="180"/>
      <c r="BH186" s="172"/>
      <c r="BI186" s="172"/>
      <c r="BJ186" s="172"/>
      <c r="BK186" s="191"/>
      <c r="BL186" s="7"/>
      <c r="BM186" s="7" t="str">
        <f t="shared" si="6"/>
        <v>C</v>
      </c>
    </row>
    <row r="187" spans="1:65" s="2" customFormat="1" ht="38.25" hidden="1">
      <c r="A187" s="277">
        <v>173</v>
      </c>
      <c r="B187" s="277" t="str">
        <f t="shared" si="5"/>
        <v>PSS10B_Adani Renewable Energy 35 Limited (ARE35L)</v>
      </c>
      <c r="C187" s="278" t="s">
        <v>674</v>
      </c>
      <c r="D187" s="279" t="s">
        <v>637</v>
      </c>
      <c r="E187" s="28" t="s">
        <v>689</v>
      </c>
      <c r="F187" s="280" t="s">
        <v>1865</v>
      </c>
      <c r="G187" s="280"/>
      <c r="H187" s="289" t="s">
        <v>677</v>
      </c>
      <c r="I187" s="273" t="s">
        <v>141</v>
      </c>
      <c r="J187" s="198" t="s">
        <v>142</v>
      </c>
      <c r="K187" s="201"/>
      <c r="L187" s="202"/>
      <c r="M187" s="203"/>
      <c r="N187" s="168" t="str" cm="1">
        <f t="array" ref="N187">_xlfn.IFNA(LOOKUP(2, 1/(MOD(COLUMN(O187:XFD187)-COLUMN(O187), 5)=2)/(O187:XFD187&lt;&gt;""), O187:XFD187),"Not Submitted")</f>
        <v>Delete</v>
      </c>
      <c r="O187" s="238"/>
      <c r="P187" s="238"/>
      <c r="Q187" s="198" t="s">
        <v>56</v>
      </c>
      <c r="R187" s="102"/>
      <c r="S187" s="207" t="s">
        <v>2973</v>
      </c>
      <c r="T187" s="239"/>
      <c r="U187" s="240"/>
      <c r="V187" s="204"/>
      <c r="W187" s="205"/>
      <c r="X187" s="205"/>
      <c r="Y187" s="249"/>
      <c r="Z187" s="219"/>
      <c r="AA187" s="243"/>
      <c r="AB187" s="204"/>
      <c r="AC187" s="204"/>
      <c r="AD187" s="250"/>
      <c r="AE187" s="219"/>
      <c r="AF187" s="243"/>
      <c r="AG187" s="205"/>
      <c r="AH187" s="205"/>
      <c r="AI187" s="236"/>
      <c r="AJ187" s="205"/>
      <c r="AK187" s="205"/>
      <c r="AL187" s="205"/>
      <c r="AM187" s="205"/>
      <c r="AN187" s="206"/>
      <c r="AO187" s="205"/>
      <c r="AP187" s="205"/>
      <c r="AQ187" s="205"/>
      <c r="AR187" s="205"/>
      <c r="AS187" s="206"/>
      <c r="AT187" s="205"/>
      <c r="AU187" s="205"/>
      <c r="AV187" s="205"/>
      <c r="AW187" s="205"/>
      <c r="AX187" s="206"/>
      <c r="AY187" s="205"/>
      <c r="AZ187" s="205"/>
      <c r="BA187" s="205"/>
      <c r="BB187" s="205"/>
      <c r="BC187" s="206"/>
      <c r="BD187" s="205"/>
      <c r="BE187" s="205"/>
      <c r="BF187" s="205"/>
      <c r="BG187" s="205"/>
      <c r="BH187" s="206"/>
      <c r="BI187" s="205"/>
      <c r="BJ187" s="205"/>
      <c r="BK187" s="205"/>
      <c r="BL187" s="207"/>
      <c r="BM187" s="7" t="str">
        <f t="shared" si="6"/>
        <v>C</v>
      </c>
    </row>
    <row r="188" spans="1:65" s="2" customFormat="1" ht="38.25">
      <c r="A188" s="277">
        <v>174</v>
      </c>
      <c r="B188" s="277" t="str">
        <f t="shared" si="5"/>
        <v>PSS10B_Adani Renewable Energy 35 Limited (ARE35L)</v>
      </c>
      <c r="C188" s="278" t="s">
        <v>703</v>
      </c>
      <c r="D188" s="279" t="s">
        <v>637</v>
      </c>
      <c r="E188" s="28" t="s">
        <v>689</v>
      </c>
      <c r="F188" s="280" t="s">
        <v>1866</v>
      </c>
      <c r="G188" s="280"/>
      <c r="H188" s="289" t="s">
        <v>1867</v>
      </c>
      <c r="I188" s="273" t="s">
        <v>141</v>
      </c>
      <c r="J188" s="198" t="s">
        <v>142</v>
      </c>
      <c r="K188" s="201"/>
      <c r="L188" s="202"/>
      <c r="M188" s="203"/>
      <c r="N188" s="168" t="str" cm="1">
        <f t="array" ref="N188">_xlfn.IFNA(LOOKUP(2, 1/(MOD(COLUMN(O188:XFD188)-COLUMN(O188), 5)=2)/(O188:XFD188&lt;&gt;""), O188:XFD188),"Not Submitted")</f>
        <v>Cat. -IV</v>
      </c>
      <c r="O188" s="238">
        <v>46064</v>
      </c>
      <c r="P188" s="238">
        <v>46064</v>
      </c>
      <c r="Q188" s="198" t="s">
        <v>37</v>
      </c>
      <c r="R188" s="102" t="s">
        <v>1868</v>
      </c>
      <c r="S188" s="205"/>
      <c r="T188" s="239">
        <v>46086</v>
      </c>
      <c r="U188" s="240">
        <v>46086</v>
      </c>
      <c r="V188" s="198" t="s">
        <v>37</v>
      </c>
      <c r="W188" s="205" t="s">
        <v>1869</v>
      </c>
      <c r="X188" s="205"/>
      <c r="Y188" s="249"/>
      <c r="Z188" s="219"/>
      <c r="AA188" s="243"/>
      <c r="AB188" s="204"/>
      <c r="AC188" s="204"/>
      <c r="AD188" s="250"/>
      <c r="AE188" s="219"/>
      <c r="AF188" s="243"/>
      <c r="AG188" s="205"/>
      <c r="AH188" s="205"/>
      <c r="AI188" s="236"/>
      <c r="AJ188" s="205"/>
      <c r="AK188" s="205"/>
      <c r="AL188" s="205"/>
      <c r="AM188" s="205"/>
      <c r="AN188" s="206"/>
      <c r="AO188" s="205"/>
      <c r="AP188" s="205"/>
      <c r="AQ188" s="205"/>
      <c r="AR188" s="205"/>
      <c r="AS188" s="206"/>
      <c r="AT188" s="205"/>
      <c r="AU188" s="205"/>
      <c r="AV188" s="205"/>
      <c r="AW188" s="205"/>
      <c r="AX188" s="206"/>
      <c r="AY188" s="205"/>
      <c r="AZ188" s="205"/>
      <c r="BA188" s="205"/>
      <c r="BB188" s="205"/>
      <c r="BC188" s="206"/>
      <c r="BD188" s="205"/>
      <c r="BE188" s="205"/>
      <c r="BF188" s="205"/>
      <c r="BG188" s="205"/>
      <c r="BH188" s="206"/>
      <c r="BI188" s="205"/>
      <c r="BJ188" s="205"/>
      <c r="BK188" s="205"/>
      <c r="BL188" s="207"/>
      <c r="BM188" s="7" t="str">
        <f t="shared" si="6"/>
        <v>S</v>
      </c>
    </row>
    <row r="189" spans="1:65" s="2" customFormat="1" ht="38.25">
      <c r="A189" s="277">
        <v>175</v>
      </c>
      <c r="B189" s="277" t="str">
        <f t="shared" si="5"/>
        <v>PSS10B_Adani Renewable Energy 35 Limited (ARE35L)</v>
      </c>
      <c r="C189" s="278" t="s">
        <v>708</v>
      </c>
      <c r="D189" s="279" t="s">
        <v>637</v>
      </c>
      <c r="E189" s="28" t="s">
        <v>689</v>
      </c>
      <c r="F189" s="280" t="s">
        <v>1870</v>
      </c>
      <c r="G189" s="280"/>
      <c r="H189" s="289" t="s">
        <v>715</v>
      </c>
      <c r="I189" s="273" t="s">
        <v>141</v>
      </c>
      <c r="J189" s="198" t="s">
        <v>142</v>
      </c>
      <c r="K189" s="201"/>
      <c r="L189" s="202"/>
      <c r="M189" s="203"/>
      <c r="N189" s="168" t="str" cm="1">
        <f t="array" ref="N189">_xlfn.IFNA(LOOKUP(2, 1/(MOD(COLUMN(O189:XFD189)-COLUMN(O189), 5)=2)/(O189:XFD189&lt;&gt;""), O189:XFD189),"Not Submitted")</f>
        <v>Cat. -I</v>
      </c>
      <c r="O189" s="238" t="s">
        <v>171</v>
      </c>
      <c r="P189" s="238">
        <v>46060</v>
      </c>
      <c r="Q189" s="198" t="s">
        <v>33</v>
      </c>
      <c r="R189" s="102" t="s">
        <v>1871</v>
      </c>
      <c r="S189" s="205"/>
      <c r="T189" s="239">
        <v>46086</v>
      </c>
      <c r="U189" s="240">
        <v>46087</v>
      </c>
      <c r="V189" s="198" t="s">
        <v>33</v>
      </c>
      <c r="W189" s="205" t="s">
        <v>1872</v>
      </c>
      <c r="X189" s="205"/>
      <c r="Y189" s="249"/>
      <c r="Z189" s="219"/>
      <c r="AA189" s="243"/>
      <c r="AB189" s="204"/>
      <c r="AC189" s="204"/>
      <c r="AD189" s="250"/>
      <c r="AE189" s="219"/>
      <c r="AF189" s="243"/>
      <c r="AG189" s="205"/>
      <c r="AH189" s="205"/>
      <c r="AI189" s="236"/>
      <c r="AJ189" s="205"/>
      <c r="AK189" s="205"/>
      <c r="AL189" s="205"/>
      <c r="AM189" s="205"/>
      <c r="AN189" s="206"/>
      <c r="AO189" s="205"/>
      <c r="AP189" s="205"/>
      <c r="AQ189" s="205"/>
      <c r="AR189" s="205"/>
      <c r="AS189" s="206"/>
      <c r="AT189" s="205"/>
      <c r="AU189" s="205"/>
      <c r="AV189" s="205"/>
      <c r="AW189" s="205"/>
      <c r="AX189" s="206"/>
      <c r="AY189" s="205"/>
      <c r="AZ189" s="205"/>
      <c r="BA189" s="205"/>
      <c r="BB189" s="205"/>
      <c r="BC189" s="206"/>
      <c r="BD189" s="205"/>
      <c r="BE189" s="205"/>
      <c r="BF189" s="205"/>
      <c r="BG189" s="205"/>
      <c r="BH189" s="206"/>
      <c r="BI189" s="205"/>
      <c r="BJ189" s="205"/>
      <c r="BK189" s="205"/>
      <c r="BL189" s="207"/>
      <c r="BM189" s="7" t="str">
        <f t="shared" si="6"/>
        <v>C</v>
      </c>
    </row>
    <row r="190" spans="1:65" s="2" customFormat="1" ht="38.25" hidden="1">
      <c r="A190" s="461">
        <v>176</v>
      </c>
      <c r="B190" s="461" t="str">
        <f t="shared" si="5"/>
        <v>PSS10B_Adani Renewable Energy 35 Limited (ARE35L)</v>
      </c>
      <c r="C190" s="286" t="s">
        <v>711</v>
      </c>
      <c r="D190" s="500" t="s">
        <v>637</v>
      </c>
      <c r="E190" s="501" t="s">
        <v>689</v>
      </c>
      <c r="F190" s="502" t="s">
        <v>1873</v>
      </c>
      <c r="G190" s="280"/>
      <c r="H190" s="503" t="s">
        <v>713</v>
      </c>
      <c r="I190" s="504" t="s">
        <v>141</v>
      </c>
      <c r="J190" s="482" t="s">
        <v>142</v>
      </c>
      <c r="K190" s="201"/>
      <c r="L190" s="202"/>
      <c r="M190" s="203"/>
      <c r="N190" s="168" t="str" cm="1">
        <f t="array" ref="N190">_xlfn.IFNA(LOOKUP(2, 1/(MOD(COLUMN(O190:XFD190)-COLUMN(O190), 5)=2)/(O190:XFD190&lt;&gt;""), O190:XFD190),"Not Submitted")</f>
        <v>Delete</v>
      </c>
      <c r="O190" s="238"/>
      <c r="P190" s="238"/>
      <c r="Q190" s="198" t="s">
        <v>56</v>
      </c>
      <c r="R190" s="102"/>
      <c r="S190" s="207" t="s">
        <v>2973</v>
      </c>
      <c r="T190" s="239"/>
      <c r="U190" s="240"/>
      <c r="V190" s="204"/>
      <c r="W190" s="205"/>
      <c r="X190" s="205"/>
      <c r="Y190" s="249"/>
      <c r="Z190" s="219"/>
      <c r="AA190" s="243"/>
      <c r="AB190" s="204"/>
      <c r="AC190" s="204"/>
      <c r="AD190" s="250"/>
      <c r="AE190" s="219"/>
      <c r="AF190" s="243"/>
      <c r="AG190" s="205"/>
      <c r="AH190" s="205"/>
      <c r="AI190" s="236"/>
      <c r="AJ190" s="205"/>
      <c r="AK190" s="205"/>
      <c r="AL190" s="205"/>
      <c r="AM190" s="205"/>
      <c r="AN190" s="206"/>
      <c r="AO190" s="205"/>
      <c r="AP190" s="205"/>
      <c r="AQ190" s="205"/>
      <c r="AR190" s="205"/>
      <c r="AS190" s="206"/>
      <c r="AT190" s="205"/>
      <c r="AU190" s="205"/>
      <c r="AV190" s="205"/>
      <c r="AW190" s="205"/>
      <c r="AX190" s="206"/>
      <c r="AY190" s="205"/>
      <c r="AZ190" s="205"/>
      <c r="BA190" s="205"/>
      <c r="BB190" s="205"/>
      <c r="BC190" s="206"/>
      <c r="BD190" s="205"/>
      <c r="BE190" s="205"/>
      <c r="BF190" s="205"/>
      <c r="BG190" s="205"/>
      <c r="BH190" s="206"/>
      <c r="BI190" s="205"/>
      <c r="BJ190" s="205"/>
      <c r="BK190" s="205"/>
      <c r="BL190" s="207"/>
      <c r="BM190" s="7" t="str">
        <f t="shared" si="6"/>
        <v>C</v>
      </c>
    </row>
    <row r="191" spans="1:65" s="2" customFormat="1" ht="38.25" hidden="1">
      <c r="A191" s="277">
        <v>177</v>
      </c>
      <c r="B191" s="277" t="str">
        <f t="shared" si="5"/>
        <v>PSS10B_Adani Renewable Energy 35 Limited (ARE35L)</v>
      </c>
      <c r="C191" s="278" t="s">
        <v>708</v>
      </c>
      <c r="D191" s="279" t="s">
        <v>637</v>
      </c>
      <c r="E191" s="28" t="s">
        <v>689</v>
      </c>
      <c r="F191" s="280" t="s">
        <v>1874</v>
      </c>
      <c r="G191" s="280"/>
      <c r="H191" s="289" t="s">
        <v>720</v>
      </c>
      <c r="I191" s="273" t="s">
        <v>141</v>
      </c>
      <c r="J191" s="198" t="s">
        <v>142</v>
      </c>
      <c r="K191" s="201"/>
      <c r="L191" s="202"/>
      <c r="M191" s="203"/>
      <c r="N191" s="168" t="str" cm="1">
        <f t="array" ref="N191">_xlfn.IFNA(LOOKUP(2, 1/(MOD(COLUMN(O191:XFD191)-COLUMN(O191), 5)=2)/(O191:XFD191&lt;&gt;""), O191:XFD191),"Not Submitted")</f>
        <v>Not Submitted</v>
      </c>
      <c r="O191" s="238"/>
      <c r="P191" s="238"/>
      <c r="Q191" s="198"/>
      <c r="R191" s="102"/>
      <c r="S191" s="205"/>
      <c r="T191" s="239"/>
      <c r="U191" s="240"/>
      <c r="V191" s="204"/>
      <c r="W191" s="205"/>
      <c r="X191" s="205"/>
      <c r="Y191" s="249"/>
      <c r="Z191" s="219"/>
      <c r="AA191" s="243"/>
      <c r="AB191" s="204"/>
      <c r="AC191" s="204"/>
      <c r="AD191" s="250"/>
      <c r="AE191" s="219"/>
      <c r="AF191" s="243"/>
      <c r="AG191" s="205"/>
      <c r="AH191" s="205"/>
      <c r="AI191" s="236"/>
      <c r="AJ191" s="205"/>
      <c r="AK191" s="205"/>
      <c r="AL191" s="205"/>
      <c r="AM191" s="205"/>
      <c r="AN191" s="206"/>
      <c r="AO191" s="205"/>
      <c r="AP191" s="205"/>
      <c r="AQ191" s="205"/>
      <c r="AR191" s="205"/>
      <c r="AS191" s="206"/>
      <c r="AT191" s="205"/>
      <c r="AU191" s="205"/>
      <c r="AV191" s="205"/>
      <c r="AW191" s="205"/>
      <c r="AX191" s="206"/>
      <c r="AY191" s="205"/>
      <c r="AZ191" s="205"/>
      <c r="BA191" s="205"/>
      <c r="BB191" s="205"/>
      <c r="BC191" s="206"/>
      <c r="BD191" s="205"/>
      <c r="BE191" s="205"/>
      <c r="BF191" s="205"/>
      <c r="BG191" s="205"/>
      <c r="BH191" s="206"/>
      <c r="BI191" s="205"/>
      <c r="BJ191" s="205"/>
      <c r="BK191" s="205"/>
      <c r="BL191" s="207"/>
      <c r="BM191" s="7" t="str">
        <f t="shared" si="6"/>
        <v>C</v>
      </c>
    </row>
    <row r="192" spans="1:65" s="2" customFormat="1" ht="39" thickBot="1">
      <c r="A192" s="277">
        <v>178</v>
      </c>
      <c r="B192" s="277" t="str">
        <f t="shared" si="5"/>
        <v>PSS10B_Adani Renewable Energy 35 Limited (ARE35L)</v>
      </c>
      <c r="C192" s="278" t="s">
        <v>708</v>
      </c>
      <c r="D192" s="279" t="s">
        <v>637</v>
      </c>
      <c r="E192" s="28" t="s">
        <v>689</v>
      </c>
      <c r="F192" s="280" t="s">
        <v>1875</v>
      </c>
      <c r="G192" s="280"/>
      <c r="H192" s="289" t="s">
        <v>718</v>
      </c>
      <c r="I192" s="273"/>
      <c r="J192" s="198"/>
      <c r="K192" s="201"/>
      <c r="L192" s="202"/>
      <c r="M192" s="203"/>
      <c r="N192" s="168" t="str" cm="1">
        <f t="array" ref="N192">_xlfn.IFNA(LOOKUP(2, 1/(MOD(COLUMN(O192:XFD192)-COLUMN(O192), 5)=2)/(O192:XFD192&lt;&gt;""), O192:XFD192),"Not Submitted")</f>
        <v>Cat. -I_Star</v>
      </c>
      <c r="O192" s="238">
        <v>46233</v>
      </c>
      <c r="P192" s="238">
        <v>46233</v>
      </c>
      <c r="Q192" s="198" t="s">
        <v>34</v>
      </c>
      <c r="R192" s="102" t="s">
        <v>3175</v>
      </c>
      <c r="S192" s="205"/>
      <c r="T192" s="239"/>
      <c r="U192" s="240"/>
      <c r="V192" s="204"/>
      <c r="W192" s="205"/>
      <c r="X192" s="205"/>
      <c r="Y192" s="249"/>
      <c r="Z192" s="219"/>
      <c r="AA192" s="243"/>
      <c r="AB192" s="204"/>
      <c r="AC192" s="204"/>
      <c r="AD192" s="250"/>
      <c r="AE192" s="219"/>
      <c r="AF192" s="243"/>
      <c r="AG192" s="205"/>
      <c r="AH192" s="205"/>
      <c r="AI192" s="236"/>
      <c r="AJ192" s="205"/>
      <c r="AK192" s="205"/>
      <c r="AL192" s="205"/>
      <c r="AM192" s="205"/>
      <c r="AN192" s="206"/>
      <c r="AO192" s="205"/>
      <c r="AP192" s="205"/>
      <c r="AQ192" s="205"/>
      <c r="AR192" s="205"/>
      <c r="AS192" s="206"/>
      <c r="AT192" s="205"/>
      <c r="AU192" s="205"/>
      <c r="AV192" s="205"/>
      <c r="AW192" s="205"/>
      <c r="AX192" s="206"/>
      <c r="AY192" s="205"/>
      <c r="AZ192" s="205"/>
      <c r="BA192" s="205"/>
      <c r="BB192" s="205"/>
      <c r="BC192" s="206"/>
      <c r="BD192" s="205"/>
      <c r="BE192" s="205"/>
      <c r="BF192" s="205"/>
      <c r="BG192" s="205"/>
      <c r="BH192" s="206"/>
      <c r="BI192" s="205"/>
      <c r="BJ192" s="205"/>
      <c r="BK192" s="205"/>
      <c r="BL192" s="207"/>
      <c r="BM192" s="7" t="str">
        <f t="shared" si="6"/>
        <v>C</v>
      </c>
    </row>
    <row r="193" spans="1:65" s="2" customFormat="1" ht="14.25" hidden="1" thickBot="1">
      <c r="A193" s="277"/>
      <c r="B193" s="277"/>
      <c r="C193" s="278"/>
      <c r="D193" s="279"/>
      <c r="E193" s="28"/>
      <c r="F193" s="428" t="s">
        <v>1876</v>
      </c>
      <c r="G193" s="280"/>
      <c r="H193" s="211" t="s">
        <v>1877</v>
      </c>
      <c r="I193" s="273"/>
      <c r="J193" s="198"/>
      <c r="K193" s="201"/>
      <c r="L193" s="202"/>
      <c r="M193" s="203"/>
      <c r="N193" s="168" t="str" cm="1">
        <f t="array" ref="N193">_xlfn.IFNA(LOOKUP(2, 1/(MOD(COLUMN(O193:XFD193)-COLUMN(O193), 5)=2)/(O193:XFD193&lt;&gt;""), O193:XFD193),"Not Submitted")</f>
        <v>Not Submitted</v>
      </c>
      <c r="O193" s="238"/>
      <c r="P193" s="238"/>
      <c r="Q193" s="198"/>
      <c r="R193" s="102"/>
      <c r="S193" s="205"/>
      <c r="T193" s="239"/>
      <c r="U193" s="240"/>
      <c r="V193" s="204"/>
      <c r="W193" s="205"/>
      <c r="X193" s="205"/>
      <c r="Y193" s="249"/>
      <c r="Z193" s="219"/>
      <c r="AA193" s="243"/>
      <c r="AB193" s="204"/>
      <c r="AC193" s="204"/>
      <c r="AD193" s="250"/>
      <c r="AE193" s="219"/>
      <c r="AF193" s="243"/>
      <c r="AG193" s="205"/>
      <c r="AH193" s="205"/>
      <c r="AI193" s="236"/>
      <c r="AJ193" s="205"/>
      <c r="AK193" s="205"/>
      <c r="AL193" s="205"/>
      <c r="AM193" s="205"/>
      <c r="AN193" s="206"/>
      <c r="AO193" s="205"/>
      <c r="AP193" s="205"/>
      <c r="AQ193" s="205"/>
      <c r="AR193" s="205"/>
      <c r="AS193" s="206"/>
      <c r="AT193" s="205"/>
      <c r="AU193" s="205"/>
      <c r="AV193" s="205"/>
      <c r="AW193" s="205"/>
      <c r="AX193" s="206"/>
      <c r="AY193" s="205"/>
      <c r="AZ193" s="205"/>
      <c r="BA193" s="205"/>
      <c r="BB193" s="205"/>
      <c r="BC193" s="206"/>
      <c r="BD193" s="205"/>
      <c r="BE193" s="205"/>
      <c r="BF193" s="205"/>
      <c r="BG193" s="205"/>
      <c r="BH193" s="206"/>
      <c r="BI193" s="205"/>
      <c r="BJ193" s="205"/>
      <c r="BK193" s="205"/>
      <c r="BL193" s="207"/>
      <c r="BM193" s="7" t="str">
        <f t="shared" si="6"/>
        <v>S</v>
      </c>
    </row>
    <row r="194" spans="1:65" s="2" customFormat="1" ht="39" hidden="1" thickBot="1">
      <c r="A194" s="461">
        <v>179</v>
      </c>
      <c r="B194" s="461" t="str">
        <f t="shared" si="5"/>
        <v>PSS10B_Adani Renewable Energy 35 Limited (ARE35L)</v>
      </c>
      <c r="C194" s="286" t="s">
        <v>643</v>
      </c>
      <c r="D194" s="500" t="s">
        <v>637</v>
      </c>
      <c r="E194" s="501" t="s">
        <v>689</v>
      </c>
      <c r="F194" s="502" t="s">
        <v>1878</v>
      </c>
      <c r="G194" s="280"/>
      <c r="H194" s="503" t="s">
        <v>745</v>
      </c>
      <c r="I194" s="504" t="s">
        <v>141</v>
      </c>
      <c r="J194" s="482" t="s">
        <v>142</v>
      </c>
      <c r="K194" s="201"/>
      <c r="L194" s="202"/>
      <c r="M194" s="203"/>
      <c r="N194" s="168" t="str" cm="1">
        <f t="array" ref="N194">_xlfn.IFNA(LOOKUP(2, 1/(MOD(COLUMN(O194:XFD194)-COLUMN(O194), 5)=2)/(O194:XFD194&lt;&gt;""), O194:XFD194),"Not Submitted")</f>
        <v>delete</v>
      </c>
      <c r="O194" s="238"/>
      <c r="P194" s="238"/>
      <c r="Q194" s="198" t="s">
        <v>61</v>
      </c>
      <c r="R194" s="102"/>
      <c r="S194" s="207" t="s">
        <v>2973</v>
      </c>
      <c r="T194" s="239"/>
      <c r="U194" s="240"/>
      <c r="V194" s="204"/>
      <c r="W194" s="205"/>
      <c r="X194" s="205"/>
      <c r="Y194" s="249"/>
      <c r="Z194" s="219"/>
      <c r="AA194" s="243"/>
      <c r="AB194" s="204"/>
      <c r="AC194" s="204"/>
      <c r="AD194" s="250"/>
      <c r="AE194" s="219"/>
      <c r="AF194" s="243"/>
      <c r="AG194" s="205"/>
      <c r="AH194" s="205"/>
      <c r="AI194" s="236"/>
      <c r="AJ194" s="205"/>
      <c r="AK194" s="205"/>
      <c r="AL194" s="205"/>
      <c r="AM194" s="205"/>
      <c r="AN194" s="206"/>
      <c r="AO194" s="205"/>
      <c r="AP194" s="205"/>
      <c r="AQ194" s="205"/>
      <c r="AR194" s="205"/>
      <c r="AS194" s="206"/>
      <c r="AT194" s="205"/>
      <c r="AU194" s="205"/>
      <c r="AV194" s="205"/>
      <c r="AW194" s="205"/>
      <c r="AX194" s="206"/>
      <c r="AY194" s="205"/>
      <c r="AZ194" s="205"/>
      <c r="BA194" s="205"/>
      <c r="BB194" s="205"/>
      <c r="BC194" s="206"/>
      <c r="BD194" s="205"/>
      <c r="BE194" s="205"/>
      <c r="BF194" s="205"/>
      <c r="BG194" s="205"/>
      <c r="BH194" s="206"/>
      <c r="BI194" s="205"/>
      <c r="BJ194" s="205"/>
      <c r="BK194" s="205"/>
      <c r="BL194" s="207"/>
      <c r="BM194" s="7" t="str">
        <f t="shared" si="6"/>
        <v>C</v>
      </c>
    </row>
    <row r="195" spans="1:65" s="2" customFormat="1" ht="39" hidden="1" thickBot="1">
      <c r="A195" s="277">
        <v>181</v>
      </c>
      <c r="B195" s="277" t="str">
        <f t="shared" si="5"/>
        <v>PSS10B_Adani Renewable Energy 35 Limited (ARE35L)</v>
      </c>
      <c r="C195" s="278" t="s">
        <v>643</v>
      </c>
      <c r="D195" s="279" t="s">
        <v>637</v>
      </c>
      <c r="E195" s="28" t="s">
        <v>689</v>
      </c>
      <c r="F195" s="280" t="s">
        <v>1879</v>
      </c>
      <c r="G195" s="280"/>
      <c r="H195" s="289" t="s">
        <v>742</v>
      </c>
      <c r="I195" s="273" t="s">
        <v>141</v>
      </c>
      <c r="J195" s="198" t="s">
        <v>142</v>
      </c>
      <c r="K195" s="201"/>
      <c r="L195" s="202"/>
      <c r="M195" s="203"/>
      <c r="N195" s="168" t="str" cm="1">
        <f t="array" ref="N195">_xlfn.IFNA(LOOKUP(2, 1/(MOD(COLUMN(O195:XFD195)-COLUMN(O195), 5)=2)/(O195:XFD195&lt;&gt;""), O195:XFD195),"Not Submitted")</f>
        <v>delete</v>
      </c>
      <c r="O195" s="238"/>
      <c r="P195" s="238"/>
      <c r="Q195" s="198" t="s">
        <v>61</v>
      </c>
      <c r="R195" s="102"/>
      <c r="S195" s="205" t="s">
        <v>743</v>
      </c>
      <c r="T195" s="239"/>
      <c r="U195" s="240"/>
      <c r="V195" s="204"/>
      <c r="W195" s="205"/>
      <c r="X195" s="205"/>
      <c r="Y195" s="249"/>
      <c r="Z195" s="219"/>
      <c r="AA195" s="243"/>
      <c r="AB195" s="204"/>
      <c r="AC195" s="204"/>
      <c r="AD195" s="250"/>
      <c r="AE195" s="219"/>
      <c r="AF195" s="243"/>
      <c r="AG195" s="205"/>
      <c r="AH195" s="205"/>
      <c r="AI195" s="236"/>
      <c r="AJ195" s="205"/>
      <c r="AK195" s="205"/>
      <c r="AL195" s="205"/>
      <c r="AM195" s="205"/>
      <c r="AN195" s="206"/>
      <c r="AO195" s="205"/>
      <c r="AP195" s="205"/>
      <c r="AQ195" s="205"/>
      <c r="AR195" s="205"/>
      <c r="AS195" s="206"/>
      <c r="AT195" s="205"/>
      <c r="AU195" s="205"/>
      <c r="AV195" s="205"/>
      <c r="AW195" s="205"/>
      <c r="AX195" s="206"/>
      <c r="AY195" s="205"/>
      <c r="AZ195" s="205"/>
      <c r="BA195" s="205"/>
      <c r="BB195" s="205"/>
      <c r="BC195" s="206"/>
      <c r="BD195" s="205"/>
      <c r="BE195" s="205"/>
      <c r="BF195" s="205"/>
      <c r="BG195" s="205"/>
      <c r="BH195" s="206"/>
      <c r="BI195" s="205"/>
      <c r="BJ195" s="205"/>
      <c r="BK195" s="205"/>
      <c r="BL195" s="207"/>
      <c r="BM195" s="7" t="str">
        <f t="shared" si="6"/>
        <v>C</v>
      </c>
    </row>
    <row r="196" spans="1:65" s="2" customFormat="1" ht="39.75" thickTop="1">
      <c r="A196" s="158"/>
      <c r="B196" s="159" t="str">
        <f t="shared" si="5"/>
        <v>PSS10B_Adani Renewable Energy 35 Limited (ARE35L)</v>
      </c>
      <c r="C196" s="31" t="s">
        <v>643</v>
      </c>
      <c r="D196" s="197" t="s">
        <v>637</v>
      </c>
      <c r="E196" s="160" t="s">
        <v>689</v>
      </c>
      <c r="F196" s="291" t="s">
        <v>1880</v>
      </c>
      <c r="G196" s="199"/>
      <c r="H196" s="200" t="s">
        <v>738</v>
      </c>
      <c r="I196" s="160"/>
      <c r="J196" s="198"/>
      <c r="K196" s="201"/>
      <c r="L196" s="202"/>
      <c r="M196" s="203"/>
      <c r="N196" s="168" t="str" cm="1">
        <f t="array" ref="N196">_xlfn.IFNA(LOOKUP(2, 1/(MOD(COLUMN(O196:XFD196)-COLUMN(O196), 5)=2)/(O196:XFD196&lt;&gt;""), O196:XFD196),"Not Submitted")</f>
        <v>Cat. -I_Star</v>
      </c>
      <c r="O196" s="238" t="s">
        <v>171</v>
      </c>
      <c r="P196" s="238"/>
      <c r="Q196" s="198"/>
      <c r="R196" s="102"/>
      <c r="S196" s="205"/>
      <c r="T196" s="239">
        <v>46067</v>
      </c>
      <c r="U196" s="238">
        <v>46069</v>
      </c>
      <c r="V196" s="198" t="s">
        <v>33</v>
      </c>
      <c r="W196" s="102" t="s">
        <v>1881</v>
      </c>
      <c r="X196" s="205"/>
      <c r="Y196" s="249">
        <v>46135</v>
      </c>
      <c r="Z196" s="219">
        <v>46135</v>
      </c>
      <c r="AA196" s="198" t="s">
        <v>33</v>
      </c>
      <c r="AB196" s="204" t="s">
        <v>1882</v>
      </c>
      <c r="AC196" s="204"/>
      <c r="AD196" s="250">
        <v>46214</v>
      </c>
      <c r="AE196" s="219">
        <v>46214</v>
      </c>
      <c r="AF196" s="198" t="s">
        <v>33</v>
      </c>
      <c r="AG196" s="204" t="s">
        <v>3102</v>
      </c>
      <c r="AH196" s="205"/>
      <c r="AI196" s="252">
        <v>46230</v>
      </c>
      <c r="AJ196" s="737">
        <v>46230</v>
      </c>
      <c r="AK196" s="198" t="s">
        <v>34</v>
      </c>
      <c r="AL196" s="205" t="s">
        <v>3161</v>
      </c>
      <c r="AM196" s="205"/>
      <c r="AN196" s="206"/>
      <c r="AO196" s="205"/>
      <c r="AP196" s="205"/>
      <c r="AQ196" s="205"/>
      <c r="AR196" s="205"/>
      <c r="AS196" s="206"/>
      <c r="AT196" s="205"/>
      <c r="AU196" s="205"/>
      <c r="AV196" s="205"/>
      <c r="AW196" s="205"/>
      <c r="AX196" s="206"/>
      <c r="AY196" s="205"/>
      <c r="AZ196" s="205"/>
      <c r="BA196" s="205"/>
      <c r="BB196" s="205"/>
      <c r="BC196" s="206"/>
      <c r="BD196" s="205"/>
      <c r="BE196" s="205"/>
      <c r="BF196" s="205"/>
      <c r="BG196" s="205"/>
      <c r="BH196" s="206"/>
      <c r="BI196" s="205"/>
      <c r="BJ196" s="205"/>
      <c r="BK196" s="205"/>
      <c r="BL196" s="207"/>
      <c r="BM196" s="7" t="str">
        <f t="shared" si="6"/>
        <v>C</v>
      </c>
    </row>
    <row r="197" spans="1:65" s="2" customFormat="1" ht="38.25">
      <c r="A197" s="277">
        <v>182</v>
      </c>
      <c r="B197" s="277" t="str">
        <f t="shared" si="5"/>
        <v>PSS10B_Adani Renewable Energy 35 Limited (ARE35L)</v>
      </c>
      <c r="C197" s="278" t="s">
        <v>643</v>
      </c>
      <c r="D197" s="279" t="s">
        <v>637</v>
      </c>
      <c r="E197" s="28" t="s">
        <v>689</v>
      </c>
      <c r="F197" s="280" t="s">
        <v>1883</v>
      </c>
      <c r="G197" s="280"/>
      <c r="H197" s="289" t="s">
        <v>749</v>
      </c>
      <c r="I197" s="273" t="s">
        <v>141</v>
      </c>
      <c r="J197" s="198" t="s">
        <v>142</v>
      </c>
      <c r="K197" s="201"/>
      <c r="L197" s="202"/>
      <c r="M197" s="203"/>
      <c r="N197" s="168" t="str" cm="1">
        <f t="array" ref="N197">_xlfn.IFNA(LOOKUP(2, 1/(MOD(COLUMN(O197:XFD197)-COLUMN(O197), 5)=2)/(O197:XFD197&lt;&gt;""), O197:XFD197),"Not Submitted")</f>
        <v>RFC</v>
      </c>
      <c r="O197" s="238">
        <v>111942</v>
      </c>
      <c r="P197" s="238">
        <v>46200</v>
      </c>
      <c r="Q197" s="527" t="s">
        <v>8</v>
      </c>
      <c r="R197" s="102" t="s">
        <v>3041</v>
      </c>
      <c r="S197" s="205"/>
      <c r="T197" s="239"/>
      <c r="U197" s="240"/>
      <c r="V197" s="204"/>
      <c r="W197" s="205"/>
      <c r="X197" s="205"/>
      <c r="Y197" s="249"/>
      <c r="Z197" s="219"/>
      <c r="AA197" s="243"/>
      <c r="AB197" s="204"/>
      <c r="AC197" s="204"/>
      <c r="AD197" s="250"/>
      <c r="AE197" s="219"/>
      <c r="AF197" s="243"/>
      <c r="AG197" s="205"/>
      <c r="AH197" s="205"/>
      <c r="AI197" s="236"/>
      <c r="AJ197" s="205"/>
      <c r="AK197" s="205"/>
      <c r="AL197" s="205"/>
      <c r="AM197" s="205"/>
      <c r="AN197" s="206"/>
      <c r="AO197" s="205"/>
      <c r="AP197" s="205"/>
      <c r="AQ197" s="205"/>
      <c r="AR197" s="205"/>
      <c r="AS197" s="206"/>
      <c r="AT197" s="205"/>
      <c r="AU197" s="205"/>
      <c r="AV197" s="205"/>
      <c r="AW197" s="205"/>
      <c r="AX197" s="206"/>
      <c r="AY197" s="205"/>
      <c r="AZ197" s="205"/>
      <c r="BA197" s="205"/>
      <c r="BB197" s="205"/>
      <c r="BC197" s="206"/>
      <c r="BD197" s="205"/>
      <c r="BE197" s="205"/>
      <c r="BF197" s="205"/>
      <c r="BG197" s="205"/>
      <c r="BH197" s="206"/>
      <c r="BI197" s="205"/>
      <c r="BJ197" s="205"/>
      <c r="BK197" s="205"/>
      <c r="BL197" s="207"/>
      <c r="BM197" s="7" t="str">
        <f t="shared" si="6"/>
        <v>C</v>
      </c>
    </row>
    <row r="198" spans="1:65" s="2" customFormat="1" ht="38.25">
      <c r="A198" s="277">
        <v>183</v>
      </c>
      <c r="B198" s="277" t="str">
        <f t="shared" ref="B198:B248" si="7">$A$1</f>
        <v>PSS10B_Adani Renewable Energy 35 Limited (ARE35L)</v>
      </c>
      <c r="C198" s="278" t="s">
        <v>643</v>
      </c>
      <c r="D198" s="279" t="s">
        <v>637</v>
      </c>
      <c r="E198" s="28" t="s">
        <v>689</v>
      </c>
      <c r="F198" s="280" t="s">
        <v>1884</v>
      </c>
      <c r="G198" s="280"/>
      <c r="H198" s="289" t="s">
        <v>747</v>
      </c>
      <c r="I198" s="273"/>
      <c r="J198" s="198"/>
      <c r="K198" s="201"/>
      <c r="L198" s="202"/>
      <c r="M198" s="203"/>
      <c r="N198" s="168" t="str" cm="1">
        <f t="array" ref="N198">_xlfn.IFNA(LOOKUP(2, 1/(MOD(COLUMN(O198:XFD198)-COLUMN(O198), 5)=2)/(O198:XFD198&lt;&gt;""), O198:XFD198),"Not Submitted")</f>
        <v>RFC</v>
      </c>
      <c r="O198" s="238">
        <v>46228</v>
      </c>
      <c r="P198" s="238">
        <v>46228</v>
      </c>
      <c r="Q198" s="527" t="s">
        <v>8</v>
      </c>
      <c r="R198" s="102" t="s">
        <v>3148</v>
      </c>
      <c r="S198" s="205"/>
      <c r="T198" s="239"/>
      <c r="U198" s="240"/>
      <c r="V198" s="204"/>
      <c r="W198" s="205"/>
      <c r="X198" s="205"/>
      <c r="Y198" s="249"/>
      <c r="Z198" s="219"/>
      <c r="AA198" s="243"/>
      <c r="AB198" s="204"/>
      <c r="AC198" s="204"/>
      <c r="AD198" s="250"/>
      <c r="AE198" s="219"/>
      <c r="AF198" s="243"/>
      <c r="AG198" s="205"/>
      <c r="AH198" s="205"/>
      <c r="AI198" s="236"/>
      <c r="AJ198" s="205"/>
      <c r="AK198" s="205"/>
      <c r="AL198" s="205"/>
      <c r="AM198" s="205"/>
      <c r="AN198" s="206"/>
      <c r="AO198" s="205"/>
      <c r="AP198" s="205"/>
      <c r="AQ198" s="205"/>
      <c r="AR198" s="205"/>
      <c r="AS198" s="206"/>
      <c r="AT198" s="205"/>
      <c r="AU198" s="205"/>
      <c r="AV198" s="205"/>
      <c r="AW198" s="205"/>
      <c r="AX198" s="206"/>
      <c r="AY198" s="205"/>
      <c r="AZ198" s="205"/>
      <c r="BA198" s="205"/>
      <c r="BB198" s="205"/>
      <c r="BC198" s="206"/>
      <c r="BD198" s="205"/>
      <c r="BE198" s="205"/>
      <c r="BF198" s="205"/>
      <c r="BG198" s="205"/>
      <c r="BH198" s="206"/>
      <c r="BI198" s="205"/>
      <c r="BJ198" s="205"/>
      <c r="BK198" s="205"/>
      <c r="BL198" s="207"/>
      <c r="BM198" s="7" t="str">
        <f t="shared" ref="BM198:BM261" si="8">MID(F198,20,1)</f>
        <v>C</v>
      </c>
    </row>
    <row r="199" spans="1:65" s="2" customFormat="1" ht="13.5">
      <c r="A199" s="277"/>
      <c r="B199" s="277"/>
      <c r="C199" s="278"/>
      <c r="D199" s="279"/>
      <c r="E199" s="28"/>
      <c r="F199" s="428" t="s">
        <v>1885</v>
      </c>
      <c r="G199" s="280"/>
      <c r="H199" s="211" t="s">
        <v>1886</v>
      </c>
      <c r="I199" s="273"/>
      <c r="J199" s="198"/>
      <c r="K199" s="201"/>
      <c r="L199" s="202"/>
      <c r="M199" s="203"/>
      <c r="N199" s="168" t="str" cm="1">
        <f t="array" ref="N199">_xlfn.IFNA(LOOKUP(2, 1/(MOD(COLUMN(O199:XFD199)-COLUMN(O199), 5)=2)/(O199:XFD199&lt;&gt;""), O199:XFD199),"Not Submitted")</f>
        <v>Cat. -I</v>
      </c>
      <c r="O199" s="238">
        <v>46060</v>
      </c>
      <c r="P199" s="238">
        <v>46062</v>
      </c>
      <c r="Q199" s="198" t="s">
        <v>37</v>
      </c>
      <c r="R199" s="102" t="s">
        <v>1887</v>
      </c>
      <c r="S199" s="205"/>
      <c r="T199" s="239">
        <v>46077</v>
      </c>
      <c r="U199" s="240">
        <v>46078</v>
      </c>
      <c r="V199" s="198" t="s">
        <v>33</v>
      </c>
      <c r="W199" s="102" t="s">
        <v>1888</v>
      </c>
      <c r="X199" s="205"/>
      <c r="Y199" s="249"/>
      <c r="Z199" s="219"/>
      <c r="AA199" s="243"/>
      <c r="AB199" s="204"/>
      <c r="AC199" s="204"/>
      <c r="AD199" s="250"/>
      <c r="AE199" s="219"/>
      <c r="AF199" s="243"/>
      <c r="AG199" s="205"/>
      <c r="AH199" s="205"/>
      <c r="AI199" s="236"/>
      <c r="AJ199" s="205"/>
      <c r="AK199" s="205"/>
      <c r="AL199" s="205"/>
      <c r="AM199" s="205"/>
      <c r="AN199" s="206"/>
      <c r="AO199" s="205"/>
      <c r="AP199" s="205"/>
      <c r="AQ199" s="205"/>
      <c r="AR199" s="205"/>
      <c r="AS199" s="206"/>
      <c r="AT199" s="205"/>
      <c r="AU199" s="205"/>
      <c r="AV199" s="205"/>
      <c r="AW199" s="205"/>
      <c r="AX199" s="206"/>
      <c r="AY199" s="205"/>
      <c r="AZ199" s="205"/>
      <c r="BA199" s="205"/>
      <c r="BB199" s="205"/>
      <c r="BC199" s="206"/>
      <c r="BD199" s="205"/>
      <c r="BE199" s="205"/>
      <c r="BF199" s="205"/>
      <c r="BG199" s="205"/>
      <c r="BH199" s="206"/>
      <c r="BI199" s="205"/>
      <c r="BJ199" s="205"/>
      <c r="BK199" s="205"/>
      <c r="BL199" s="207"/>
      <c r="BM199" s="7" t="str">
        <f t="shared" si="8"/>
        <v>S</v>
      </c>
    </row>
    <row r="200" spans="1:65" s="2" customFormat="1" ht="38.25">
      <c r="A200" s="277">
        <v>184</v>
      </c>
      <c r="B200" s="277" t="str">
        <f t="shared" si="7"/>
        <v>PSS10B_Adani Renewable Energy 35 Limited (ARE35L)</v>
      </c>
      <c r="C200" s="278" t="s">
        <v>650</v>
      </c>
      <c r="D200" s="279" t="s">
        <v>637</v>
      </c>
      <c r="E200" s="28" t="s">
        <v>689</v>
      </c>
      <c r="F200" s="280" t="s">
        <v>1889</v>
      </c>
      <c r="G200" s="280"/>
      <c r="H200" s="289" t="s">
        <v>794</v>
      </c>
      <c r="I200" s="273" t="s">
        <v>141</v>
      </c>
      <c r="J200" s="198" t="s">
        <v>142</v>
      </c>
      <c r="K200" s="201"/>
      <c r="L200" s="202"/>
      <c r="M200" s="203"/>
      <c r="N200" s="168" t="str" cm="1">
        <f t="array" ref="N200">_xlfn.IFNA(LOOKUP(2, 1/(MOD(COLUMN(O200:XFD200)-COLUMN(O200), 5)=2)/(O200:XFD200&lt;&gt;""), O200:XFD200),"Not Submitted")</f>
        <v>Cat. -I</v>
      </c>
      <c r="O200" s="238">
        <v>46059</v>
      </c>
      <c r="P200" s="238">
        <v>46059</v>
      </c>
      <c r="Q200" s="198" t="s">
        <v>33</v>
      </c>
      <c r="R200" s="102" t="s">
        <v>1843</v>
      </c>
      <c r="S200" s="205"/>
      <c r="T200" s="239">
        <v>46078</v>
      </c>
      <c r="U200" s="240">
        <v>46078</v>
      </c>
      <c r="V200" s="198" t="s">
        <v>33</v>
      </c>
      <c r="W200" s="102" t="s">
        <v>1890</v>
      </c>
      <c r="X200" s="205"/>
      <c r="Y200" s="249"/>
      <c r="Z200" s="219"/>
      <c r="AA200" s="243"/>
      <c r="AB200" s="204"/>
      <c r="AC200" s="204"/>
      <c r="AD200" s="250"/>
      <c r="AE200" s="219"/>
      <c r="AF200" s="243"/>
      <c r="AG200" s="205"/>
      <c r="AH200" s="205"/>
      <c r="AI200" s="236"/>
      <c r="AJ200" s="205"/>
      <c r="AK200" s="205"/>
      <c r="AL200" s="205"/>
      <c r="AM200" s="205"/>
      <c r="AN200" s="206"/>
      <c r="AO200" s="205"/>
      <c r="AP200" s="205"/>
      <c r="AQ200" s="205"/>
      <c r="AR200" s="205"/>
      <c r="AS200" s="206"/>
      <c r="AT200" s="205"/>
      <c r="AU200" s="205"/>
      <c r="AV200" s="205"/>
      <c r="AW200" s="205"/>
      <c r="AX200" s="206"/>
      <c r="AY200" s="205"/>
      <c r="AZ200" s="205"/>
      <c r="BA200" s="205"/>
      <c r="BB200" s="205"/>
      <c r="BC200" s="206"/>
      <c r="BD200" s="205"/>
      <c r="BE200" s="205"/>
      <c r="BF200" s="205"/>
      <c r="BG200" s="205"/>
      <c r="BH200" s="206"/>
      <c r="BI200" s="205"/>
      <c r="BJ200" s="205"/>
      <c r="BK200" s="205"/>
      <c r="BL200" s="207"/>
      <c r="BM200" s="7" t="str">
        <f t="shared" si="8"/>
        <v>C</v>
      </c>
    </row>
    <row r="201" spans="1:65" s="2" customFormat="1" ht="39" hidden="1">
      <c r="A201" s="461">
        <v>180</v>
      </c>
      <c r="B201" s="461" t="str">
        <f t="shared" si="5"/>
        <v>PSS10B_Adani Renewable Energy 35 Limited (ARE35L)</v>
      </c>
      <c r="C201" s="286" t="s">
        <v>650</v>
      </c>
      <c r="D201" s="500" t="s">
        <v>637</v>
      </c>
      <c r="E201" s="501" t="s">
        <v>689</v>
      </c>
      <c r="F201" s="466" t="s">
        <v>1891</v>
      </c>
      <c r="G201" s="280"/>
      <c r="H201" s="503" t="s">
        <v>792</v>
      </c>
      <c r="I201" s="504" t="s">
        <v>141</v>
      </c>
      <c r="J201" s="482" t="s">
        <v>142</v>
      </c>
      <c r="K201" s="201"/>
      <c r="L201" s="202"/>
      <c r="M201" s="203"/>
      <c r="N201" s="168" t="str" cm="1">
        <f t="array" ref="N201">_xlfn.IFNA(LOOKUP(2, 1/(MOD(COLUMN(O201:XFD201)-COLUMN(O201), 5)=2)/(O201:XFD201&lt;&gt;""), O201:XFD201),"Not Submitted")</f>
        <v>Delete</v>
      </c>
      <c r="O201" s="238"/>
      <c r="P201" s="238"/>
      <c r="Q201" s="198" t="s">
        <v>56</v>
      </c>
      <c r="R201" s="102"/>
      <c r="S201" s="207" t="s">
        <v>2973</v>
      </c>
      <c r="T201" s="239"/>
      <c r="U201" s="240"/>
      <c r="V201" s="204"/>
      <c r="W201" s="205"/>
      <c r="X201" s="205"/>
      <c r="Y201" s="249"/>
      <c r="Z201" s="219"/>
      <c r="AA201" s="243"/>
      <c r="AB201" s="204"/>
      <c r="AC201" s="204"/>
      <c r="AD201" s="250"/>
      <c r="AE201" s="219"/>
      <c r="AF201" s="243"/>
      <c r="AG201" s="205"/>
      <c r="AH201" s="205"/>
      <c r="AI201" s="236"/>
      <c r="AJ201" s="205"/>
      <c r="AK201" s="205"/>
      <c r="AL201" s="205"/>
      <c r="AM201" s="205"/>
      <c r="AN201" s="206"/>
      <c r="AO201" s="205"/>
      <c r="AP201" s="205"/>
      <c r="AQ201" s="205"/>
      <c r="AR201" s="205"/>
      <c r="AS201" s="206"/>
      <c r="AT201" s="205"/>
      <c r="AU201" s="205"/>
      <c r="AV201" s="205"/>
      <c r="AW201" s="205"/>
      <c r="AX201" s="206"/>
      <c r="AY201" s="205"/>
      <c r="AZ201" s="205"/>
      <c r="BA201" s="205"/>
      <c r="BB201" s="205"/>
      <c r="BC201" s="206"/>
      <c r="BD201" s="205"/>
      <c r="BE201" s="205"/>
      <c r="BF201" s="205"/>
      <c r="BG201" s="205"/>
      <c r="BH201" s="206"/>
      <c r="BI201" s="205"/>
      <c r="BJ201" s="205"/>
      <c r="BK201" s="205"/>
      <c r="BL201" s="207"/>
      <c r="BM201" s="7" t="str">
        <f t="shared" si="8"/>
        <v>C</v>
      </c>
    </row>
    <row r="202" spans="1:65" s="2" customFormat="1" ht="38.25">
      <c r="A202" s="277">
        <v>185</v>
      </c>
      <c r="B202" s="277" t="str">
        <f t="shared" si="7"/>
        <v>PSS10B_Adani Renewable Energy 35 Limited (ARE35L)</v>
      </c>
      <c r="C202" s="278" t="s">
        <v>650</v>
      </c>
      <c r="D202" s="279" t="s">
        <v>637</v>
      </c>
      <c r="E202" s="28" t="s">
        <v>689</v>
      </c>
      <c r="F202" s="280" t="s">
        <v>1892</v>
      </c>
      <c r="G202" s="280"/>
      <c r="H202" s="427" t="s">
        <v>3190</v>
      </c>
      <c r="I202" s="273"/>
      <c r="J202" s="198"/>
      <c r="K202" s="201"/>
      <c r="L202" s="202"/>
      <c r="M202" s="203"/>
      <c r="N202" s="168" t="str" cm="1">
        <f t="array" ref="N202">_xlfn.IFNA(LOOKUP(2, 1/(MOD(COLUMN(O202:XFD202)-COLUMN(O202), 5)=2)/(O202:XFD202&lt;&gt;""), O202:XFD202),"Not Submitted")</f>
        <v>Cat. -I_Star</v>
      </c>
      <c r="O202" s="238">
        <v>46241</v>
      </c>
      <c r="P202" s="238">
        <v>46242</v>
      </c>
      <c r="Q202" s="198" t="s">
        <v>34</v>
      </c>
      <c r="R202" s="102" t="s">
        <v>3192</v>
      </c>
      <c r="S202" s="205"/>
      <c r="T202" s="239"/>
      <c r="U202" s="240"/>
      <c r="V202" s="204"/>
      <c r="W202" s="205"/>
      <c r="X202" s="205"/>
      <c r="Y202" s="249"/>
      <c r="Z202" s="219"/>
      <c r="AA202" s="243"/>
      <c r="AB202" s="204"/>
      <c r="AC202" s="204"/>
      <c r="AD202" s="250"/>
      <c r="AE202" s="219"/>
      <c r="AF202" s="243"/>
      <c r="AG202" s="205"/>
      <c r="AH202" s="205"/>
      <c r="AI202" s="236"/>
      <c r="AJ202" s="205"/>
      <c r="AK202" s="205"/>
      <c r="AL202" s="205"/>
      <c r="AM202" s="205"/>
      <c r="AN202" s="206"/>
      <c r="AO202" s="205"/>
      <c r="AP202" s="205"/>
      <c r="AQ202" s="205"/>
      <c r="AR202" s="205"/>
      <c r="AS202" s="206"/>
      <c r="AT202" s="205"/>
      <c r="AU202" s="205"/>
      <c r="AV202" s="205"/>
      <c r="AW202" s="205"/>
      <c r="AX202" s="206"/>
      <c r="AY202" s="205"/>
      <c r="AZ202" s="205"/>
      <c r="BA202" s="205"/>
      <c r="BB202" s="205"/>
      <c r="BC202" s="206"/>
      <c r="BD202" s="205"/>
      <c r="BE202" s="205"/>
      <c r="BF202" s="205"/>
      <c r="BG202" s="205"/>
      <c r="BH202" s="206"/>
      <c r="BI202" s="205"/>
      <c r="BJ202" s="205"/>
      <c r="BK202" s="205"/>
      <c r="BL202" s="207"/>
      <c r="BM202" s="7" t="str">
        <f t="shared" si="8"/>
        <v>C</v>
      </c>
    </row>
    <row r="203" spans="1:65" s="2" customFormat="1" ht="38.25">
      <c r="A203" s="277">
        <v>186</v>
      </c>
      <c r="B203" s="277" t="str">
        <f t="shared" si="7"/>
        <v>PSS10B_Adani Renewable Energy 35 Limited (ARE35L)</v>
      </c>
      <c r="C203" s="278" t="s">
        <v>650</v>
      </c>
      <c r="D203" s="279" t="s">
        <v>637</v>
      </c>
      <c r="E203" s="28" t="s">
        <v>689</v>
      </c>
      <c r="F203" s="280" t="s">
        <v>1893</v>
      </c>
      <c r="G203" s="280"/>
      <c r="H203" s="289" t="s">
        <v>797</v>
      </c>
      <c r="I203" s="273" t="s">
        <v>141</v>
      </c>
      <c r="J203" s="198" t="s">
        <v>142</v>
      </c>
      <c r="K203" s="201"/>
      <c r="L203" s="202"/>
      <c r="M203" s="203"/>
      <c r="N203" s="168" t="str" cm="1">
        <f t="array" ref="N203">_xlfn.IFNA(LOOKUP(2, 1/(MOD(COLUMN(O203:XFD203)-COLUMN(O203), 5)=2)/(O203:XFD203&lt;&gt;""), O203:XFD203),"Not Submitted")</f>
        <v>RFC</v>
      </c>
      <c r="O203" s="238">
        <v>111942</v>
      </c>
      <c r="P203" s="238">
        <v>46200</v>
      </c>
      <c r="Q203" s="527" t="s">
        <v>8</v>
      </c>
      <c r="R203" s="102" t="s">
        <v>3041</v>
      </c>
      <c r="S203" s="205"/>
      <c r="T203" s="239"/>
      <c r="U203" s="240"/>
      <c r="V203" s="204"/>
      <c r="W203" s="205"/>
      <c r="X203" s="205"/>
      <c r="Y203" s="249"/>
      <c r="Z203" s="219"/>
      <c r="AA203" s="243"/>
      <c r="AB203" s="204"/>
      <c r="AC203" s="204"/>
      <c r="AD203" s="250"/>
      <c r="AE203" s="219"/>
      <c r="AF203" s="243"/>
      <c r="AG203" s="205"/>
      <c r="AH203" s="205"/>
      <c r="AI203" s="236"/>
      <c r="AJ203" s="205"/>
      <c r="AK203" s="205"/>
      <c r="AL203" s="205"/>
      <c r="AM203" s="205"/>
      <c r="AN203" s="206"/>
      <c r="AO203" s="205"/>
      <c r="AP203" s="205"/>
      <c r="AQ203" s="205"/>
      <c r="AR203" s="205"/>
      <c r="AS203" s="206"/>
      <c r="AT203" s="205"/>
      <c r="AU203" s="205"/>
      <c r="AV203" s="205"/>
      <c r="AW203" s="205"/>
      <c r="AX203" s="206"/>
      <c r="AY203" s="205"/>
      <c r="AZ203" s="205"/>
      <c r="BA203" s="205"/>
      <c r="BB203" s="205"/>
      <c r="BC203" s="206"/>
      <c r="BD203" s="205"/>
      <c r="BE203" s="205"/>
      <c r="BF203" s="205"/>
      <c r="BG203" s="205"/>
      <c r="BH203" s="206"/>
      <c r="BI203" s="205"/>
      <c r="BJ203" s="205"/>
      <c r="BK203" s="205"/>
      <c r="BL203" s="207"/>
      <c r="BM203" s="7" t="str">
        <f t="shared" si="8"/>
        <v>C</v>
      </c>
    </row>
    <row r="204" spans="1:65" s="2" customFormat="1" ht="38.25">
      <c r="A204" s="277">
        <v>187</v>
      </c>
      <c r="B204" s="277" t="str">
        <f t="shared" si="7"/>
        <v>PSS10B_Adani Renewable Energy 35 Limited (ARE35L)</v>
      </c>
      <c r="C204" s="278" t="s">
        <v>589</v>
      </c>
      <c r="D204" s="279" t="s">
        <v>637</v>
      </c>
      <c r="E204" s="28" t="s">
        <v>689</v>
      </c>
      <c r="F204" s="280" t="s">
        <v>1894</v>
      </c>
      <c r="G204" s="280"/>
      <c r="H204" s="289" t="s">
        <v>871</v>
      </c>
      <c r="I204" s="273" t="s">
        <v>141</v>
      </c>
      <c r="J204" s="198" t="s">
        <v>142</v>
      </c>
      <c r="K204" s="201"/>
      <c r="L204" s="202"/>
      <c r="M204" s="203"/>
      <c r="N204" s="168" t="str" cm="1">
        <f t="array" ref="N204">_xlfn.IFNA(LOOKUP(2, 1/(MOD(COLUMN(O204:XFD204)-COLUMN(O204), 5)=2)/(O204:XFD204&lt;&gt;""), O204:XFD204),"Not Submitted")</f>
        <v>Cat. -I</v>
      </c>
      <c r="O204" s="238">
        <v>46058</v>
      </c>
      <c r="P204" s="238">
        <v>46058</v>
      </c>
      <c r="Q204" s="198" t="s">
        <v>8</v>
      </c>
      <c r="R204" s="102" t="s">
        <v>1895</v>
      </c>
      <c r="S204" s="205"/>
      <c r="T204" s="239">
        <v>46077</v>
      </c>
      <c r="U204" s="240">
        <v>46078</v>
      </c>
      <c r="V204" s="198" t="s">
        <v>33</v>
      </c>
      <c r="W204" s="102" t="s">
        <v>1888</v>
      </c>
      <c r="X204" s="205"/>
      <c r="Y204" s="249">
        <v>46134</v>
      </c>
      <c r="Z204" s="219">
        <v>46135</v>
      </c>
      <c r="AA204" s="198" t="s">
        <v>33</v>
      </c>
      <c r="AB204" s="204" t="s">
        <v>1896</v>
      </c>
      <c r="AC204" s="204"/>
      <c r="AD204" s="250"/>
      <c r="AE204" s="219"/>
      <c r="AF204" s="243"/>
      <c r="AG204" s="205"/>
      <c r="AH204" s="205"/>
      <c r="AI204" s="236"/>
      <c r="AJ204" s="205"/>
      <c r="AK204" s="205"/>
      <c r="AL204" s="205"/>
      <c r="AM204" s="205"/>
      <c r="AN204" s="206"/>
      <c r="AO204" s="205"/>
      <c r="AP204" s="205"/>
      <c r="AQ204" s="205"/>
      <c r="AR204" s="205"/>
      <c r="AS204" s="206"/>
      <c r="AT204" s="205"/>
      <c r="AU204" s="205"/>
      <c r="AV204" s="205"/>
      <c r="AW204" s="205"/>
      <c r="AX204" s="206"/>
      <c r="AY204" s="205"/>
      <c r="AZ204" s="205"/>
      <c r="BA204" s="205"/>
      <c r="BB204" s="205"/>
      <c r="BC204" s="206"/>
      <c r="BD204" s="205"/>
      <c r="BE204" s="205"/>
      <c r="BF204" s="205"/>
      <c r="BG204" s="205"/>
      <c r="BH204" s="206"/>
      <c r="BI204" s="205"/>
      <c r="BJ204" s="205"/>
      <c r="BK204" s="205"/>
      <c r="BL204" s="207"/>
      <c r="BM204" s="7" t="str">
        <f t="shared" si="8"/>
        <v>C</v>
      </c>
    </row>
    <row r="205" spans="1:65" s="2" customFormat="1" ht="38.25" hidden="1">
      <c r="A205" s="277">
        <v>188</v>
      </c>
      <c r="B205" s="277" t="str">
        <f t="shared" si="7"/>
        <v>PSS10B_Adani Renewable Energy 35 Limited (ARE35L)</v>
      </c>
      <c r="C205" s="278" t="s">
        <v>890</v>
      </c>
      <c r="D205" s="279" t="s">
        <v>637</v>
      </c>
      <c r="E205" s="28" t="s">
        <v>689</v>
      </c>
      <c r="F205" s="280" t="s">
        <v>1897</v>
      </c>
      <c r="G205" s="280"/>
      <c r="H205" s="289" t="s">
        <v>892</v>
      </c>
      <c r="I205" s="273" t="s">
        <v>141</v>
      </c>
      <c r="J205" s="198" t="s">
        <v>142</v>
      </c>
      <c r="K205" s="201"/>
      <c r="L205" s="202"/>
      <c r="M205" s="203"/>
      <c r="N205" s="168" t="str" cm="1">
        <f t="array" ref="N205">_xlfn.IFNA(LOOKUP(2, 1/(MOD(COLUMN(O205:XFD205)-COLUMN(O205), 5)=2)/(O205:XFD205&lt;&gt;""), O205:XFD205),"Not Submitted")</f>
        <v>Not Submitted</v>
      </c>
      <c r="O205" s="238"/>
      <c r="P205" s="238"/>
      <c r="Q205" s="198"/>
      <c r="R205" s="102"/>
      <c r="S205" s="205"/>
      <c r="T205" s="239"/>
      <c r="U205" s="240"/>
      <c r="V205" s="204"/>
      <c r="W205" s="205"/>
      <c r="X205" s="205"/>
      <c r="Y205" s="249"/>
      <c r="Z205" s="219"/>
      <c r="AA205" s="243"/>
      <c r="AB205" s="204"/>
      <c r="AC205" s="204"/>
      <c r="AD205" s="250"/>
      <c r="AE205" s="219"/>
      <c r="AF205" s="243"/>
      <c r="AG205" s="205"/>
      <c r="AH205" s="205"/>
      <c r="AI205" s="236"/>
      <c r="AJ205" s="205"/>
      <c r="AK205" s="205"/>
      <c r="AL205" s="205"/>
      <c r="AM205" s="205"/>
      <c r="AN205" s="206"/>
      <c r="AO205" s="205"/>
      <c r="AP205" s="205"/>
      <c r="AQ205" s="205"/>
      <c r="AR205" s="205"/>
      <c r="AS205" s="206"/>
      <c r="AT205" s="205"/>
      <c r="AU205" s="205"/>
      <c r="AV205" s="205"/>
      <c r="AW205" s="205"/>
      <c r="AX205" s="206"/>
      <c r="AY205" s="205"/>
      <c r="AZ205" s="205"/>
      <c r="BA205" s="205"/>
      <c r="BB205" s="205"/>
      <c r="BC205" s="206"/>
      <c r="BD205" s="205"/>
      <c r="BE205" s="205"/>
      <c r="BF205" s="205"/>
      <c r="BG205" s="205"/>
      <c r="BH205" s="206"/>
      <c r="BI205" s="205"/>
      <c r="BJ205" s="205"/>
      <c r="BK205" s="205"/>
      <c r="BL205" s="207"/>
      <c r="BM205" s="7" t="str">
        <f t="shared" si="8"/>
        <v>C</v>
      </c>
    </row>
    <row r="206" spans="1:65" s="2" customFormat="1" ht="39" thickBot="1">
      <c r="A206" s="277">
        <v>189</v>
      </c>
      <c r="B206" s="277" t="str">
        <f t="shared" si="7"/>
        <v>PSS10B_Adani Renewable Energy 35 Limited (ARE35L)</v>
      </c>
      <c r="C206" s="278" t="s">
        <v>857</v>
      </c>
      <c r="D206" s="500" t="s">
        <v>637</v>
      </c>
      <c r="E206" s="28" t="s">
        <v>689</v>
      </c>
      <c r="F206" s="280" t="s">
        <v>1898</v>
      </c>
      <c r="G206" s="502"/>
      <c r="H206" s="289" t="s">
        <v>861</v>
      </c>
      <c r="I206" s="273" t="s">
        <v>141</v>
      </c>
      <c r="J206" s="198" t="s">
        <v>142</v>
      </c>
      <c r="K206" s="201"/>
      <c r="L206" s="202"/>
      <c r="M206" s="203"/>
      <c r="N206" s="168" t="str" cm="1">
        <f t="array" ref="N206">_xlfn.IFNA(LOOKUP(2, 1/(MOD(COLUMN(O206:XFD206)-COLUMN(O206), 5)=2)/(O206:XFD206&lt;&gt;""), O206:XFD206),"Not Submitted")</f>
        <v>RFC</v>
      </c>
      <c r="O206" s="238">
        <v>111942</v>
      </c>
      <c r="P206" s="238">
        <v>46200</v>
      </c>
      <c r="Q206" s="527" t="s">
        <v>8</v>
      </c>
      <c r="R206" s="102" t="s">
        <v>3041</v>
      </c>
      <c r="S206" s="205"/>
      <c r="T206" s="239"/>
      <c r="U206" s="240"/>
      <c r="V206" s="204"/>
      <c r="W206" s="205"/>
      <c r="X206" s="205"/>
      <c r="Y206" s="249"/>
      <c r="Z206" s="219"/>
      <c r="AA206" s="243"/>
      <c r="AB206" s="204"/>
      <c r="AC206" s="204"/>
      <c r="AD206" s="250"/>
      <c r="AE206" s="219"/>
      <c r="AF206" s="243"/>
      <c r="AG206" s="205"/>
      <c r="AH206" s="205"/>
      <c r="AI206" s="236"/>
      <c r="AJ206" s="205"/>
      <c r="AK206" s="205"/>
      <c r="AL206" s="205"/>
      <c r="AM206" s="205"/>
      <c r="AN206" s="206"/>
      <c r="AO206" s="205"/>
      <c r="AP206" s="205"/>
      <c r="AQ206" s="205"/>
      <c r="AR206" s="205"/>
      <c r="AS206" s="206"/>
      <c r="AT206" s="205"/>
      <c r="AU206" s="205"/>
      <c r="AV206" s="205"/>
      <c r="AW206" s="205"/>
      <c r="AX206" s="206"/>
      <c r="AY206" s="205"/>
      <c r="AZ206" s="205"/>
      <c r="BA206" s="205"/>
      <c r="BB206" s="205"/>
      <c r="BC206" s="206"/>
      <c r="BD206" s="205"/>
      <c r="BE206" s="205"/>
      <c r="BF206" s="205"/>
      <c r="BG206" s="205"/>
      <c r="BH206" s="206"/>
      <c r="BI206" s="205"/>
      <c r="BJ206" s="205"/>
      <c r="BK206" s="205"/>
      <c r="BL206" s="207"/>
      <c r="BM206" s="7" t="str">
        <f t="shared" si="8"/>
        <v>C</v>
      </c>
    </row>
    <row r="207" spans="1:65" s="2" customFormat="1" ht="39" hidden="1" thickBot="1">
      <c r="A207" s="277">
        <v>190</v>
      </c>
      <c r="B207" s="277" t="str">
        <f t="shared" si="7"/>
        <v>PSS10B_Adani Renewable Energy 35 Limited (ARE35L)</v>
      </c>
      <c r="C207" s="278" t="s">
        <v>857</v>
      </c>
      <c r="D207" s="279" t="s">
        <v>637</v>
      </c>
      <c r="E207" s="28" t="s">
        <v>689</v>
      </c>
      <c r="F207" s="280" t="s">
        <v>1899</v>
      </c>
      <c r="G207" s="280"/>
      <c r="H207" s="289" t="s">
        <v>863</v>
      </c>
      <c r="I207" s="273"/>
      <c r="J207" s="198"/>
      <c r="K207" s="201"/>
      <c r="L207" s="202"/>
      <c r="M207" s="203"/>
      <c r="N207" s="168" t="str" cm="1">
        <f t="array" ref="N207">_xlfn.IFNA(LOOKUP(2, 1/(MOD(COLUMN(O207:XFD207)-COLUMN(O207), 5)=2)/(O207:XFD207&lt;&gt;""), O207:XFD207),"Not Submitted")</f>
        <v>Delete</v>
      </c>
      <c r="O207" s="238"/>
      <c r="P207" s="238"/>
      <c r="Q207" s="28" t="s">
        <v>56</v>
      </c>
      <c r="R207" s="34"/>
      <c r="S207" s="207" t="s">
        <v>3196</v>
      </c>
      <c r="T207" s="239"/>
      <c r="U207" s="240"/>
      <c r="V207" s="204"/>
      <c r="W207" s="205"/>
      <c r="X207" s="205"/>
      <c r="Y207" s="249"/>
      <c r="Z207" s="219"/>
      <c r="AA207" s="243"/>
      <c r="AB207" s="204"/>
      <c r="AC207" s="204"/>
      <c r="AD207" s="250"/>
      <c r="AE207" s="219"/>
      <c r="AF207" s="243"/>
      <c r="AG207" s="205"/>
      <c r="AH207" s="205"/>
      <c r="AI207" s="236"/>
      <c r="AJ207" s="205"/>
      <c r="AK207" s="205"/>
      <c r="AL207" s="205"/>
      <c r="AM207" s="205"/>
      <c r="AN207" s="206"/>
      <c r="AO207" s="205"/>
      <c r="AP207" s="205"/>
      <c r="AQ207" s="205"/>
      <c r="AR207" s="205"/>
      <c r="AS207" s="206"/>
      <c r="AT207" s="205"/>
      <c r="AU207" s="205"/>
      <c r="AV207" s="205"/>
      <c r="AW207" s="205"/>
      <c r="AX207" s="206"/>
      <c r="AY207" s="205"/>
      <c r="AZ207" s="205"/>
      <c r="BA207" s="205"/>
      <c r="BB207" s="205"/>
      <c r="BC207" s="206"/>
      <c r="BD207" s="205"/>
      <c r="BE207" s="205"/>
      <c r="BF207" s="205"/>
      <c r="BG207" s="205"/>
      <c r="BH207" s="206"/>
      <c r="BI207" s="205"/>
      <c r="BJ207" s="205"/>
      <c r="BK207" s="205"/>
      <c r="BL207" s="207"/>
      <c r="BM207" s="7" t="str">
        <f t="shared" si="8"/>
        <v>C</v>
      </c>
    </row>
    <row r="208" spans="1:65" s="2" customFormat="1" ht="39.75" thickTop="1">
      <c r="A208" s="158">
        <f t="shared" ref="A208" si="9">A207+1</f>
        <v>191</v>
      </c>
      <c r="B208" s="159" t="str">
        <f t="shared" si="7"/>
        <v>PSS10B_Adani Renewable Energy 35 Limited (ARE35L)</v>
      </c>
      <c r="C208" s="31" t="s">
        <v>857</v>
      </c>
      <c r="D208" s="197" t="s">
        <v>637</v>
      </c>
      <c r="E208" s="160" t="s">
        <v>689</v>
      </c>
      <c r="F208" s="291" t="s">
        <v>1900</v>
      </c>
      <c r="G208" s="199"/>
      <c r="H208" s="200" t="s">
        <v>865</v>
      </c>
      <c r="I208" s="160"/>
      <c r="J208" s="198"/>
      <c r="K208" s="201"/>
      <c r="L208" s="202"/>
      <c r="M208" s="203"/>
      <c r="N208" s="168" t="str" cm="1">
        <f t="array" ref="N208">_xlfn.IFNA(LOOKUP(2, 1/(MOD(COLUMN(O208:XFD208)-COLUMN(O208), 5)=2)/(O208:XFD208&lt;&gt;""), O208:XFD208),"Not Submitted")</f>
        <v>RFC</v>
      </c>
      <c r="O208" s="238">
        <v>46072</v>
      </c>
      <c r="P208" s="238">
        <v>46072</v>
      </c>
      <c r="Q208" s="198" t="s">
        <v>8</v>
      </c>
      <c r="R208" s="102" t="s">
        <v>1901</v>
      </c>
      <c r="S208" s="205"/>
      <c r="T208" s="239"/>
      <c r="U208" s="240"/>
      <c r="V208" s="204"/>
      <c r="W208" s="205"/>
      <c r="X208" s="205"/>
      <c r="Y208" s="249"/>
      <c r="Z208" s="219"/>
      <c r="AA208" s="243"/>
      <c r="AB208" s="204"/>
      <c r="AC208" s="204"/>
      <c r="AD208" s="250"/>
      <c r="AE208" s="219"/>
      <c r="AF208" s="243"/>
      <c r="AG208" s="205"/>
      <c r="AH208" s="205"/>
      <c r="AI208" s="236"/>
      <c r="AJ208" s="205"/>
      <c r="AK208" s="205"/>
      <c r="AL208" s="205"/>
      <c r="AM208" s="205"/>
      <c r="AN208" s="206"/>
      <c r="AO208" s="205"/>
      <c r="AP208" s="205"/>
      <c r="AQ208" s="205"/>
      <c r="AR208" s="205"/>
      <c r="AS208" s="206"/>
      <c r="AT208" s="205"/>
      <c r="AU208" s="205"/>
      <c r="AV208" s="205"/>
      <c r="AW208" s="205"/>
      <c r="AX208" s="206"/>
      <c r="AY208" s="205"/>
      <c r="AZ208" s="205"/>
      <c r="BA208" s="205"/>
      <c r="BB208" s="205"/>
      <c r="BC208" s="206"/>
      <c r="BD208" s="205"/>
      <c r="BE208" s="205"/>
      <c r="BF208" s="205"/>
      <c r="BG208" s="205"/>
      <c r="BH208" s="206"/>
      <c r="BI208" s="205"/>
      <c r="BJ208" s="205"/>
      <c r="BK208" s="205"/>
      <c r="BL208" s="207"/>
      <c r="BM208" s="7" t="str">
        <f t="shared" si="8"/>
        <v>C</v>
      </c>
    </row>
    <row r="209" spans="1:65" s="2" customFormat="1" ht="38.25" hidden="1">
      <c r="A209" s="461">
        <v>191</v>
      </c>
      <c r="B209" s="461" t="str">
        <f t="shared" si="7"/>
        <v>PSS10B_Adani Renewable Energy 35 Limited (ARE35L)</v>
      </c>
      <c r="C209" s="286" t="s">
        <v>636</v>
      </c>
      <c r="D209" s="500" t="s">
        <v>637</v>
      </c>
      <c r="E209" s="501" t="s">
        <v>689</v>
      </c>
      <c r="F209" s="502" t="s">
        <v>1902</v>
      </c>
      <c r="G209" s="502"/>
      <c r="H209" s="503" t="s">
        <v>639</v>
      </c>
      <c r="I209" s="504" t="s">
        <v>141</v>
      </c>
      <c r="J209" s="482" t="s">
        <v>142</v>
      </c>
      <c r="K209" s="483"/>
      <c r="L209" s="484"/>
      <c r="M209" s="485"/>
      <c r="N209" s="473" t="str" cm="1">
        <f t="array" ref="N209">_xlfn.IFNA(LOOKUP(2, 1/(MOD(COLUMN(O209:XFD209)-COLUMN(O209), 5)=2)/(O209:XFD209&lt;&gt;""), O209:XFD209),"Not Submitted")</f>
        <v>Delete</v>
      </c>
      <c r="O209" s="486"/>
      <c r="P209" s="486"/>
      <c r="Q209" s="475" t="s">
        <v>56</v>
      </c>
      <c r="R209" s="102"/>
      <c r="S209" s="205" t="s">
        <v>702</v>
      </c>
      <c r="T209" s="239"/>
      <c r="U209" s="240"/>
      <c r="V209" s="204"/>
      <c r="W209" s="205"/>
      <c r="X209" s="205"/>
      <c r="Y209" s="249"/>
      <c r="Z209" s="219"/>
      <c r="AA209" s="243"/>
      <c r="AB209" s="204"/>
      <c r="AC209" s="204"/>
      <c r="AD209" s="250"/>
      <c r="AE209" s="219"/>
      <c r="AF209" s="243"/>
      <c r="AG209" s="205"/>
      <c r="AH209" s="205"/>
      <c r="AI209" s="236"/>
      <c r="AJ209" s="205"/>
      <c r="AK209" s="205"/>
      <c r="AL209" s="205"/>
      <c r="AM209" s="205"/>
      <c r="AN209" s="206"/>
      <c r="AO209" s="205"/>
      <c r="AP209" s="205"/>
      <c r="AQ209" s="205"/>
      <c r="AR209" s="205"/>
      <c r="AS209" s="206"/>
      <c r="AT209" s="205"/>
      <c r="AU209" s="205"/>
      <c r="AV209" s="205"/>
      <c r="AW209" s="205"/>
      <c r="AX209" s="206"/>
      <c r="AY209" s="205"/>
      <c r="AZ209" s="205"/>
      <c r="BA209" s="205"/>
      <c r="BB209" s="205"/>
      <c r="BC209" s="206"/>
      <c r="BD209" s="205"/>
      <c r="BE209" s="205"/>
      <c r="BF209" s="205"/>
      <c r="BG209" s="205"/>
      <c r="BH209" s="206"/>
      <c r="BI209" s="205"/>
      <c r="BJ209" s="205"/>
      <c r="BK209" s="205"/>
      <c r="BL209" s="207"/>
      <c r="BM209" s="7" t="str">
        <f t="shared" si="8"/>
        <v>C</v>
      </c>
    </row>
    <row r="210" spans="1:65" s="2" customFormat="1" ht="38.25" hidden="1">
      <c r="A210" s="461">
        <v>192</v>
      </c>
      <c r="B210" s="461" t="str">
        <f t="shared" si="7"/>
        <v>PSS10B_Adani Renewable Energy 35 Limited (ARE35L)</v>
      </c>
      <c r="C210" s="286" t="s">
        <v>698</v>
      </c>
      <c r="D210" s="500" t="s">
        <v>637</v>
      </c>
      <c r="E210" s="501" t="s">
        <v>689</v>
      </c>
      <c r="F210" s="502" t="s">
        <v>1903</v>
      </c>
      <c r="G210" s="502"/>
      <c r="H210" s="503" t="s">
        <v>700</v>
      </c>
      <c r="I210" s="504" t="s">
        <v>141</v>
      </c>
      <c r="J210" s="482" t="s">
        <v>142</v>
      </c>
      <c r="K210" s="201"/>
      <c r="L210" s="202"/>
      <c r="M210" s="203"/>
      <c r="N210" s="168" t="str" cm="1">
        <f t="array" ref="N210">_xlfn.IFNA(LOOKUP(2, 1/(MOD(COLUMN(O210:XFD210)-COLUMN(O210), 5)=2)/(O210:XFD210&lt;&gt;""), O210:XFD210),"Not Submitted")</f>
        <v>delete</v>
      </c>
      <c r="O210" s="238"/>
      <c r="P210" s="238"/>
      <c r="Q210" s="482" t="s">
        <v>61</v>
      </c>
      <c r="R210" s="487"/>
      <c r="S210" s="205" t="s">
        <v>2977</v>
      </c>
      <c r="T210" s="239"/>
      <c r="U210" s="240"/>
      <c r="V210" s="204"/>
      <c r="W210" s="205"/>
      <c r="X210" s="205"/>
      <c r="Y210" s="249"/>
      <c r="Z210" s="219"/>
      <c r="AA210" s="243"/>
      <c r="AB210" s="204"/>
      <c r="AC210" s="204"/>
      <c r="AD210" s="250"/>
      <c r="AE210" s="219"/>
      <c r="AF210" s="243"/>
      <c r="AG210" s="205"/>
      <c r="AH210" s="205"/>
      <c r="AI210" s="236"/>
      <c r="AJ210" s="205"/>
      <c r="AK210" s="205"/>
      <c r="AL210" s="205"/>
      <c r="AM210" s="205"/>
      <c r="AN210" s="206"/>
      <c r="AO210" s="205"/>
      <c r="AP210" s="205"/>
      <c r="AQ210" s="205"/>
      <c r="AR210" s="205"/>
      <c r="AS210" s="206"/>
      <c r="AT210" s="205"/>
      <c r="AU210" s="205"/>
      <c r="AV210" s="205"/>
      <c r="AW210" s="205"/>
      <c r="AX210" s="206"/>
      <c r="AY210" s="205"/>
      <c r="AZ210" s="205"/>
      <c r="BA210" s="205"/>
      <c r="BB210" s="205"/>
      <c r="BC210" s="206"/>
      <c r="BD210" s="205"/>
      <c r="BE210" s="205"/>
      <c r="BF210" s="205"/>
      <c r="BG210" s="205"/>
      <c r="BH210" s="206"/>
      <c r="BI210" s="205"/>
      <c r="BJ210" s="205"/>
      <c r="BK210" s="205"/>
      <c r="BL210" s="207"/>
      <c r="BM210" s="7" t="str">
        <f t="shared" si="8"/>
        <v>C</v>
      </c>
    </row>
    <row r="211" spans="1:65" s="2" customFormat="1" ht="38.25" hidden="1">
      <c r="A211" s="461">
        <v>193</v>
      </c>
      <c r="B211" s="461" t="str">
        <f t="shared" si="7"/>
        <v>PSS10B_Adani Renewable Energy 35 Limited (ARE35L)</v>
      </c>
      <c r="C211" s="286" t="s">
        <v>627</v>
      </c>
      <c r="D211" s="500" t="s">
        <v>637</v>
      </c>
      <c r="E211" s="501" t="s">
        <v>689</v>
      </c>
      <c r="F211" s="502" t="s">
        <v>1904</v>
      </c>
      <c r="G211" s="502"/>
      <c r="H211" s="503" t="s">
        <v>648</v>
      </c>
      <c r="I211" s="504" t="s">
        <v>141</v>
      </c>
      <c r="J211" s="482" t="s">
        <v>142</v>
      </c>
      <c r="K211" s="483"/>
      <c r="L211" s="484"/>
      <c r="M211" s="485"/>
      <c r="N211" s="473" t="str" cm="1">
        <f t="array" ref="N211">_xlfn.IFNA(LOOKUP(2, 1/(MOD(COLUMN(O211:XFD211)-COLUMN(O211), 5)=2)/(O211:XFD211&lt;&gt;""), O211:XFD211),"Not Submitted")</f>
        <v>Delete</v>
      </c>
      <c r="O211" s="486"/>
      <c r="P211" s="486"/>
      <c r="Q211" s="475" t="s">
        <v>56</v>
      </c>
      <c r="R211" s="102"/>
      <c r="S211" s="205"/>
      <c r="T211" s="239"/>
      <c r="U211" s="240"/>
      <c r="V211" s="204"/>
      <c r="W211" s="205"/>
      <c r="X211" s="205"/>
      <c r="Y211" s="249"/>
      <c r="Z211" s="219"/>
      <c r="AA211" s="243"/>
      <c r="AB211" s="204"/>
      <c r="AC211" s="204"/>
      <c r="AD211" s="250"/>
      <c r="AE211" s="219"/>
      <c r="AF211" s="243"/>
      <c r="AG211" s="205"/>
      <c r="AH211" s="205"/>
      <c r="AI211" s="236"/>
      <c r="AJ211" s="205"/>
      <c r="AK211" s="205"/>
      <c r="AL211" s="205"/>
      <c r="AM211" s="205"/>
      <c r="AN211" s="206"/>
      <c r="AO211" s="205"/>
      <c r="AP211" s="205"/>
      <c r="AQ211" s="205"/>
      <c r="AR211" s="205"/>
      <c r="AS211" s="206"/>
      <c r="AT211" s="205"/>
      <c r="AU211" s="205"/>
      <c r="AV211" s="205"/>
      <c r="AW211" s="205"/>
      <c r="AX211" s="206"/>
      <c r="AY211" s="205"/>
      <c r="AZ211" s="205"/>
      <c r="BA211" s="205"/>
      <c r="BB211" s="205"/>
      <c r="BC211" s="206"/>
      <c r="BD211" s="205"/>
      <c r="BE211" s="205"/>
      <c r="BF211" s="205"/>
      <c r="BG211" s="205"/>
      <c r="BH211" s="206"/>
      <c r="BI211" s="205"/>
      <c r="BJ211" s="205"/>
      <c r="BK211" s="205"/>
      <c r="BL211" s="207"/>
      <c r="BM211" s="7" t="str">
        <f t="shared" si="8"/>
        <v>C</v>
      </c>
    </row>
    <row r="212" spans="1:65" s="2" customFormat="1" ht="38.25" hidden="1">
      <c r="A212" s="461">
        <v>194</v>
      </c>
      <c r="B212" s="461" t="str">
        <f t="shared" si="7"/>
        <v>PSS10B_Adani Renewable Energy 35 Limited (ARE35L)</v>
      </c>
      <c r="C212" s="286" t="s">
        <v>695</v>
      </c>
      <c r="D212" s="500" t="s">
        <v>637</v>
      </c>
      <c r="E212" s="501" t="s">
        <v>689</v>
      </c>
      <c r="F212" s="502" t="s">
        <v>1905</v>
      </c>
      <c r="G212" s="280"/>
      <c r="H212" s="503" t="s">
        <v>813</v>
      </c>
      <c r="I212" s="504"/>
      <c r="J212" s="482"/>
      <c r="K212" s="201"/>
      <c r="L212" s="202"/>
      <c r="M212" s="203"/>
      <c r="N212" s="168" t="str" cm="1">
        <f t="array" ref="N212">_xlfn.IFNA(LOOKUP(2, 1/(MOD(COLUMN(O212:XFD212)-COLUMN(O212), 5)=2)/(O212:XFD212&lt;&gt;""), O212:XFD212),"Not Submitted")</f>
        <v>Delete</v>
      </c>
      <c r="O212" s="238"/>
      <c r="P212" s="238"/>
      <c r="Q212" s="198" t="s">
        <v>56</v>
      </c>
      <c r="R212" s="102"/>
      <c r="S212" s="207" t="s">
        <v>2973</v>
      </c>
      <c r="T212" s="239"/>
      <c r="U212" s="240"/>
      <c r="V212" s="204"/>
      <c r="W212" s="205"/>
      <c r="X212" s="205"/>
      <c r="Y212" s="249"/>
      <c r="Z212" s="219"/>
      <c r="AA212" s="243"/>
      <c r="AB212" s="204"/>
      <c r="AC212" s="204"/>
      <c r="AD212" s="250"/>
      <c r="AE212" s="219"/>
      <c r="AF212" s="243"/>
      <c r="AG212" s="205"/>
      <c r="AH212" s="205"/>
      <c r="AI212" s="236"/>
      <c r="AJ212" s="205"/>
      <c r="AK212" s="205"/>
      <c r="AL212" s="205"/>
      <c r="AM212" s="205"/>
      <c r="AN212" s="206"/>
      <c r="AO212" s="205"/>
      <c r="AP212" s="205"/>
      <c r="AQ212" s="205"/>
      <c r="AR212" s="205"/>
      <c r="AS212" s="206"/>
      <c r="AT212" s="205"/>
      <c r="AU212" s="205"/>
      <c r="AV212" s="205"/>
      <c r="AW212" s="205"/>
      <c r="AX212" s="206"/>
      <c r="AY212" s="205"/>
      <c r="AZ212" s="205"/>
      <c r="BA212" s="205"/>
      <c r="BB212" s="205"/>
      <c r="BC212" s="206"/>
      <c r="BD212" s="205"/>
      <c r="BE212" s="205"/>
      <c r="BF212" s="205"/>
      <c r="BG212" s="205"/>
      <c r="BH212" s="206"/>
      <c r="BI212" s="205"/>
      <c r="BJ212" s="205"/>
      <c r="BK212" s="205"/>
      <c r="BL212" s="207"/>
      <c r="BM212" s="7" t="str">
        <f t="shared" si="8"/>
        <v>C</v>
      </c>
    </row>
    <row r="213" spans="1:65" s="2" customFormat="1" ht="38.25" hidden="1">
      <c r="A213" s="461">
        <v>195</v>
      </c>
      <c r="B213" s="461" t="str">
        <f t="shared" si="7"/>
        <v>PSS10B_Adani Renewable Energy 35 Limited (ARE35L)</v>
      </c>
      <c r="C213" s="286" t="s">
        <v>695</v>
      </c>
      <c r="D213" s="500" t="s">
        <v>637</v>
      </c>
      <c r="E213" s="501" t="s">
        <v>689</v>
      </c>
      <c r="F213" s="502" t="s">
        <v>1906</v>
      </c>
      <c r="G213" s="280"/>
      <c r="H213" s="503" t="s">
        <v>815</v>
      </c>
      <c r="I213" s="504"/>
      <c r="J213" s="482"/>
      <c r="K213" s="201"/>
      <c r="L213" s="202"/>
      <c r="M213" s="203"/>
      <c r="N213" s="168" t="str" cm="1">
        <f t="array" ref="N213">_xlfn.IFNA(LOOKUP(2, 1/(MOD(COLUMN(O213:XFD213)-COLUMN(O213), 5)=2)/(O213:XFD213&lt;&gt;""), O213:XFD213),"Not Submitted")</f>
        <v>Delete</v>
      </c>
      <c r="O213" s="238"/>
      <c r="P213" s="238"/>
      <c r="Q213" s="198" t="s">
        <v>56</v>
      </c>
      <c r="R213" s="102"/>
      <c r="S213" s="207" t="s">
        <v>2973</v>
      </c>
      <c r="T213" s="239"/>
      <c r="U213" s="240"/>
      <c r="V213" s="204"/>
      <c r="W213" s="205"/>
      <c r="X213" s="205"/>
      <c r="Y213" s="249"/>
      <c r="Z213" s="219"/>
      <c r="AA213" s="243"/>
      <c r="AB213" s="204"/>
      <c r="AC213" s="204"/>
      <c r="AD213" s="250"/>
      <c r="AE213" s="219"/>
      <c r="AF213" s="243"/>
      <c r="AG213" s="205"/>
      <c r="AH213" s="205"/>
      <c r="AI213" s="236"/>
      <c r="AJ213" s="205"/>
      <c r="AK213" s="205"/>
      <c r="AL213" s="205"/>
      <c r="AM213" s="205"/>
      <c r="AN213" s="206"/>
      <c r="AO213" s="205"/>
      <c r="AP213" s="205"/>
      <c r="AQ213" s="205"/>
      <c r="AR213" s="205"/>
      <c r="AS213" s="206"/>
      <c r="AT213" s="205"/>
      <c r="AU213" s="205"/>
      <c r="AV213" s="205"/>
      <c r="AW213" s="205"/>
      <c r="AX213" s="206"/>
      <c r="AY213" s="205"/>
      <c r="AZ213" s="205"/>
      <c r="BA213" s="205"/>
      <c r="BB213" s="205"/>
      <c r="BC213" s="206"/>
      <c r="BD213" s="205"/>
      <c r="BE213" s="205"/>
      <c r="BF213" s="205"/>
      <c r="BG213" s="205"/>
      <c r="BH213" s="206"/>
      <c r="BI213" s="205"/>
      <c r="BJ213" s="205"/>
      <c r="BK213" s="205"/>
      <c r="BL213" s="207"/>
      <c r="BM213" s="7" t="str">
        <f t="shared" si="8"/>
        <v>C</v>
      </c>
    </row>
    <row r="214" spans="1:65" s="2" customFormat="1" ht="38.25" hidden="1">
      <c r="A214" s="461">
        <v>196</v>
      </c>
      <c r="B214" s="461" t="str">
        <f t="shared" si="7"/>
        <v>PSS10B_Adani Renewable Energy 35 Limited (ARE35L)</v>
      </c>
      <c r="C214" s="286" t="s">
        <v>695</v>
      </c>
      <c r="D214" s="500" t="s">
        <v>637</v>
      </c>
      <c r="E214" s="501" t="s">
        <v>689</v>
      </c>
      <c r="F214" s="502" t="s">
        <v>1907</v>
      </c>
      <c r="G214" s="280"/>
      <c r="H214" s="503" t="s">
        <v>697</v>
      </c>
      <c r="I214" s="504"/>
      <c r="J214" s="482"/>
      <c r="K214" s="201"/>
      <c r="L214" s="202"/>
      <c r="M214" s="203"/>
      <c r="N214" s="168" t="str" cm="1">
        <f t="array" ref="N214">_xlfn.IFNA(LOOKUP(2, 1/(MOD(COLUMN(O214:XFD214)-COLUMN(O214), 5)=2)/(O214:XFD214&lt;&gt;""), O214:XFD214),"Not Submitted")</f>
        <v>Delete</v>
      </c>
      <c r="O214" s="238"/>
      <c r="P214" s="238"/>
      <c r="Q214" s="198" t="s">
        <v>56</v>
      </c>
      <c r="R214" s="102"/>
      <c r="S214" s="207" t="s">
        <v>2973</v>
      </c>
      <c r="T214" s="239"/>
      <c r="U214" s="240"/>
      <c r="V214" s="204"/>
      <c r="W214" s="205"/>
      <c r="X214" s="205"/>
      <c r="Y214" s="249"/>
      <c r="Z214" s="219"/>
      <c r="AA214" s="243"/>
      <c r="AB214" s="204"/>
      <c r="AC214" s="204"/>
      <c r="AD214" s="250"/>
      <c r="AE214" s="219"/>
      <c r="AF214" s="243"/>
      <c r="AG214" s="205"/>
      <c r="AH214" s="205"/>
      <c r="AI214" s="236"/>
      <c r="AJ214" s="205"/>
      <c r="AK214" s="205"/>
      <c r="AL214" s="205"/>
      <c r="AM214" s="205"/>
      <c r="AN214" s="206"/>
      <c r="AO214" s="205"/>
      <c r="AP214" s="205"/>
      <c r="AQ214" s="205"/>
      <c r="AR214" s="205"/>
      <c r="AS214" s="206"/>
      <c r="AT214" s="205"/>
      <c r="AU214" s="205"/>
      <c r="AV214" s="205"/>
      <c r="AW214" s="205"/>
      <c r="AX214" s="206"/>
      <c r="AY214" s="205"/>
      <c r="AZ214" s="205"/>
      <c r="BA214" s="205"/>
      <c r="BB214" s="205"/>
      <c r="BC214" s="206"/>
      <c r="BD214" s="205"/>
      <c r="BE214" s="205"/>
      <c r="BF214" s="205"/>
      <c r="BG214" s="205"/>
      <c r="BH214" s="206"/>
      <c r="BI214" s="205"/>
      <c r="BJ214" s="205"/>
      <c r="BK214" s="205"/>
      <c r="BL214" s="207"/>
      <c r="BM214" s="7" t="str">
        <f t="shared" si="8"/>
        <v>C</v>
      </c>
    </row>
    <row r="215" spans="1:65" s="499" customFormat="1" ht="38.25" hidden="1">
      <c r="A215" s="461">
        <v>197</v>
      </c>
      <c r="B215" s="461" t="str">
        <f t="shared" si="7"/>
        <v>PSS10B_Adani Renewable Energy 35 Limited (ARE35L)</v>
      </c>
      <c r="C215" s="286" t="s">
        <v>600</v>
      </c>
      <c r="D215" s="500" t="s">
        <v>637</v>
      </c>
      <c r="E215" s="501" t="s">
        <v>689</v>
      </c>
      <c r="F215" s="502" t="s">
        <v>1908</v>
      </c>
      <c r="G215" s="502"/>
      <c r="H215" s="503" t="s">
        <v>805</v>
      </c>
      <c r="I215" s="504" t="s">
        <v>141</v>
      </c>
      <c r="J215" s="482" t="s">
        <v>159</v>
      </c>
      <c r="K215" s="483"/>
      <c r="L215" s="484"/>
      <c r="M215" s="485"/>
      <c r="N215" s="473" t="s">
        <v>56</v>
      </c>
      <c r="O215" s="486"/>
      <c r="P215" s="486"/>
      <c r="Q215" s="482"/>
      <c r="R215" s="487"/>
      <c r="S215" s="488"/>
      <c r="T215" s="489"/>
      <c r="U215" s="490"/>
      <c r="V215" s="491"/>
      <c r="W215" s="488"/>
      <c r="X215" s="488"/>
      <c r="Y215" s="492"/>
      <c r="Z215" s="493"/>
      <c r="AA215" s="494"/>
      <c r="AB215" s="491"/>
      <c r="AC215" s="491"/>
      <c r="AD215" s="495"/>
      <c r="AE215" s="493"/>
      <c r="AF215" s="494"/>
      <c r="AG215" s="488"/>
      <c r="AH215" s="488"/>
      <c r="AI215" s="496"/>
      <c r="AJ215" s="488"/>
      <c r="AK215" s="488"/>
      <c r="AL215" s="488"/>
      <c r="AM215" s="488"/>
      <c r="AN215" s="497"/>
      <c r="AO215" s="488"/>
      <c r="AP215" s="488"/>
      <c r="AQ215" s="488"/>
      <c r="AR215" s="488"/>
      <c r="AS215" s="497"/>
      <c r="AT215" s="488"/>
      <c r="AU215" s="488"/>
      <c r="AV215" s="488"/>
      <c r="AW215" s="488"/>
      <c r="AX215" s="497"/>
      <c r="AY215" s="488"/>
      <c r="AZ215" s="488"/>
      <c r="BA215" s="488"/>
      <c r="BB215" s="488"/>
      <c r="BC215" s="497"/>
      <c r="BD215" s="488"/>
      <c r="BE215" s="488"/>
      <c r="BF215" s="488"/>
      <c r="BG215" s="488"/>
      <c r="BH215" s="497"/>
      <c r="BI215" s="488"/>
      <c r="BJ215" s="488"/>
      <c r="BK215" s="488"/>
      <c r="BL215" s="498"/>
      <c r="BM215" s="7" t="str">
        <f t="shared" si="8"/>
        <v>C</v>
      </c>
    </row>
    <row r="216" spans="1:65" s="2" customFormat="1" ht="38.25">
      <c r="A216" s="277">
        <v>198</v>
      </c>
      <c r="B216" s="277" t="str">
        <f t="shared" si="7"/>
        <v>PSS10B_Adani Renewable Energy 35 Limited (ARE35L)</v>
      </c>
      <c r="C216" s="278" t="s">
        <v>885</v>
      </c>
      <c r="D216" s="279" t="s">
        <v>637</v>
      </c>
      <c r="E216" s="28" t="s">
        <v>689</v>
      </c>
      <c r="F216" s="280" t="s">
        <v>1909</v>
      </c>
      <c r="G216" s="280"/>
      <c r="H216" s="289" t="s">
        <v>887</v>
      </c>
      <c r="I216" s="273" t="s">
        <v>141</v>
      </c>
      <c r="J216" s="198" t="s">
        <v>142</v>
      </c>
      <c r="K216" s="201"/>
      <c r="L216" s="202"/>
      <c r="M216" s="203"/>
      <c r="N216" s="168" t="str" cm="1">
        <f t="array" ref="N216">_xlfn.IFNA(LOOKUP(2, 1/(MOD(COLUMN(O216:XFD216)-COLUMN(O216), 5)=2)/(O216:XFD216&lt;&gt;""), O216:XFD216),"Not Submitted")</f>
        <v>RFC</v>
      </c>
      <c r="O216" s="238">
        <v>46080</v>
      </c>
      <c r="P216" s="238">
        <v>46080</v>
      </c>
      <c r="Q216" s="198" t="s">
        <v>8</v>
      </c>
      <c r="R216" s="102" t="s">
        <v>673</v>
      </c>
      <c r="S216" s="205"/>
      <c r="T216" s="239">
        <v>46183</v>
      </c>
      <c r="U216" s="240">
        <v>46183</v>
      </c>
      <c r="V216" s="204" t="s">
        <v>8</v>
      </c>
      <c r="W216" s="205" t="s">
        <v>1910</v>
      </c>
      <c r="X216" s="205"/>
      <c r="Y216" s="249"/>
      <c r="Z216" s="219"/>
      <c r="AA216" s="243"/>
      <c r="AB216" s="204"/>
      <c r="AC216" s="204"/>
      <c r="AD216" s="250"/>
      <c r="AE216" s="219"/>
      <c r="AF216" s="243"/>
      <c r="AG216" s="205"/>
      <c r="AH216" s="205"/>
      <c r="AI216" s="236"/>
      <c r="AJ216" s="205"/>
      <c r="AK216" s="205"/>
      <c r="AL216" s="205"/>
      <c r="AM216" s="205"/>
      <c r="AN216" s="206"/>
      <c r="AO216" s="205"/>
      <c r="AP216" s="205"/>
      <c r="AQ216" s="205"/>
      <c r="AR216" s="205"/>
      <c r="AS216" s="206"/>
      <c r="AT216" s="205"/>
      <c r="AU216" s="205"/>
      <c r="AV216" s="205"/>
      <c r="AW216" s="205"/>
      <c r="AX216" s="206"/>
      <c r="AY216" s="205"/>
      <c r="AZ216" s="205"/>
      <c r="BA216" s="205"/>
      <c r="BB216" s="205"/>
      <c r="BC216" s="206"/>
      <c r="BD216" s="205"/>
      <c r="BE216" s="205"/>
      <c r="BF216" s="205"/>
      <c r="BG216" s="205"/>
      <c r="BH216" s="206"/>
      <c r="BI216" s="205"/>
      <c r="BJ216" s="205"/>
      <c r="BK216" s="205"/>
      <c r="BL216" s="207"/>
      <c r="BM216" s="7" t="str">
        <f t="shared" si="8"/>
        <v>E</v>
      </c>
    </row>
    <row r="217" spans="1:65" s="2" customFormat="1" ht="38.25">
      <c r="A217" s="277">
        <v>199</v>
      </c>
      <c r="B217" s="277" t="str">
        <f t="shared" si="7"/>
        <v>PSS10B_Adani Renewable Energy 35 Limited (ARE35L)</v>
      </c>
      <c r="C217" s="278" t="s">
        <v>881</v>
      </c>
      <c r="D217" s="279" t="s">
        <v>637</v>
      </c>
      <c r="E217" s="28" t="s">
        <v>689</v>
      </c>
      <c r="F217" s="280" t="s">
        <v>1911</v>
      </c>
      <c r="G217" s="280"/>
      <c r="H217" s="289" t="s">
        <v>883</v>
      </c>
      <c r="I217" s="273"/>
      <c r="J217" s="198"/>
      <c r="K217" s="201"/>
      <c r="L217" s="202"/>
      <c r="M217" s="203"/>
      <c r="N217" s="168" t="str" cm="1">
        <f t="array" ref="N217">_xlfn.IFNA(LOOKUP(2, 1/(MOD(COLUMN(O217:XFD217)-COLUMN(O217), 5)=2)/(O217:XFD217&lt;&gt;""), O217:XFD217),"Not Submitted")</f>
        <v>Cat. -I</v>
      </c>
      <c r="O217" s="238">
        <v>46113</v>
      </c>
      <c r="P217" s="238">
        <v>46114</v>
      </c>
      <c r="Q217" s="8" t="s">
        <v>33</v>
      </c>
      <c r="R217" s="102" t="s">
        <v>1912</v>
      </c>
      <c r="S217" s="205"/>
      <c r="T217" s="239"/>
      <c r="U217" s="240"/>
      <c r="V217" s="204"/>
      <c r="W217" s="205"/>
      <c r="X217" s="205"/>
      <c r="Y217" s="249"/>
      <c r="Z217" s="219"/>
      <c r="AA217" s="243"/>
      <c r="AB217" s="204"/>
      <c r="AC217" s="204"/>
      <c r="AD217" s="250"/>
      <c r="AE217" s="219"/>
      <c r="AF217" s="243"/>
      <c r="AG217" s="205"/>
      <c r="AH217" s="205"/>
      <c r="AI217" s="236"/>
      <c r="AJ217" s="205"/>
      <c r="AK217" s="205"/>
      <c r="AL217" s="205"/>
      <c r="AM217" s="205"/>
      <c r="AN217" s="206"/>
      <c r="AO217" s="205"/>
      <c r="AP217" s="205"/>
      <c r="AQ217" s="205"/>
      <c r="AR217" s="205"/>
      <c r="AS217" s="206"/>
      <c r="AT217" s="205"/>
      <c r="AU217" s="205"/>
      <c r="AV217" s="205"/>
      <c r="AW217" s="205"/>
      <c r="AX217" s="206"/>
      <c r="AY217" s="205"/>
      <c r="AZ217" s="205"/>
      <c r="BA217" s="205"/>
      <c r="BB217" s="205"/>
      <c r="BC217" s="206"/>
      <c r="BD217" s="205"/>
      <c r="BE217" s="205"/>
      <c r="BF217" s="205"/>
      <c r="BG217" s="205"/>
      <c r="BH217" s="206"/>
      <c r="BI217" s="205"/>
      <c r="BJ217" s="205"/>
      <c r="BK217" s="205"/>
      <c r="BL217" s="207"/>
      <c r="BM217" s="7" t="str">
        <f t="shared" si="8"/>
        <v>E</v>
      </c>
    </row>
    <row r="218" spans="1:65" s="2" customFormat="1" ht="38.25">
      <c r="A218" s="277">
        <v>200</v>
      </c>
      <c r="B218" s="277" t="str">
        <f t="shared" si="7"/>
        <v>PSS10B_Adani Renewable Energy 35 Limited (ARE35L)</v>
      </c>
      <c r="C218" s="278" t="s">
        <v>875</v>
      </c>
      <c r="D218" s="279" t="s">
        <v>637</v>
      </c>
      <c r="E218" s="28" t="s">
        <v>689</v>
      </c>
      <c r="F218" s="280" t="s">
        <v>1913</v>
      </c>
      <c r="G218" s="280"/>
      <c r="H218" s="289" t="s">
        <v>879</v>
      </c>
      <c r="I218" s="273" t="s">
        <v>141</v>
      </c>
      <c r="J218" s="198" t="s">
        <v>142</v>
      </c>
      <c r="K218" s="201"/>
      <c r="L218" s="202"/>
      <c r="M218" s="203"/>
      <c r="N218" s="168" t="str" cm="1">
        <f t="array" ref="N218">_xlfn.IFNA(LOOKUP(2, 1/(MOD(COLUMN(O218:XFD218)-COLUMN(O218), 5)=2)/(O218:XFD218&lt;&gt;""), O218:XFD218),"Not Submitted")</f>
        <v>RFC</v>
      </c>
      <c r="O218" s="587" t="s">
        <v>3022</v>
      </c>
      <c r="P218" s="587" t="s">
        <v>3022</v>
      </c>
      <c r="Q218" s="198" t="s">
        <v>8</v>
      </c>
      <c r="R218" s="588" t="s">
        <v>3023</v>
      </c>
      <c r="S218" s="205" t="s">
        <v>3024</v>
      </c>
      <c r="T218" s="239">
        <v>46226</v>
      </c>
      <c r="U218" s="240">
        <v>46226</v>
      </c>
      <c r="V218" s="204" t="s">
        <v>8</v>
      </c>
      <c r="W218" s="205" t="s">
        <v>3140</v>
      </c>
      <c r="X218" s="205"/>
      <c r="Y218" s="249"/>
      <c r="Z218" s="219"/>
      <c r="AA218" s="243"/>
      <c r="AB218" s="204"/>
      <c r="AC218" s="204"/>
      <c r="AD218" s="250"/>
      <c r="AE218" s="219"/>
      <c r="AF218" s="243"/>
      <c r="AG218" s="205"/>
      <c r="AH218" s="205"/>
      <c r="AI218" s="236"/>
      <c r="AJ218" s="205"/>
      <c r="AK218" s="205"/>
      <c r="AL218" s="205"/>
      <c r="AM218" s="205"/>
      <c r="AN218" s="206"/>
      <c r="AO218" s="205"/>
      <c r="AP218" s="205"/>
      <c r="AQ218" s="205"/>
      <c r="AR218" s="205"/>
      <c r="AS218" s="206"/>
      <c r="AT218" s="205"/>
      <c r="AU218" s="205"/>
      <c r="AV218" s="205"/>
      <c r="AW218" s="205"/>
      <c r="AX218" s="206"/>
      <c r="AY218" s="205"/>
      <c r="AZ218" s="205"/>
      <c r="BA218" s="205"/>
      <c r="BB218" s="205"/>
      <c r="BC218" s="206"/>
      <c r="BD218" s="205"/>
      <c r="BE218" s="205"/>
      <c r="BF218" s="205"/>
      <c r="BG218" s="205"/>
      <c r="BH218" s="206"/>
      <c r="BI218" s="205"/>
      <c r="BJ218" s="205"/>
      <c r="BK218" s="205"/>
      <c r="BL218" s="207"/>
      <c r="BM218" s="7" t="str">
        <f t="shared" si="8"/>
        <v>E</v>
      </c>
    </row>
    <row r="219" spans="1:65" s="2" customFormat="1" ht="38.25" hidden="1">
      <c r="A219" s="277">
        <v>201</v>
      </c>
      <c r="B219" s="277" t="str">
        <f t="shared" si="7"/>
        <v>PSS10B_Adani Renewable Energy 35 Limited (ARE35L)</v>
      </c>
      <c r="C219" s="278" t="s">
        <v>875</v>
      </c>
      <c r="D219" s="279" t="s">
        <v>637</v>
      </c>
      <c r="E219" s="28" t="s">
        <v>689</v>
      </c>
      <c r="F219" s="280" t="s">
        <v>1914</v>
      </c>
      <c r="G219" s="280"/>
      <c r="H219" s="289" t="s">
        <v>877</v>
      </c>
      <c r="I219" s="273"/>
      <c r="J219" s="198"/>
      <c r="K219" s="201"/>
      <c r="L219" s="202"/>
      <c r="M219" s="203"/>
      <c r="N219" s="168" t="str" cm="1">
        <f t="array" ref="N219">_xlfn.IFNA(LOOKUP(2, 1/(MOD(COLUMN(O219:XFD219)-COLUMN(O219), 5)=2)/(O219:XFD219&lt;&gt;""), O219:XFD219),"Not Submitted")</f>
        <v>Not Submitted</v>
      </c>
      <c r="O219" s="238"/>
      <c r="P219" s="238"/>
      <c r="Q219" s="198"/>
      <c r="R219" s="102"/>
      <c r="S219" s="205"/>
      <c r="T219" s="239"/>
      <c r="U219" s="240"/>
      <c r="V219" s="204"/>
      <c r="W219" s="205"/>
      <c r="X219" s="205"/>
      <c r="Y219" s="249"/>
      <c r="Z219" s="219"/>
      <c r="AA219" s="243"/>
      <c r="AB219" s="204"/>
      <c r="AC219" s="204"/>
      <c r="AD219" s="250"/>
      <c r="AE219" s="219"/>
      <c r="AF219" s="243"/>
      <c r="AG219" s="205"/>
      <c r="AH219" s="205"/>
      <c r="AI219" s="236"/>
      <c r="AJ219" s="205"/>
      <c r="AK219" s="205"/>
      <c r="AL219" s="205"/>
      <c r="AM219" s="205"/>
      <c r="AN219" s="206"/>
      <c r="AO219" s="205"/>
      <c r="AP219" s="205"/>
      <c r="AQ219" s="205"/>
      <c r="AR219" s="205"/>
      <c r="AS219" s="206"/>
      <c r="AT219" s="205"/>
      <c r="AU219" s="205"/>
      <c r="AV219" s="205"/>
      <c r="AW219" s="205"/>
      <c r="AX219" s="206"/>
      <c r="AY219" s="205"/>
      <c r="AZ219" s="205"/>
      <c r="BA219" s="205"/>
      <c r="BB219" s="205"/>
      <c r="BC219" s="206"/>
      <c r="BD219" s="205"/>
      <c r="BE219" s="205"/>
      <c r="BF219" s="205"/>
      <c r="BG219" s="205"/>
      <c r="BH219" s="206"/>
      <c r="BI219" s="205"/>
      <c r="BJ219" s="205"/>
      <c r="BK219" s="205"/>
      <c r="BL219" s="207"/>
      <c r="BM219" s="7" t="str">
        <f t="shared" si="8"/>
        <v>E</v>
      </c>
    </row>
    <row r="220" spans="1:65" s="2" customFormat="1" ht="38.25">
      <c r="A220" s="277">
        <v>202</v>
      </c>
      <c r="B220" s="277" t="str">
        <f t="shared" si="7"/>
        <v>PSS10B_Adani Renewable Energy 35 Limited (ARE35L)</v>
      </c>
      <c r="C220" s="278" t="s">
        <v>688</v>
      </c>
      <c r="D220" s="279" t="s">
        <v>637</v>
      </c>
      <c r="E220" s="28" t="s">
        <v>689</v>
      </c>
      <c r="F220" s="280" t="s">
        <v>1915</v>
      </c>
      <c r="G220" s="280"/>
      <c r="H220" s="289" t="s">
        <v>691</v>
      </c>
      <c r="I220" s="273"/>
      <c r="J220" s="198"/>
      <c r="K220" s="201"/>
      <c r="L220" s="202"/>
      <c r="M220" s="203"/>
      <c r="N220" s="168" t="str" cm="1">
        <f t="array" ref="N220">_xlfn.IFNA(LOOKUP(2, 1/(MOD(COLUMN(O220:XFD220)-COLUMN(O220), 5)=2)/(O220:XFD220&lt;&gt;""), O220:XFD220),"Not Submitted")</f>
        <v>RFC</v>
      </c>
      <c r="O220" s="238">
        <v>46183</v>
      </c>
      <c r="P220" s="238">
        <v>46183</v>
      </c>
      <c r="Q220" s="198" t="s">
        <v>8</v>
      </c>
      <c r="R220" s="102" t="s">
        <v>1916</v>
      </c>
      <c r="S220" s="205"/>
      <c r="T220" s="239">
        <v>46217</v>
      </c>
      <c r="U220" s="240">
        <v>46217</v>
      </c>
      <c r="V220" s="204" t="s">
        <v>8</v>
      </c>
      <c r="W220" s="205" t="s">
        <v>3120</v>
      </c>
      <c r="X220" s="205"/>
      <c r="Y220" s="249"/>
      <c r="Z220" s="219"/>
      <c r="AA220" s="243"/>
      <c r="AB220" s="204"/>
      <c r="AC220" s="204"/>
      <c r="AD220" s="250"/>
      <c r="AE220" s="219"/>
      <c r="AF220" s="243"/>
      <c r="AG220" s="205"/>
      <c r="AH220" s="205"/>
      <c r="AI220" s="236"/>
      <c r="AJ220" s="205"/>
      <c r="AK220" s="205"/>
      <c r="AL220" s="205"/>
      <c r="AM220" s="205"/>
      <c r="AN220" s="206"/>
      <c r="AO220" s="205"/>
      <c r="AP220" s="205"/>
      <c r="AQ220" s="205"/>
      <c r="AR220" s="205"/>
      <c r="AS220" s="206"/>
      <c r="AT220" s="205"/>
      <c r="AU220" s="205"/>
      <c r="AV220" s="205"/>
      <c r="AW220" s="205"/>
      <c r="AX220" s="206"/>
      <c r="AY220" s="205"/>
      <c r="AZ220" s="205"/>
      <c r="BA220" s="205"/>
      <c r="BB220" s="205"/>
      <c r="BC220" s="206"/>
      <c r="BD220" s="205"/>
      <c r="BE220" s="205"/>
      <c r="BF220" s="205"/>
      <c r="BG220" s="205"/>
      <c r="BH220" s="206"/>
      <c r="BI220" s="205"/>
      <c r="BJ220" s="205"/>
      <c r="BK220" s="205"/>
      <c r="BL220" s="207"/>
      <c r="BM220" s="7" t="str">
        <f t="shared" si="8"/>
        <v>E</v>
      </c>
    </row>
    <row r="221" spans="1:65" s="2" customFormat="1" ht="38.25">
      <c r="A221" s="277">
        <v>203</v>
      </c>
      <c r="B221" s="277" t="str">
        <f t="shared" si="7"/>
        <v>PSS10B_Adani Renewable Energy 35 Limited (ARE35L)</v>
      </c>
      <c r="C221" s="278" t="s">
        <v>819</v>
      </c>
      <c r="D221" s="279" t="s">
        <v>637</v>
      </c>
      <c r="E221" s="28" t="s">
        <v>689</v>
      </c>
      <c r="F221" s="280" t="s">
        <v>1917</v>
      </c>
      <c r="G221" s="280"/>
      <c r="H221" s="289" t="s">
        <v>821</v>
      </c>
      <c r="I221" s="273" t="s">
        <v>141</v>
      </c>
      <c r="J221" s="198" t="s">
        <v>142</v>
      </c>
      <c r="K221" s="201"/>
      <c r="L221" s="202"/>
      <c r="M221" s="203"/>
      <c r="N221" s="168" t="str" cm="1">
        <f t="array" ref="N221">_xlfn.IFNA(LOOKUP(2, 1/(MOD(COLUMN(O221:XFD221)-COLUMN(O221), 5)=2)/(O221:XFD221&lt;&gt;""), O221:XFD221),"Not Submitted")</f>
        <v>RFC</v>
      </c>
      <c r="O221" s="238">
        <v>46136</v>
      </c>
      <c r="P221" s="238">
        <v>46136</v>
      </c>
      <c r="Q221" s="198" t="s">
        <v>8</v>
      </c>
      <c r="R221" s="102" t="s">
        <v>1918</v>
      </c>
      <c r="S221" s="205"/>
      <c r="T221" s="239">
        <v>46195</v>
      </c>
      <c r="U221" s="240">
        <v>46195</v>
      </c>
      <c r="V221" s="204" t="s">
        <v>8</v>
      </c>
      <c r="W221" s="205" t="s">
        <v>2996</v>
      </c>
      <c r="X221" s="205"/>
      <c r="Y221" s="249"/>
      <c r="Z221" s="219"/>
      <c r="AA221" s="243"/>
      <c r="AB221" s="204"/>
      <c r="AC221" s="204"/>
      <c r="AD221" s="250"/>
      <c r="AE221" s="219"/>
      <c r="AF221" s="243"/>
      <c r="AG221" s="205"/>
      <c r="AH221" s="205"/>
      <c r="AI221" s="236"/>
      <c r="AJ221" s="205"/>
      <c r="AK221" s="205"/>
      <c r="AL221" s="205"/>
      <c r="AM221" s="205"/>
      <c r="AN221" s="206"/>
      <c r="AO221" s="205"/>
      <c r="AP221" s="205"/>
      <c r="AQ221" s="205"/>
      <c r="AR221" s="205"/>
      <c r="AS221" s="206"/>
      <c r="AT221" s="205"/>
      <c r="AU221" s="205"/>
      <c r="AV221" s="205"/>
      <c r="AW221" s="205"/>
      <c r="AX221" s="206"/>
      <c r="AY221" s="205"/>
      <c r="AZ221" s="205"/>
      <c r="BA221" s="205"/>
      <c r="BB221" s="205"/>
      <c r="BC221" s="206"/>
      <c r="BD221" s="205"/>
      <c r="BE221" s="205"/>
      <c r="BF221" s="205"/>
      <c r="BG221" s="205"/>
      <c r="BH221" s="206"/>
      <c r="BI221" s="205"/>
      <c r="BJ221" s="205"/>
      <c r="BK221" s="205"/>
      <c r="BL221" s="207"/>
      <c r="BM221" s="7" t="str">
        <f t="shared" si="8"/>
        <v>E</v>
      </c>
    </row>
    <row r="222" spans="1:65" s="499" customFormat="1" ht="38.25" hidden="1">
      <c r="A222" s="461">
        <v>204</v>
      </c>
      <c r="B222" s="461" t="str">
        <f t="shared" si="7"/>
        <v>PSS10B_Adani Renewable Energy 35 Limited (ARE35L)</v>
      </c>
      <c r="C222" s="286" t="s">
        <v>824</v>
      </c>
      <c r="D222" s="500" t="s">
        <v>637</v>
      </c>
      <c r="E222" s="501" t="s">
        <v>689</v>
      </c>
      <c r="F222" s="502" t="s">
        <v>1919</v>
      </c>
      <c r="G222" s="280"/>
      <c r="H222" s="503" t="s">
        <v>826</v>
      </c>
      <c r="I222" s="504"/>
      <c r="J222" s="482"/>
      <c r="K222" s="483"/>
      <c r="L222" s="484"/>
      <c r="M222" s="485"/>
      <c r="N222" s="473" t="str" cm="1">
        <f t="array" ref="N222">_xlfn.IFNA(LOOKUP(2, 1/(MOD(COLUMN(O222:XFD222)-COLUMN(O222), 5)=2)/(O222:XFD222&lt;&gt;""), O222:XFD222),"Not Submitted")</f>
        <v>delete</v>
      </c>
      <c r="O222" s="486"/>
      <c r="P222" s="486"/>
      <c r="Q222" s="482" t="s">
        <v>61</v>
      </c>
      <c r="R222" s="487"/>
      <c r="S222" s="205" t="s">
        <v>2952</v>
      </c>
      <c r="T222" s="489"/>
      <c r="U222" s="490"/>
      <c r="V222" s="491"/>
      <c r="W222" s="488"/>
      <c r="X222" s="488"/>
      <c r="Y222" s="492"/>
      <c r="Z222" s="493"/>
      <c r="AA222" s="494"/>
      <c r="AB222" s="491"/>
      <c r="AC222" s="491"/>
      <c r="AD222" s="495"/>
      <c r="AE222" s="493"/>
      <c r="AF222" s="494"/>
      <c r="AG222" s="488"/>
      <c r="AH222" s="488"/>
      <c r="AI222" s="496"/>
      <c r="AJ222" s="488"/>
      <c r="AK222" s="488"/>
      <c r="AL222" s="488"/>
      <c r="AM222" s="488"/>
      <c r="AN222" s="497"/>
      <c r="AO222" s="488"/>
      <c r="AP222" s="488"/>
      <c r="AQ222" s="488"/>
      <c r="AR222" s="488"/>
      <c r="AS222" s="497"/>
      <c r="AT222" s="488"/>
      <c r="AU222" s="488"/>
      <c r="AV222" s="488"/>
      <c r="AW222" s="488"/>
      <c r="AX222" s="497"/>
      <c r="AY222" s="488"/>
      <c r="AZ222" s="488"/>
      <c r="BA222" s="488"/>
      <c r="BB222" s="488"/>
      <c r="BC222" s="497"/>
      <c r="BD222" s="488"/>
      <c r="BE222" s="488"/>
      <c r="BF222" s="488"/>
      <c r="BG222" s="488"/>
      <c r="BH222" s="497"/>
      <c r="BI222" s="488"/>
      <c r="BJ222" s="488"/>
      <c r="BK222" s="488"/>
      <c r="BL222" s="498"/>
      <c r="BM222" s="670" t="str">
        <f t="shared" si="8"/>
        <v>E</v>
      </c>
    </row>
    <row r="223" spans="1:65" s="2" customFormat="1" ht="38.25">
      <c r="A223" s="277">
        <v>205</v>
      </c>
      <c r="B223" s="277" t="str">
        <f t="shared" si="7"/>
        <v>PSS10B_Adani Renewable Energy 35 Limited (ARE35L)</v>
      </c>
      <c r="C223" s="278" t="s">
        <v>725</v>
      </c>
      <c r="D223" s="279" t="s">
        <v>637</v>
      </c>
      <c r="E223" s="28" t="s">
        <v>689</v>
      </c>
      <c r="F223" s="280" t="s">
        <v>1920</v>
      </c>
      <c r="G223" s="280"/>
      <c r="H223" s="289" t="s">
        <v>727</v>
      </c>
      <c r="I223" s="273" t="s">
        <v>141</v>
      </c>
      <c r="J223" s="198" t="s">
        <v>142</v>
      </c>
      <c r="K223" s="201"/>
      <c r="L223" s="202"/>
      <c r="M223" s="203"/>
      <c r="N223" s="168" t="str" cm="1">
        <f t="array" ref="N223">_xlfn.IFNA(LOOKUP(2, 1/(MOD(COLUMN(O223:XFD223)-COLUMN(O223), 5)=2)/(O223:XFD223&lt;&gt;""), O223:XFD223),"Not Submitted")</f>
        <v>RFC</v>
      </c>
      <c r="O223" s="238">
        <v>46142</v>
      </c>
      <c r="P223" s="238">
        <v>46142</v>
      </c>
      <c r="Q223" s="198" t="s">
        <v>8</v>
      </c>
      <c r="R223" s="102" t="s">
        <v>1921</v>
      </c>
      <c r="S223" s="205"/>
      <c r="T223" s="188">
        <v>46195</v>
      </c>
      <c r="U223" s="185">
        <v>46195</v>
      </c>
      <c r="V223" s="168" t="s">
        <v>8</v>
      </c>
      <c r="W223" s="205" t="s">
        <v>2996</v>
      </c>
      <c r="X223" s="205"/>
      <c r="Y223" s="249"/>
      <c r="Z223" s="219"/>
      <c r="AA223" s="243"/>
      <c r="AB223" s="204"/>
      <c r="AC223" s="204"/>
      <c r="AD223" s="250"/>
      <c r="AE223" s="219"/>
      <c r="AF223" s="243"/>
      <c r="AG223" s="205"/>
      <c r="AH223" s="205"/>
      <c r="AI223" s="236"/>
      <c r="AJ223" s="205"/>
      <c r="AK223" s="205"/>
      <c r="AL223" s="205"/>
      <c r="AM223" s="205"/>
      <c r="AN223" s="206"/>
      <c r="AO223" s="205"/>
      <c r="AP223" s="205"/>
      <c r="AQ223" s="205"/>
      <c r="AR223" s="205"/>
      <c r="AS223" s="206"/>
      <c r="AT223" s="205"/>
      <c r="AU223" s="205"/>
      <c r="AV223" s="205"/>
      <c r="AW223" s="205"/>
      <c r="AX223" s="206"/>
      <c r="AY223" s="205"/>
      <c r="AZ223" s="205"/>
      <c r="BA223" s="205"/>
      <c r="BB223" s="205"/>
      <c r="BC223" s="206"/>
      <c r="BD223" s="205"/>
      <c r="BE223" s="205"/>
      <c r="BF223" s="205"/>
      <c r="BG223" s="205"/>
      <c r="BH223" s="206"/>
      <c r="BI223" s="205"/>
      <c r="BJ223" s="205"/>
      <c r="BK223" s="205"/>
      <c r="BL223" s="207"/>
      <c r="BM223" s="7" t="str">
        <f t="shared" si="8"/>
        <v>E</v>
      </c>
    </row>
    <row r="224" spans="1:65" s="499" customFormat="1" ht="38.25" hidden="1">
      <c r="A224" s="461">
        <v>206</v>
      </c>
      <c r="B224" s="461" t="str">
        <f t="shared" si="7"/>
        <v>PSS10B_Adani Renewable Energy 35 Limited (ARE35L)</v>
      </c>
      <c r="C224" s="286" t="s">
        <v>729</v>
      </c>
      <c r="D224" s="500" t="s">
        <v>637</v>
      </c>
      <c r="E224" s="501" t="s">
        <v>689</v>
      </c>
      <c r="F224" s="502" t="s">
        <v>1922</v>
      </c>
      <c r="G224" s="280"/>
      <c r="H224" s="503" t="s">
        <v>731</v>
      </c>
      <c r="I224" s="504"/>
      <c r="J224" s="482"/>
      <c r="K224" s="483"/>
      <c r="L224" s="484"/>
      <c r="M224" s="485"/>
      <c r="N224" s="473" t="str" cm="1">
        <f t="array" ref="N224">_xlfn.IFNA(LOOKUP(2, 1/(MOD(COLUMN(O224:XFD224)-COLUMN(O224), 5)=2)/(O224:XFD224&lt;&gt;""), O224:XFD224),"Not Submitted")</f>
        <v>delete</v>
      </c>
      <c r="O224" s="486"/>
      <c r="P224" s="486"/>
      <c r="Q224" s="482" t="s">
        <v>61</v>
      </c>
      <c r="R224" s="487"/>
      <c r="S224" s="205" t="s">
        <v>2952</v>
      </c>
      <c r="T224" s="489"/>
      <c r="U224" s="490"/>
      <c r="V224" s="491"/>
      <c r="W224" s="488"/>
      <c r="X224" s="488"/>
      <c r="Y224" s="492"/>
      <c r="Z224" s="493"/>
      <c r="AA224" s="494"/>
      <c r="AB224" s="491"/>
      <c r="AC224" s="491"/>
      <c r="AD224" s="495"/>
      <c r="AE224" s="493"/>
      <c r="AF224" s="494"/>
      <c r="AG224" s="488"/>
      <c r="AH224" s="488"/>
      <c r="AI224" s="496"/>
      <c r="AJ224" s="488"/>
      <c r="AK224" s="488"/>
      <c r="AL224" s="488"/>
      <c r="AM224" s="488"/>
      <c r="AN224" s="497"/>
      <c r="AO224" s="488"/>
      <c r="AP224" s="488"/>
      <c r="AQ224" s="488"/>
      <c r="AR224" s="488"/>
      <c r="AS224" s="497"/>
      <c r="AT224" s="488"/>
      <c r="AU224" s="488"/>
      <c r="AV224" s="488"/>
      <c r="AW224" s="488"/>
      <c r="AX224" s="497"/>
      <c r="AY224" s="488"/>
      <c r="AZ224" s="488"/>
      <c r="BA224" s="488"/>
      <c r="BB224" s="488"/>
      <c r="BC224" s="497"/>
      <c r="BD224" s="488"/>
      <c r="BE224" s="488"/>
      <c r="BF224" s="488"/>
      <c r="BG224" s="488"/>
      <c r="BH224" s="497"/>
      <c r="BI224" s="488"/>
      <c r="BJ224" s="488"/>
      <c r="BK224" s="488"/>
      <c r="BL224" s="498"/>
      <c r="BM224" s="670" t="str">
        <f t="shared" si="8"/>
        <v>E</v>
      </c>
    </row>
    <row r="225" spans="1:75" s="2" customFormat="1" ht="39" thickBot="1">
      <c r="A225" s="277">
        <v>207</v>
      </c>
      <c r="B225" s="277" t="str">
        <f t="shared" si="7"/>
        <v>PSS10B_Adani Renewable Energy 35 Limited (ARE35L)</v>
      </c>
      <c r="C225" s="278" t="s">
        <v>754</v>
      </c>
      <c r="D225" s="279" t="s">
        <v>637</v>
      </c>
      <c r="E225" s="28" t="s">
        <v>689</v>
      </c>
      <c r="F225" s="280" t="s">
        <v>1923</v>
      </c>
      <c r="G225" s="280"/>
      <c r="H225" s="289" t="s">
        <v>752</v>
      </c>
      <c r="I225" s="273" t="s">
        <v>141</v>
      </c>
      <c r="J225" s="198" t="s">
        <v>142</v>
      </c>
      <c r="K225" s="201"/>
      <c r="L225" s="202"/>
      <c r="M225" s="203"/>
      <c r="N225" s="168" t="str" cm="1">
        <f t="array" ref="N225">_xlfn.IFNA(LOOKUP(2, 1/(MOD(COLUMN(O225:XFD225)-COLUMN(O225), 5)=2)/(O225:XFD225&lt;&gt;""), O225:XFD225),"Not Submitted")</f>
        <v>RFC</v>
      </c>
      <c r="O225" s="238">
        <v>46133</v>
      </c>
      <c r="P225" s="238">
        <v>46133</v>
      </c>
      <c r="Q225" s="198" t="s">
        <v>8</v>
      </c>
      <c r="R225" s="102" t="s">
        <v>1924</v>
      </c>
      <c r="S225" s="205"/>
      <c r="T225" s="188">
        <v>46195</v>
      </c>
      <c r="U225" s="185">
        <v>46195</v>
      </c>
      <c r="V225" s="168" t="s">
        <v>8</v>
      </c>
      <c r="W225" s="205" t="s">
        <v>2996</v>
      </c>
      <c r="X225" s="205"/>
      <c r="Y225" s="249"/>
      <c r="Z225" s="219"/>
      <c r="AA225" s="243"/>
      <c r="AB225" s="204"/>
      <c r="AC225" s="204"/>
      <c r="AD225" s="250"/>
      <c r="AE225" s="219"/>
      <c r="AF225" s="243"/>
      <c r="AG225" s="205"/>
      <c r="AH225" s="205"/>
      <c r="AI225" s="236"/>
      <c r="AJ225" s="205"/>
      <c r="AK225" s="205"/>
      <c r="AL225" s="205"/>
      <c r="AM225" s="205"/>
      <c r="AN225" s="206"/>
      <c r="AO225" s="205"/>
      <c r="AP225" s="205"/>
      <c r="AQ225" s="205"/>
      <c r="AR225" s="205"/>
      <c r="AS225" s="206"/>
      <c r="AT225" s="205"/>
      <c r="AU225" s="205"/>
      <c r="AV225" s="205"/>
      <c r="AW225" s="205"/>
      <c r="AX225" s="206"/>
      <c r="AY225" s="205"/>
      <c r="AZ225" s="205"/>
      <c r="BA225" s="205"/>
      <c r="BB225" s="205"/>
      <c r="BC225" s="206"/>
      <c r="BD225" s="205"/>
      <c r="BE225" s="205"/>
      <c r="BF225" s="205"/>
      <c r="BG225" s="205"/>
      <c r="BH225" s="206"/>
      <c r="BI225" s="205"/>
      <c r="BJ225" s="205"/>
      <c r="BK225" s="205"/>
      <c r="BL225" s="207"/>
      <c r="BM225" s="7" t="str">
        <f t="shared" si="8"/>
        <v>E</v>
      </c>
    </row>
    <row r="226" spans="1:75" s="7" customFormat="1" ht="39.75" thickTop="1">
      <c r="A226" s="158"/>
      <c r="B226" s="159" t="str">
        <f t="shared" si="7"/>
        <v>PSS10B_Adani Renewable Energy 35 Limited (ARE35L)</v>
      </c>
      <c r="C226" s="187" t="s">
        <v>754</v>
      </c>
      <c r="D226" s="197" t="s">
        <v>637</v>
      </c>
      <c r="E226" s="160" t="s">
        <v>689</v>
      </c>
      <c r="F226" s="291" t="s">
        <v>1925</v>
      </c>
      <c r="G226" s="592"/>
      <c r="H226" s="434" t="s">
        <v>756</v>
      </c>
      <c r="I226" s="28" t="s">
        <v>141</v>
      </c>
      <c r="J226" s="160" t="s">
        <v>159</v>
      </c>
      <c r="K226" s="164">
        <v>46150</v>
      </c>
      <c r="L226" s="165"/>
      <c r="M226" s="194"/>
      <c r="N226" s="168" t="str" cm="1">
        <f t="array" ref="N226">_xlfn.IFNA(LOOKUP(2, 1/(MOD(COLUMN(O226:XFD226)-COLUMN(O226), 5)=2)/(O226:XFD226&lt;&gt;""), O226:XFD226),"Not Submitted")</f>
        <v>RFC</v>
      </c>
      <c r="O226" s="228" t="s">
        <v>171</v>
      </c>
      <c r="P226" s="228"/>
      <c r="Q226" s="160"/>
      <c r="R226" s="178"/>
      <c r="S226" s="172"/>
      <c r="T226" s="188">
        <v>46195</v>
      </c>
      <c r="U226" s="185">
        <v>46195</v>
      </c>
      <c r="V226" s="168" t="s">
        <v>8</v>
      </c>
      <c r="W226" s="205" t="s">
        <v>2996</v>
      </c>
      <c r="X226" s="172"/>
      <c r="Y226" s="227"/>
      <c r="Z226" s="232"/>
      <c r="AA226" s="208"/>
      <c r="AB226" s="168"/>
      <c r="AC226" s="168"/>
      <c r="AD226" s="231"/>
      <c r="AE226" s="232"/>
      <c r="AF226" s="208"/>
      <c r="AG226" s="172"/>
      <c r="AH226" s="172"/>
      <c r="AI226" s="236"/>
      <c r="AJ226" s="205"/>
      <c r="AK226" s="172"/>
      <c r="AL226" s="172"/>
      <c r="AM226" s="172"/>
      <c r="AN226" s="180"/>
      <c r="AO226" s="172"/>
      <c r="AP226" s="172"/>
      <c r="AQ226" s="172"/>
      <c r="AR226" s="172"/>
      <c r="AS226" s="180"/>
      <c r="AT226" s="172"/>
      <c r="AU226" s="172"/>
      <c r="AV226" s="172"/>
      <c r="AW226" s="172"/>
      <c r="AX226" s="180"/>
      <c r="AY226" s="172"/>
      <c r="AZ226" s="172"/>
      <c r="BA226" s="172"/>
      <c r="BB226" s="172"/>
      <c r="BC226" s="180"/>
      <c r="BD226" s="172"/>
      <c r="BE226" s="172"/>
      <c r="BF226" s="172"/>
      <c r="BG226" s="172"/>
      <c r="BH226" s="180"/>
      <c r="BI226" s="172"/>
      <c r="BJ226" s="172"/>
      <c r="BK226" s="172"/>
      <c r="BL226" s="191"/>
      <c r="BM226" s="7" t="str">
        <f t="shared" si="8"/>
        <v>E</v>
      </c>
      <c r="BN226" s="2"/>
      <c r="BO226" s="2"/>
      <c r="BP226" s="2"/>
      <c r="BQ226" s="2"/>
      <c r="BR226" s="2"/>
      <c r="BS226" s="2"/>
      <c r="BT226" s="2"/>
      <c r="BU226" s="2"/>
      <c r="BV226" s="2"/>
      <c r="BW226" s="2"/>
    </row>
    <row r="227" spans="1:75" s="2" customFormat="1" ht="38.25">
      <c r="A227" s="277">
        <v>208</v>
      </c>
      <c r="B227" s="277" t="str">
        <f t="shared" si="7"/>
        <v>PSS10B_Adani Renewable Energy 35 Limited (ARE35L)</v>
      </c>
      <c r="C227" s="278" t="s">
        <v>708</v>
      </c>
      <c r="D227" s="279" t="s">
        <v>637</v>
      </c>
      <c r="E227" s="28" t="s">
        <v>689</v>
      </c>
      <c r="F227" s="280" t="s">
        <v>1926</v>
      </c>
      <c r="G227" s="280"/>
      <c r="H227" s="289" t="s">
        <v>710</v>
      </c>
      <c r="I227" s="273"/>
      <c r="J227" s="198"/>
      <c r="K227" s="201"/>
      <c r="L227" s="202"/>
      <c r="M227" s="203"/>
      <c r="N227" s="168" t="str" cm="1">
        <f t="array" ref="N227">_xlfn.IFNA(LOOKUP(2, 1/(MOD(COLUMN(O227:XFD227)-COLUMN(O227), 5)=2)/(O227:XFD227&lt;&gt;""), O227:XFD227),"Not Submitted")</f>
        <v>RFC</v>
      </c>
      <c r="O227" s="238">
        <v>46178</v>
      </c>
      <c r="P227" s="238">
        <v>46178</v>
      </c>
      <c r="Q227" s="198" t="s">
        <v>8</v>
      </c>
      <c r="R227" s="102" t="s">
        <v>1927</v>
      </c>
      <c r="S227" s="205"/>
      <c r="T227" s="239"/>
      <c r="U227" s="240"/>
      <c r="V227" s="204"/>
      <c r="W227" s="205"/>
      <c r="X227" s="205"/>
      <c r="Y227" s="249"/>
      <c r="Z227" s="219"/>
      <c r="AA227" s="243"/>
      <c r="AB227" s="204"/>
      <c r="AC227" s="204"/>
      <c r="AD227" s="250"/>
      <c r="AE227" s="219"/>
      <c r="AF227" s="243"/>
      <c r="AG227" s="205"/>
      <c r="AH227" s="205"/>
      <c r="AI227" s="236"/>
      <c r="AJ227" s="205"/>
      <c r="AK227" s="205"/>
      <c r="AL227" s="205"/>
      <c r="AM227" s="205"/>
      <c r="AN227" s="206"/>
      <c r="AO227" s="205"/>
      <c r="AP227" s="205"/>
      <c r="AQ227" s="205"/>
      <c r="AR227" s="205"/>
      <c r="AS227" s="206"/>
      <c r="AT227" s="205"/>
      <c r="AU227" s="205"/>
      <c r="AV227" s="205"/>
      <c r="AW227" s="205"/>
      <c r="AX227" s="206"/>
      <c r="AY227" s="205"/>
      <c r="AZ227" s="205"/>
      <c r="BA227" s="205"/>
      <c r="BB227" s="205"/>
      <c r="BC227" s="206"/>
      <c r="BD227" s="205"/>
      <c r="BE227" s="205"/>
      <c r="BF227" s="205"/>
      <c r="BG227" s="205"/>
      <c r="BH227" s="206"/>
      <c r="BI227" s="205"/>
      <c r="BJ227" s="205"/>
      <c r="BK227" s="205"/>
      <c r="BL227" s="207"/>
      <c r="BM227" s="7" t="str">
        <f t="shared" si="8"/>
        <v>E</v>
      </c>
    </row>
    <row r="228" spans="1:75" s="2" customFormat="1" ht="38.25">
      <c r="A228" s="277">
        <v>209</v>
      </c>
      <c r="B228" s="277" t="str">
        <f t="shared" si="7"/>
        <v>PSS10B_Adani Renewable Energy 35 Limited (ARE35L)</v>
      </c>
      <c r="C228" s="278" t="s">
        <v>844</v>
      </c>
      <c r="D228" s="279" t="s">
        <v>637</v>
      </c>
      <c r="E228" s="28" t="s">
        <v>689</v>
      </c>
      <c r="F228" s="280" t="s">
        <v>1928</v>
      </c>
      <c r="G228" s="280"/>
      <c r="H228" s="289" t="s">
        <v>851</v>
      </c>
      <c r="I228" s="273" t="s">
        <v>141</v>
      </c>
      <c r="J228" s="198" t="s">
        <v>142</v>
      </c>
      <c r="K228" s="201"/>
      <c r="L228" s="202"/>
      <c r="M228" s="203"/>
      <c r="N228" s="168" t="str" cm="1">
        <f t="array" ref="N228">_xlfn.IFNA(LOOKUP(2, 1/(MOD(COLUMN(O228:XFD228)-COLUMN(O228), 5)=2)/(O228:XFD228&lt;&gt;""), O228:XFD228),"Not Submitted")</f>
        <v>RFC</v>
      </c>
      <c r="O228" s="238">
        <v>46154</v>
      </c>
      <c r="P228" s="238">
        <v>46154</v>
      </c>
      <c r="Q228" s="8" t="s">
        <v>33</v>
      </c>
      <c r="R228" s="102" t="s">
        <v>1929</v>
      </c>
      <c r="S228" s="205"/>
      <c r="T228" s="239">
        <v>46195</v>
      </c>
      <c r="U228" s="240">
        <v>46196</v>
      </c>
      <c r="V228" s="204" t="s">
        <v>8</v>
      </c>
      <c r="W228" s="205" t="s">
        <v>3004</v>
      </c>
      <c r="X228" s="205"/>
      <c r="Y228" s="249">
        <v>46214</v>
      </c>
      <c r="Z228" s="219">
        <v>46214</v>
      </c>
      <c r="AA228" s="243" t="s">
        <v>8</v>
      </c>
      <c r="AB228" s="204" t="s">
        <v>3049</v>
      </c>
      <c r="AC228" s="204"/>
      <c r="AD228" s="250"/>
      <c r="AE228" s="219"/>
      <c r="AF228" s="243"/>
      <c r="AG228" s="205"/>
      <c r="AH228" s="205"/>
      <c r="AI228" s="236"/>
      <c r="AJ228" s="205"/>
      <c r="AK228" s="205"/>
      <c r="AL228" s="205"/>
      <c r="AM228" s="205"/>
      <c r="AN228" s="206"/>
      <c r="AO228" s="205"/>
      <c r="AP228" s="205"/>
      <c r="AQ228" s="205"/>
      <c r="AR228" s="205"/>
      <c r="AS228" s="206"/>
      <c r="AT228" s="205"/>
      <c r="AU228" s="205"/>
      <c r="AV228" s="205"/>
      <c r="AW228" s="205"/>
      <c r="AX228" s="206"/>
      <c r="AY228" s="205"/>
      <c r="AZ228" s="205"/>
      <c r="BA228" s="205"/>
      <c r="BB228" s="205"/>
      <c r="BC228" s="206"/>
      <c r="BD228" s="205"/>
      <c r="BE228" s="205"/>
      <c r="BF228" s="205"/>
      <c r="BG228" s="205"/>
      <c r="BH228" s="206"/>
      <c r="BI228" s="205"/>
      <c r="BJ228" s="205"/>
      <c r="BK228" s="205"/>
      <c r="BL228" s="207"/>
      <c r="BM228" s="7" t="str">
        <f t="shared" si="8"/>
        <v>E</v>
      </c>
    </row>
    <row r="229" spans="1:75" s="2" customFormat="1" ht="38.25">
      <c r="A229" s="277">
        <v>210</v>
      </c>
      <c r="B229" s="277" t="str">
        <f t="shared" si="7"/>
        <v>PSS10B_Adani Renewable Energy 35 Limited (ARE35L)</v>
      </c>
      <c r="C229" s="278" t="s">
        <v>844</v>
      </c>
      <c r="D229" s="279" t="s">
        <v>637</v>
      </c>
      <c r="E229" s="28" t="s">
        <v>689</v>
      </c>
      <c r="F229" s="280" t="s">
        <v>1930</v>
      </c>
      <c r="G229" s="280"/>
      <c r="H229" s="289" t="s">
        <v>846</v>
      </c>
      <c r="I229" s="273" t="s">
        <v>141</v>
      </c>
      <c r="J229" s="198" t="s">
        <v>142</v>
      </c>
      <c r="K229" s="201"/>
      <c r="L229" s="202"/>
      <c r="M229" s="203"/>
      <c r="N229" s="168" t="str" cm="1">
        <f t="array" ref="N229">_xlfn.IFNA(LOOKUP(2, 1/(MOD(COLUMN(O229:XFD229)-COLUMN(O229), 5)=2)/(O229:XFD229&lt;&gt;""), O229:XFD229),"Not Submitted")</f>
        <v>RFC</v>
      </c>
      <c r="O229" s="238">
        <v>46154</v>
      </c>
      <c r="P229" s="238">
        <v>46154</v>
      </c>
      <c r="Q229" s="8" t="s">
        <v>33</v>
      </c>
      <c r="R229" s="102" t="s">
        <v>1929</v>
      </c>
      <c r="S229" s="205"/>
      <c r="T229" s="239">
        <v>46195</v>
      </c>
      <c r="U229" s="240">
        <v>46196</v>
      </c>
      <c r="V229" s="204" t="s">
        <v>8</v>
      </c>
      <c r="W229" s="205" t="s">
        <v>3004</v>
      </c>
      <c r="X229" s="205"/>
      <c r="Y229" s="249">
        <v>46214</v>
      </c>
      <c r="Z229" s="219">
        <v>46214</v>
      </c>
      <c r="AA229" s="243" t="s">
        <v>8</v>
      </c>
      <c r="AB229" s="204" t="s">
        <v>3049</v>
      </c>
      <c r="AC229" s="204"/>
      <c r="AD229" s="250">
        <v>46239</v>
      </c>
      <c r="AE229" s="219">
        <v>46239</v>
      </c>
      <c r="AF229" s="243" t="s">
        <v>8</v>
      </c>
      <c r="AG229" s="205" t="s">
        <v>3182</v>
      </c>
      <c r="AH229" s="205"/>
      <c r="AI229" s="236"/>
      <c r="AJ229" s="205"/>
      <c r="AK229" s="205"/>
      <c r="AL229" s="205"/>
      <c r="AM229" s="205"/>
      <c r="AN229" s="206"/>
      <c r="AO229" s="205"/>
      <c r="AP229" s="205"/>
      <c r="AQ229" s="205"/>
      <c r="AR229" s="205"/>
      <c r="AS229" s="206"/>
      <c r="AT229" s="205"/>
      <c r="AU229" s="205"/>
      <c r="AV229" s="205"/>
      <c r="AW229" s="205"/>
      <c r="AX229" s="206"/>
      <c r="AY229" s="205"/>
      <c r="AZ229" s="205"/>
      <c r="BA229" s="205"/>
      <c r="BB229" s="205"/>
      <c r="BC229" s="206"/>
      <c r="BD229" s="205"/>
      <c r="BE229" s="205"/>
      <c r="BF229" s="205"/>
      <c r="BG229" s="205"/>
      <c r="BH229" s="206"/>
      <c r="BI229" s="205"/>
      <c r="BJ229" s="205"/>
      <c r="BK229" s="205"/>
      <c r="BL229" s="207"/>
      <c r="BM229" s="7" t="str">
        <f t="shared" si="8"/>
        <v>E</v>
      </c>
    </row>
    <row r="230" spans="1:75" s="2" customFormat="1" ht="38.25">
      <c r="A230" s="277">
        <v>211</v>
      </c>
      <c r="B230" s="277" t="str">
        <f t="shared" si="7"/>
        <v>PSS10B_Adani Renewable Energy 35 Limited (ARE35L)</v>
      </c>
      <c r="C230" s="278" t="s">
        <v>844</v>
      </c>
      <c r="D230" s="279" t="s">
        <v>637</v>
      </c>
      <c r="E230" s="28" t="s">
        <v>689</v>
      </c>
      <c r="F230" s="280" t="s">
        <v>1931</v>
      </c>
      <c r="G230" s="280"/>
      <c r="H230" s="289" t="s">
        <v>856</v>
      </c>
      <c r="I230" s="273" t="s">
        <v>141</v>
      </c>
      <c r="J230" s="198" t="s">
        <v>159</v>
      </c>
      <c r="K230" s="201"/>
      <c r="L230" s="202"/>
      <c r="M230" s="203"/>
      <c r="N230" s="168" t="str" cm="1">
        <f t="array" ref="N230">_xlfn.IFNA(LOOKUP(2, 1/(MOD(COLUMN(O230:XFD230)-COLUMN(O230), 5)=2)/(O230:XFD230&lt;&gt;""), O230:XFD230),"Not Submitted")</f>
        <v>Cat. -IV</v>
      </c>
      <c r="O230" s="238">
        <v>46126</v>
      </c>
      <c r="P230" s="238">
        <v>46126</v>
      </c>
      <c r="Q230" s="198" t="s">
        <v>8</v>
      </c>
      <c r="R230" s="102" t="s">
        <v>1932</v>
      </c>
      <c r="S230" s="205"/>
      <c r="T230" s="239">
        <v>46188</v>
      </c>
      <c r="U230" s="240">
        <v>46189</v>
      </c>
      <c r="V230" s="204" t="s">
        <v>37</v>
      </c>
      <c r="W230" s="205" t="s">
        <v>1933</v>
      </c>
      <c r="X230" s="205"/>
      <c r="Y230" s="249"/>
      <c r="Z230" s="219"/>
      <c r="AA230" s="243"/>
      <c r="AB230" s="204"/>
      <c r="AC230" s="204"/>
      <c r="AD230" s="250"/>
      <c r="AE230" s="219"/>
      <c r="AF230" s="243"/>
      <c r="AG230" s="205"/>
      <c r="AH230" s="205"/>
      <c r="AI230" s="236"/>
      <c r="AJ230" s="205"/>
      <c r="AK230" s="205"/>
      <c r="AL230" s="205"/>
      <c r="AM230" s="205"/>
      <c r="AN230" s="206"/>
      <c r="AO230" s="205"/>
      <c r="AP230" s="205"/>
      <c r="AQ230" s="205"/>
      <c r="AR230" s="205"/>
      <c r="AS230" s="206"/>
      <c r="AT230" s="205"/>
      <c r="AU230" s="205"/>
      <c r="AV230" s="205"/>
      <c r="AW230" s="205"/>
      <c r="AX230" s="206"/>
      <c r="AY230" s="205"/>
      <c r="AZ230" s="205"/>
      <c r="BA230" s="205"/>
      <c r="BB230" s="205"/>
      <c r="BC230" s="206"/>
      <c r="BD230" s="205"/>
      <c r="BE230" s="205"/>
      <c r="BF230" s="205"/>
      <c r="BG230" s="205"/>
      <c r="BH230" s="206"/>
      <c r="BI230" s="205"/>
      <c r="BJ230" s="205"/>
      <c r="BK230" s="205"/>
      <c r="BL230" s="207"/>
      <c r="BM230" s="7" t="str">
        <f t="shared" si="8"/>
        <v>E</v>
      </c>
    </row>
    <row r="231" spans="1:75" s="2" customFormat="1" ht="38.25">
      <c r="A231" s="277">
        <v>212</v>
      </c>
      <c r="B231" s="277" t="str">
        <f t="shared" si="7"/>
        <v>PSS10B_Adani Renewable Energy 35 Limited (ARE35L)</v>
      </c>
      <c r="C231" s="278" t="s">
        <v>721</v>
      </c>
      <c r="D231" s="279" t="s">
        <v>637</v>
      </c>
      <c r="E231" s="28" t="s">
        <v>689</v>
      </c>
      <c r="F231" s="280" t="s">
        <v>1934</v>
      </c>
      <c r="G231" s="280"/>
      <c r="H231" s="289" t="s">
        <v>758</v>
      </c>
      <c r="I231" s="273" t="s">
        <v>141</v>
      </c>
      <c r="J231" s="198" t="s">
        <v>142</v>
      </c>
      <c r="K231" s="201"/>
      <c r="L231" s="202"/>
      <c r="M231" s="203"/>
      <c r="N231" s="168" t="str" cm="1">
        <f t="array" ref="N231">_xlfn.IFNA(LOOKUP(2, 1/(MOD(COLUMN(O231:XFD231)-COLUMN(O231), 5)=2)/(O231:XFD231&lt;&gt;""), O231:XFD231),"Not Submitted")</f>
        <v>RFC</v>
      </c>
      <c r="O231" s="587" t="s">
        <v>1935</v>
      </c>
      <c r="P231" s="587" t="s">
        <v>1935</v>
      </c>
      <c r="Q231" s="8" t="s">
        <v>33</v>
      </c>
      <c r="R231" s="588" t="s">
        <v>1936</v>
      </c>
      <c r="S231" s="205"/>
      <c r="T231" s="239">
        <v>46162</v>
      </c>
      <c r="U231" s="240">
        <v>46162</v>
      </c>
      <c r="V231" s="204" t="s">
        <v>8</v>
      </c>
      <c r="W231" s="205" t="s">
        <v>1937</v>
      </c>
      <c r="X231" s="205"/>
      <c r="Y231" s="249">
        <v>46199</v>
      </c>
      <c r="Z231" s="219">
        <v>46199</v>
      </c>
      <c r="AA231" s="243" t="s">
        <v>8</v>
      </c>
      <c r="AB231" s="205" t="s">
        <v>3029</v>
      </c>
      <c r="AC231" s="204"/>
      <c r="AD231" s="250" t="s">
        <v>171</v>
      </c>
      <c r="AE231" s="219"/>
      <c r="AF231" s="243"/>
      <c r="AG231" s="205"/>
      <c r="AH231" s="205"/>
      <c r="AI231" s="252">
        <v>46246</v>
      </c>
      <c r="AJ231" s="737">
        <v>46246</v>
      </c>
      <c r="AK231" s="205" t="s">
        <v>8</v>
      </c>
      <c r="AL231" s="205" t="s">
        <v>3209</v>
      </c>
      <c r="AM231" s="205"/>
      <c r="AN231" s="206"/>
      <c r="AO231" s="205"/>
      <c r="AP231" s="205"/>
      <c r="AQ231" s="205"/>
      <c r="AR231" s="205"/>
      <c r="AS231" s="206"/>
      <c r="AT231" s="205"/>
      <c r="AU231" s="205"/>
      <c r="AV231" s="205"/>
      <c r="AW231" s="205"/>
      <c r="AX231" s="206"/>
      <c r="AY231" s="205"/>
      <c r="AZ231" s="205"/>
      <c r="BA231" s="205"/>
      <c r="BB231" s="205"/>
      <c r="BC231" s="206"/>
      <c r="BD231" s="205"/>
      <c r="BE231" s="205"/>
      <c r="BF231" s="205"/>
      <c r="BG231" s="205"/>
      <c r="BH231" s="206"/>
      <c r="BI231" s="205"/>
      <c r="BJ231" s="205"/>
      <c r="BK231" s="205"/>
      <c r="BL231" s="207"/>
      <c r="BM231" s="7" t="str">
        <f t="shared" si="8"/>
        <v>E</v>
      </c>
    </row>
    <row r="232" spans="1:75" s="2" customFormat="1" ht="38.25">
      <c r="A232" s="277">
        <v>213</v>
      </c>
      <c r="B232" s="277" t="str">
        <f t="shared" si="7"/>
        <v>PSS10B_Adani Renewable Energy 35 Limited (ARE35L)</v>
      </c>
      <c r="C232" s="278" t="s">
        <v>721</v>
      </c>
      <c r="D232" s="279" t="s">
        <v>637</v>
      </c>
      <c r="E232" s="28" t="s">
        <v>689</v>
      </c>
      <c r="F232" s="280" t="s">
        <v>1938</v>
      </c>
      <c r="G232" s="280"/>
      <c r="H232" s="289" t="s">
        <v>763</v>
      </c>
      <c r="I232" s="273" t="s">
        <v>141</v>
      </c>
      <c r="J232" s="198" t="s">
        <v>142</v>
      </c>
      <c r="K232" s="201"/>
      <c r="L232" s="202"/>
      <c r="M232" s="203"/>
      <c r="N232" s="168" t="str" cm="1">
        <f t="array" ref="N232">_xlfn.IFNA(LOOKUP(2, 1/(MOD(COLUMN(O232:XFD232)-COLUMN(O232), 5)=2)/(O232:XFD232&lt;&gt;""), O232:XFD232),"Not Submitted")</f>
        <v>RFC</v>
      </c>
      <c r="O232" s="238">
        <v>46121</v>
      </c>
      <c r="P232" s="238">
        <v>46121</v>
      </c>
      <c r="Q232" s="8" t="s">
        <v>33</v>
      </c>
      <c r="R232" s="102" t="s">
        <v>1939</v>
      </c>
      <c r="S232" s="205"/>
      <c r="T232" s="239">
        <v>46162</v>
      </c>
      <c r="U232" s="240">
        <v>46162</v>
      </c>
      <c r="V232" s="204" t="s">
        <v>8</v>
      </c>
      <c r="W232" s="205" t="s">
        <v>1937</v>
      </c>
      <c r="X232" s="205"/>
      <c r="Y232" s="249">
        <v>46199</v>
      </c>
      <c r="Z232" s="219">
        <v>46199</v>
      </c>
      <c r="AA232" s="243" t="s">
        <v>8</v>
      </c>
      <c r="AB232" s="205" t="s">
        <v>3029</v>
      </c>
      <c r="AC232" s="204"/>
      <c r="AD232" s="250" t="s">
        <v>171</v>
      </c>
      <c r="AE232" s="219"/>
      <c r="AF232" s="243"/>
      <c r="AG232" s="205"/>
      <c r="AH232" s="205"/>
      <c r="AI232" s="252">
        <v>46246</v>
      </c>
      <c r="AJ232" s="737">
        <v>46246</v>
      </c>
      <c r="AK232" s="205" t="s">
        <v>8</v>
      </c>
      <c r="AL232" s="205" t="s">
        <v>3209</v>
      </c>
      <c r="AM232" s="205"/>
      <c r="AN232" s="206"/>
      <c r="AO232" s="205"/>
      <c r="AP232" s="205"/>
      <c r="AQ232" s="205"/>
      <c r="AR232" s="205"/>
      <c r="AS232" s="206"/>
      <c r="AT232" s="205"/>
      <c r="AU232" s="205"/>
      <c r="AV232" s="205"/>
      <c r="AW232" s="205"/>
      <c r="AX232" s="206"/>
      <c r="AY232" s="205"/>
      <c r="AZ232" s="205"/>
      <c r="BA232" s="205"/>
      <c r="BB232" s="205"/>
      <c r="BC232" s="206"/>
      <c r="BD232" s="205"/>
      <c r="BE232" s="205"/>
      <c r="BF232" s="205"/>
      <c r="BG232" s="205"/>
      <c r="BH232" s="206"/>
      <c r="BI232" s="205"/>
      <c r="BJ232" s="205"/>
      <c r="BK232" s="205"/>
      <c r="BL232" s="207"/>
      <c r="BM232" s="7" t="str">
        <f t="shared" si="8"/>
        <v>E</v>
      </c>
    </row>
    <row r="233" spans="1:75" s="2" customFormat="1" ht="38.25">
      <c r="A233" s="277">
        <v>214</v>
      </c>
      <c r="B233" s="277" t="str">
        <f t="shared" si="7"/>
        <v>PSS10B_Adani Renewable Energy 35 Limited (ARE35L)</v>
      </c>
      <c r="C233" s="278" t="s">
        <v>721</v>
      </c>
      <c r="D233" s="279" t="s">
        <v>637</v>
      </c>
      <c r="E233" s="28" t="s">
        <v>689</v>
      </c>
      <c r="F233" s="280" t="s">
        <v>1940</v>
      </c>
      <c r="G233" s="280"/>
      <c r="H233" s="289" t="s">
        <v>766</v>
      </c>
      <c r="I233" s="273" t="s">
        <v>141</v>
      </c>
      <c r="J233" s="198" t="s">
        <v>159</v>
      </c>
      <c r="K233" s="201"/>
      <c r="L233" s="202"/>
      <c r="M233" s="203"/>
      <c r="N233" s="168" t="str" cm="1">
        <f t="array" ref="N233">_xlfn.IFNA(LOOKUP(2, 1/(MOD(COLUMN(O233:XFD233)-COLUMN(O233), 5)=2)/(O233:XFD233&lt;&gt;""), O233:XFD233),"Not Submitted")</f>
        <v>Cat. -IV</v>
      </c>
      <c r="O233" s="238">
        <v>46125</v>
      </c>
      <c r="P233" s="238">
        <v>46125</v>
      </c>
      <c r="Q233" s="198" t="s">
        <v>8</v>
      </c>
      <c r="R233" s="102" t="s">
        <v>1941</v>
      </c>
      <c r="S233" s="205"/>
      <c r="T233" s="239">
        <v>46186</v>
      </c>
      <c r="U233" s="240">
        <v>46188</v>
      </c>
      <c r="V233" s="198" t="s">
        <v>37</v>
      </c>
      <c r="W233" s="205" t="s">
        <v>1942</v>
      </c>
      <c r="X233" s="205"/>
      <c r="Y233" s="249"/>
      <c r="Z233" s="219"/>
      <c r="AA233" s="243"/>
      <c r="AB233" s="204"/>
      <c r="AC233" s="204"/>
      <c r="AD233" s="250"/>
      <c r="AE233" s="219"/>
      <c r="AF233" s="243"/>
      <c r="AG233" s="205"/>
      <c r="AH233" s="205"/>
      <c r="AI233" s="236"/>
      <c r="AJ233" s="205"/>
      <c r="AK233" s="205"/>
      <c r="AL233" s="205"/>
      <c r="AM233" s="205"/>
      <c r="AN233" s="206"/>
      <c r="AO233" s="205"/>
      <c r="AP233" s="205"/>
      <c r="AQ233" s="205"/>
      <c r="AR233" s="205"/>
      <c r="AS233" s="206"/>
      <c r="AT233" s="205"/>
      <c r="AU233" s="205"/>
      <c r="AV233" s="205"/>
      <c r="AW233" s="205"/>
      <c r="AX233" s="206"/>
      <c r="AY233" s="205"/>
      <c r="AZ233" s="205"/>
      <c r="BA233" s="205"/>
      <c r="BB233" s="205"/>
      <c r="BC233" s="206"/>
      <c r="BD233" s="205"/>
      <c r="BE233" s="205"/>
      <c r="BF233" s="205"/>
      <c r="BG233" s="205"/>
      <c r="BH233" s="206"/>
      <c r="BI233" s="205"/>
      <c r="BJ233" s="205"/>
      <c r="BK233" s="205"/>
      <c r="BL233" s="207"/>
      <c r="BM233" s="7" t="str">
        <f t="shared" si="8"/>
        <v>E</v>
      </c>
    </row>
    <row r="234" spans="1:75" s="2" customFormat="1" ht="38.25">
      <c r="A234" s="277">
        <v>215</v>
      </c>
      <c r="B234" s="277" t="str">
        <f t="shared" si="7"/>
        <v>PSS10B_Adani Renewable Energy 35 Limited (ARE35L)</v>
      </c>
      <c r="C234" s="278" t="s">
        <v>721</v>
      </c>
      <c r="D234" s="279" t="s">
        <v>637</v>
      </c>
      <c r="E234" s="28" t="s">
        <v>689</v>
      </c>
      <c r="F234" s="280" t="s">
        <v>1943</v>
      </c>
      <c r="G234" s="280"/>
      <c r="H234" s="289" t="s">
        <v>723</v>
      </c>
      <c r="I234" s="273" t="s">
        <v>141</v>
      </c>
      <c r="J234" s="198" t="s">
        <v>159</v>
      </c>
      <c r="K234" s="201"/>
      <c r="L234" s="202"/>
      <c r="M234" s="203"/>
      <c r="N234" s="168" t="str" cm="1">
        <f t="array" ref="N234">_xlfn.IFNA(LOOKUP(2, 1/(MOD(COLUMN(O234:XFD234)-COLUMN(O234), 5)=2)/(O234:XFD234&lt;&gt;""), O234:XFD234),"Not Submitted")</f>
        <v>Cat. -I</v>
      </c>
      <c r="O234" s="238">
        <v>46140</v>
      </c>
      <c r="P234" s="238">
        <v>46140</v>
      </c>
      <c r="Q234" s="8" t="s">
        <v>33</v>
      </c>
      <c r="R234" s="102" t="s">
        <v>1944</v>
      </c>
      <c r="S234" s="205"/>
      <c r="T234" s="239"/>
      <c r="U234" s="240"/>
      <c r="V234" s="204"/>
      <c r="W234" s="205"/>
      <c r="X234" s="205"/>
      <c r="Y234" s="249"/>
      <c r="Z234" s="219"/>
      <c r="AA234" s="243"/>
      <c r="AB234" s="204"/>
      <c r="AC234" s="204"/>
      <c r="AD234" s="250"/>
      <c r="AE234" s="219"/>
      <c r="AF234" s="243"/>
      <c r="AG234" s="205"/>
      <c r="AH234" s="205"/>
      <c r="AI234" s="236"/>
      <c r="AJ234" s="205"/>
      <c r="AK234" s="205"/>
      <c r="AL234" s="205"/>
      <c r="AM234" s="205"/>
      <c r="AN234" s="206"/>
      <c r="AO234" s="205"/>
      <c r="AP234" s="205"/>
      <c r="AQ234" s="205"/>
      <c r="AR234" s="205"/>
      <c r="AS234" s="206"/>
      <c r="AT234" s="205"/>
      <c r="AU234" s="205"/>
      <c r="AV234" s="205"/>
      <c r="AW234" s="205"/>
      <c r="AX234" s="206"/>
      <c r="AY234" s="205"/>
      <c r="AZ234" s="205"/>
      <c r="BA234" s="205"/>
      <c r="BB234" s="205"/>
      <c r="BC234" s="206"/>
      <c r="BD234" s="205"/>
      <c r="BE234" s="205"/>
      <c r="BF234" s="205"/>
      <c r="BG234" s="205"/>
      <c r="BH234" s="206"/>
      <c r="BI234" s="205"/>
      <c r="BJ234" s="205"/>
      <c r="BK234" s="205"/>
      <c r="BL234" s="207"/>
      <c r="BM234" s="7" t="str">
        <f t="shared" si="8"/>
        <v>E</v>
      </c>
    </row>
    <row r="235" spans="1:75" s="499" customFormat="1" ht="38.25" hidden="1">
      <c r="A235" s="461">
        <v>216</v>
      </c>
      <c r="B235" s="461" t="str">
        <f t="shared" si="7"/>
        <v>PSS10B_Adani Renewable Energy 35 Limited (ARE35L)</v>
      </c>
      <c r="C235" s="286" t="s">
        <v>852</v>
      </c>
      <c r="D235" s="500" t="s">
        <v>637</v>
      </c>
      <c r="E235" s="501" t="s">
        <v>689</v>
      </c>
      <c r="F235" s="502" t="s">
        <v>1945</v>
      </c>
      <c r="G235" s="280"/>
      <c r="H235" s="503" t="s">
        <v>854</v>
      </c>
      <c r="I235" s="504"/>
      <c r="J235" s="482"/>
      <c r="K235" s="483"/>
      <c r="L235" s="484"/>
      <c r="M235" s="485"/>
      <c r="N235" s="473" t="str" cm="1">
        <f t="array" ref="N235">_xlfn.IFNA(LOOKUP(2, 1/(MOD(COLUMN(O235:XFD235)-COLUMN(O235), 5)=2)/(O235:XFD235&lt;&gt;""), O235:XFD235),"Not Submitted")</f>
        <v>delete</v>
      </c>
      <c r="O235" s="486"/>
      <c r="P235" s="486"/>
      <c r="Q235" s="482" t="s">
        <v>61</v>
      </c>
      <c r="R235" s="487"/>
      <c r="S235" s="205" t="s">
        <v>2952</v>
      </c>
      <c r="T235" s="489"/>
      <c r="U235" s="490"/>
      <c r="V235" s="491"/>
      <c r="W235" s="488"/>
      <c r="X235" s="488"/>
      <c r="Y235" s="492"/>
      <c r="Z235" s="493"/>
      <c r="AA235" s="494"/>
      <c r="AB235" s="491"/>
      <c r="AC235" s="491"/>
      <c r="AD235" s="495"/>
      <c r="AE235" s="493"/>
      <c r="AF235" s="494"/>
      <c r="AG235" s="488"/>
      <c r="AH235" s="488"/>
      <c r="AI235" s="496"/>
      <c r="AJ235" s="488"/>
      <c r="AK235" s="488"/>
      <c r="AL235" s="488"/>
      <c r="AM235" s="488"/>
      <c r="AN235" s="497"/>
      <c r="AO235" s="488"/>
      <c r="AP235" s="488"/>
      <c r="AQ235" s="488"/>
      <c r="AR235" s="488"/>
      <c r="AS235" s="497"/>
      <c r="AT235" s="488"/>
      <c r="AU235" s="488"/>
      <c r="AV235" s="488"/>
      <c r="AW235" s="488"/>
      <c r="AX235" s="497"/>
      <c r="AY235" s="488"/>
      <c r="AZ235" s="488"/>
      <c r="BA235" s="488"/>
      <c r="BB235" s="488"/>
      <c r="BC235" s="497"/>
      <c r="BD235" s="488"/>
      <c r="BE235" s="488"/>
      <c r="BF235" s="488"/>
      <c r="BG235" s="488"/>
      <c r="BH235" s="497"/>
      <c r="BI235" s="488"/>
      <c r="BJ235" s="488"/>
      <c r="BK235" s="488"/>
      <c r="BL235" s="498"/>
      <c r="BM235" s="670" t="str">
        <f t="shared" si="8"/>
        <v>E</v>
      </c>
    </row>
    <row r="236" spans="1:75" s="499" customFormat="1" ht="38.25" hidden="1">
      <c r="A236" s="461">
        <v>217</v>
      </c>
      <c r="B236" s="461" t="str">
        <f t="shared" si="7"/>
        <v>PSS10B_Adani Renewable Energy 35 Limited (ARE35L)</v>
      </c>
      <c r="C236" s="286" t="s">
        <v>692</v>
      </c>
      <c r="D236" s="500" t="s">
        <v>637</v>
      </c>
      <c r="E236" s="501" t="s">
        <v>689</v>
      </c>
      <c r="F236" s="502" t="s">
        <v>1946</v>
      </c>
      <c r="G236" s="280"/>
      <c r="H236" s="503" t="s">
        <v>694</v>
      </c>
      <c r="I236" s="504"/>
      <c r="J236" s="482"/>
      <c r="K236" s="483"/>
      <c r="L236" s="484"/>
      <c r="M236" s="485"/>
      <c r="N236" s="473" t="str" cm="1">
        <f t="array" ref="N236">_xlfn.IFNA(LOOKUP(2, 1/(MOD(COLUMN(O236:XFD236)-COLUMN(O236), 5)=2)/(O236:XFD236&lt;&gt;""), O236:XFD236),"Not Submitted")</f>
        <v>delete</v>
      </c>
      <c r="O236" s="486"/>
      <c r="P236" s="486"/>
      <c r="Q236" s="482" t="s">
        <v>61</v>
      </c>
      <c r="R236" s="487"/>
      <c r="S236" s="205" t="s">
        <v>2952</v>
      </c>
      <c r="T236" s="489"/>
      <c r="U236" s="490"/>
      <c r="V236" s="491"/>
      <c r="W236" s="488"/>
      <c r="X236" s="488"/>
      <c r="Y236" s="492"/>
      <c r="Z236" s="493"/>
      <c r="AA236" s="494"/>
      <c r="AB236" s="491"/>
      <c r="AC236" s="491"/>
      <c r="AD236" s="495"/>
      <c r="AE236" s="493"/>
      <c r="AF236" s="494"/>
      <c r="AG236" s="488"/>
      <c r="AH236" s="488"/>
      <c r="AI236" s="496"/>
      <c r="AJ236" s="488"/>
      <c r="AK236" s="488"/>
      <c r="AL236" s="488"/>
      <c r="AM236" s="488"/>
      <c r="AN236" s="497"/>
      <c r="AO236" s="488"/>
      <c r="AP236" s="488"/>
      <c r="AQ236" s="488"/>
      <c r="AR236" s="488"/>
      <c r="AS236" s="497"/>
      <c r="AT236" s="488"/>
      <c r="AU236" s="488"/>
      <c r="AV236" s="488"/>
      <c r="AW236" s="488"/>
      <c r="AX236" s="497"/>
      <c r="AY236" s="488"/>
      <c r="AZ236" s="488"/>
      <c r="BA236" s="488"/>
      <c r="BB236" s="488"/>
      <c r="BC236" s="497"/>
      <c r="BD236" s="488"/>
      <c r="BE236" s="488"/>
      <c r="BF236" s="488"/>
      <c r="BG236" s="488"/>
      <c r="BH236" s="497"/>
      <c r="BI236" s="488"/>
      <c r="BJ236" s="488"/>
      <c r="BK236" s="488"/>
      <c r="BL236" s="498"/>
      <c r="BM236" s="670" t="str">
        <f t="shared" si="8"/>
        <v>E</v>
      </c>
    </row>
    <row r="237" spans="1:75" s="2" customFormat="1" ht="38.25">
      <c r="A237" s="277">
        <v>218</v>
      </c>
      <c r="B237" s="277" t="str">
        <f t="shared" si="7"/>
        <v>PSS10B_Adani Renewable Energy 35 Limited (ARE35L)</v>
      </c>
      <c r="C237" s="278" t="s">
        <v>769</v>
      </c>
      <c r="D237" s="279" t="s">
        <v>637</v>
      </c>
      <c r="E237" s="28" t="s">
        <v>689</v>
      </c>
      <c r="F237" s="280" t="s">
        <v>1947</v>
      </c>
      <c r="G237" s="280"/>
      <c r="H237" s="289" t="s">
        <v>771</v>
      </c>
      <c r="I237" s="273"/>
      <c r="J237" s="198"/>
      <c r="K237" s="201"/>
      <c r="L237" s="202"/>
      <c r="M237" s="203"/>
      <c r="N237" s="168" t="str" cm="1">
        <f t="array" ref="N237">_xlfn.IFNA(LOOKUP(2, 1/(MOD(COLUMN(O237:XFD237)-COLUMN(O237), 5)=2)/(O237:XFD237&lt;&gt;""), O237:XFD237),"Not Submitted")</f>
        <v>RFC</v>
      </c>
      <c r="O237" s="238">
        <v>46143</v>
      </c>
      <c r="P237" s="238">
        <v>46143</v>
      </c>
      <c r="Q237" s="198" t="s">
        <v>8</v>
      </c>
      <c r="R237" s="102" t="s">
        <v>1948</v>
      </c>
      <c r="S237" s="205"/>
      <c r="T237" s="239">
        <v>46199</v>
      </c>
      <c r="U237" s="240">
        <v>46199</v>
      </c>
      <c r="V237" s="204" t="s">
        <v>8</v>
      </c>
      <c r="W237" s="205" t="s">
        <v>3025</v>
      </c>
      <c r="X237" s="205"/>
      <c r="Y237" s="249"/>
      <c r="Z237" s="219"/>
      <c r="AA237" s="243"/>
      <c r="AB237" s="204"/>
      <c r="AC237" s="204"/>
      <c r="AD237" s="250"/>
      <c r="AE237" s="219"/>
      <c r="AF237" s="243"/>
      <c r="AG237" s="205"/>
      <c r="AH237" s="205"/>
      <c r="AI237" s="236"/>
      <c r="AJ237" s="205"/>
      <c r="AK237" s="205"/>
      <c r="AL237" s="205"/>
      <c r="AM237" s="205"/>
      <c r="AN237" s="206"/>
      <c r="AO237" s="205"/>
      <c r="AP237" s="205"/>
      <c r="AQ237" s="205"/>
      <c r="AR237" s="205"/>
      <c r="AS237" s="206"/>
      <c r="AT237" s="205"/>
      <c r="AU237" s="205"/>
      <c r="AV237" s="205"/>
      <c r="AW237" s="205"/>
      <c r="AX237" s="206"/>
      <c r="AY237" s="205"/>
      <c r="AZ237" s="205"/>
      <c r="BA237" s="205"/>
      <c r="BB237" s="205"/>
      <c r="BC237" s="206"/>
      <c r="BD237" s="205"/>
      <c r="BE237" s="205"/>
      <c r="BF237" s="205"/>
      <c r="BG237" s="205"/>
      <c r="BH237" s="206"/>
      <c r="BI237" s="205"/>
      <c r="BJ237" s="205"/>
      <c r="BK237" s="205"/>
      <c r="BL237" s="207"/>
      <c r="BM237" s="7" t="str">
        <f t="shared" si="8"/>
        <v>E</v>
      </c>
    </row>
    <row r="238" spans="1:75" s="2" customFormat="1" ht="39" thickBot="1">
      <c r="A238" s="277">
        <v>219</v>
      </c>
      <c r="B238" s="277" t="str">
        <f t="shared" si="7"/>
        <v>PSS10B_Adani Renewable Energy 35 Limited (ARE35L)</v>
      </c>
      <c r="C238" s="278" t="s">
        <v>769</v>
      </c>
      <c r="D238" s="279" t="s">
        <v>637</v>
      </c>
      <c r="E238" s="28" t="s">
        <v>689</v>
      </c>
      <c r="F238" s="280" t="s">
        <v>1949</v>
      </c>
      <c r="G238" s="280"/>
      <c r="H238" s="289" t="s">
        <v>775</v>
      </c>
      <c r="I238" s="273"/>
      <c r="J238" s="198"/>
      <c r="K238" s="201"/>
      <c r="L238" s="202"/>
      <c r="M238" s="203"/>
      <c r="N238" s="168" t="str" cm="1">
        <f t="array" ref="N238">_xlfn.IFNA(LOOKUP(2, 1/(MOD(COLUMN(O238:XFD238)-COLUMN(O238), 5)=2)/(O238:XFD238&lt;&gt;""), O238:XFD238),"Not Submitted")</f>
        <v>RFC</v>
      </c>
      <c r="O238" s="238">
        <v>46143</v>
      </c>
      <c r="P238" s="238">
        <v>46143</v>
      </c>
      <c r="Q238" s="198" t="s">
        <v>8</v>
      </c>
      <c r="R238" s="102" t="s">
        <v>1948</v>
      </c>
      <c r="S238" s="205"/>
      <c r="T238" s="239">
        <v>46199</v>
      </c>
      <c r="U238" s="240">
        <v>46199</v>
      </c>
      <c r="V238" s="204" t="s">
        <v>8</v>
      </c>
      <c r="W238" s="205" t="s">
        <v>3025</v>
      </c>
      <c r="X238" s="205"/>
      <c r="Y238" s="249"/>
      <c r="Z238" s="219"/>
      <c r="AA238" s="243"/>
      <c r="AB238" s="204"/>
      <c r="AC238" s="204"/>
      <c r="AD238" s="250"/>
      <c r="AE238" s="219"/>
      <c r="AF238" s="243"/>
      <c r="AG238" s="205"/>
      <c r="AH238" s="205"/>
      <c r="AI238" s="236"/>
      <c r="AJ238" s="205"/>
      <c r="AK238" s="205"/>
      <c r="AL238" s="205"/>
      <c r="AM238" s="205"/>
      <c r="AN238" s="206"/>
      <c r="AO238" s="205"/>
      <c r="AP238" s="205"/>
      <c r="AQ238" s="205"/>
      <c r="AR238" s="205"/>
      <c r="AS238" s="206"/>
      <c r="AT238" s="205"/>
      <c r="AU238" s="205"/>
      <c r="AV238" s="205"/>
      <c r="AW238" s="205"/>
      <c r="AX238" s="206"/>
      <c r="AY238" s="205"/>
      <c r="AZ238" s="205"/>
      <c r="BA238" s="205"/>
      <c r="BB238" s="205"/>
      <c r="BC238" s="206"/>
      <c r="BD238" s="205"/>
      <c r="BE238" s="205"/>
      <c r="BF238" s="205"/>
      <c r="BG238" s="205"/>
      <c r="BH238" s="206"/>
      <c r="BI238" s="205"/>
      <c r="BJ238" s="205"/>
      <c r="BK238" s="205"/>
      <c r="BL238" s="207"/>
      <c r="BM238" s="7" t="str">
        <f t="shared" si="8"/>
        <v>E</v>
      </c>
    </row>
    <row r="239" spans="1:75" s="2" customFormat="1" ht="40.5" thickTop="1" thickBot="1">
      <c r="A239" s="158"/>
      <c r="B239" s="159" t="str">
        <f t="shared" si="7"/>
        <v>PSS10B_Adani Renewable Energy 35 Limited (ARE35L)</v>
      </c>
      <c r="C239" s="31" t="s">
        <v>769</v>
      </c>
      <c r="D239" s="197" t="s">
        <v>637</v>
      </c>
      <c r="E239" s="160" t="s">
        <v>689</v>
      </c>
      <c r="F239" s="291" t="s">
        <v>1950</v>
      </c>
      <c r="G239" s="199"/>
      <c r="H239" s="200" t="s">
        <v>778</v>
      </c>
      <c r="I239" s="160"/>
      <c r="J239" s="198"/>
      <c r="K239" s="201">
        <v>46143</v>
      </c>
      <c r="L239" s="202"/>
      <c r="M239" s="203"/>
      <c r="N239" s="168" t="str" cm="1">
        <f t="array" ref="N239">_xlfn.IFNA(LOOKUP(2, 1/(MOD(COLUMN(O239:XFD239)-COLUMN(O239), 5)=2)/(O239:XFD239&lt;&gt;""), O239:XFD239),"Not Submitted")</f>
        <v>RFC</v>
      </c>
      <c r="O239" s="238">
        <v>46579</v>
      </c>
      <c r="P239" s="238">
        <v>46579</v>
      </c>
      <c r="Q239" s="198" t="s">
        <v>8</v>
      </c>
      <c r="R239" s="102" t="s">
        <v>3052</v>
      </c>
      <c r="S239" s="205"/>
      <c r="T239" s="239"/>
      <c r="U239" s="240"/>
      <c r="V239" s="204"/>
      <c r="W239" s="205"/>
      <c r="X239" s="205"/>
      <c r="Y239" s="249"/>
      <c r="Z239" s="219"/>
      <c r="AA239" s="243"/>
      <c r="AB239" s="204"/>
      <c r="AC239" s="204"/>
      <c r="AD239" s="250"/>
      <c r="AE239" s="219"/>
      <c r="AF239" s="243"/>
      <c r="AG239" s="205"/>
      <c r="AH239" s="205"/>
      <c r="AI239" s="236"/>
      <c r="AJ239" s="205"/>
      <c r="AK239" s="205"/>
      <c r="AL239" s="205"/>
      <c r="AM239" s="205"/>
      <c r="AN239" s="206"/>
      <c r="AO239" s="205"/>
      <c r="AP239" s="205"/>
      <c r="AQ239" s="205"/>
      <c r="AR239" s="205"/>
      <c r="AS239" s="206"/>
      <c r="AT239" s="205"/>
      <c r="AU239" s="205"/>
      <c r="AV239" s="205"/>
      <c r="AW239" s="205"/>
      <c r="AX239" s="206"/>
      <c r="AY239" s="205"/>
      <c r="AZ239" s="205"/>
      <c r="BA239" s="205"/>
      <c r="BB239" s="205"/>
      <c r="BC239" s="206"/>
      <c r="BD239" s="205"/>
      <c r="BE239" s="205"/>
      <c r="BF239" s="205"/>
      <c r="BG239" s="205"/>
      <c r="BH239" s="206"/>
      <c r="BI239" s="205"/>
      <c r="BJ239" s="205"/>
      <c r="BK239" s="205"/>
      <c r="BL239" s="207"/>
      <c r="BM239" s="7" t="str">
        <f t="shared" si="8"/>
        <v>E</v>
      </c>
    </row>
    <row r="240" spans="1:75" s="2" customFormat="1" ht="39.75" thickTop="1">
      <c r="A240" s="158"/>
      <c r="B240" s="159" t="str">
        <f t="shared" si="7"/>
        <v>PSS10B_Adani Renewable Energy 35 Limited (ARE35L)</v>
      </c>
      <c r="C240" s="31" t="s">
        <v>769</v>
      </c>
      <c r="D240" s="197" t="s">
        <v>637</v>
      </c>
      <c r="E240" s="160" t="s">
        <v>689</v>
      </c>
      <c r="F240" s="291" t="s">
        <v>1951</v>
      </c>
      <c r="G240" s="199"/>
      <c r="H240" s="200" t="s">
        <v>780</v>
      </c>
      <c r="I240" s="160"/>
      <c r="J240" s="198"/>
      <c r="K240" s="201">
        <v>46143</v>
      </c>
      <c r="L240" s="202"/>
      <c r="M240" s="203"/>
      <c r="N240" s="168" t="str" cm="1">
        <f t="array" ref="N240">_xlfn.IFNA(LOOKUP(2, 1/(MOD(COLUMN(O240:XFD240)-COLUMN(O240), 5)=2)/(O240:XFD240&lt;&gt;""), O240:XFD240),"Not Submitted")</f>
        <v>RFC</v>
      </c>
      <c r="O240" s="238">
        <v>46579</v>
      </c>
      <c r="P240" s="238">
        <v>46579</v>
      </c>
      <c r="Q240" s="198" t="s">
        <v>8</v>
      </c>
      <c r="R240" s="102" t="s">
        <v>3052</v>
      </c>
      <c r="S240" s="205"/>
      <c r="T240" s="239"/>
      <c r="U240" s="240"/>
      <c r="V240" s="204"/>
      <c r="W240" s="205"/>
      <c r="X240" s="205"/>
      <c r="Y240" s="249"/>
      <c r="Z240" s="219"/>
      <c r="AA240" s="243"/>
      <c r="AB240" s="204"/>
      <c r="AC240" s="204"/>
      <c r="AD240" s="250"/>
      <c r="AE240" s="219"/>
      <c r="AF240" s="243"/>
      <c r="AG240" s="205"/>
      <c r="AH240" s="205"/>
      <c r="AI240" s="236"/>
      <c r="AJ240" s="205"/>
      <c r="AK240" s="205"/>
      <c r="AL240" s="205"/>
      <c r="AM240" s="205"/>
      <c r="AN240" s="206"/>
      <c r="AO240" s="205"/>
      <c r="AP240" s="205"/>
      <c r="AQ240" s="205"/>
      <c r="AR240" s="205"/>
      <c r="AS240" s="206"/>
      <c r="AT240" s="205"/>
      <c r="AU240" s="205"/>
      <c r="AV240" s="205"/>
      <c r="AW240" s="205"/>
      <c r="AX240" s="206"/>
      <c r="AY240" s="205"/>
      <c r="AZ240" s="205"/>
      <c r="BA240" s="205"/>
      <c r="BB240" s="205"/>
      <c r="BC240" s="206"/>
      <c r="BD240" s="205"/>
      <c r="BE240" s="205"/>
      <c r="BF240" s="205"/>
      <c r="BG240" s="205"/>
      <c r="BH240" s="206"/>
      <c r="BI240" s="205"/>
      <c r="BJ240" s="205"/>
      <c r="BK240" s="205"/>
      <c r="BL240" s="207"/>
      <c r="BM240" s="7" t="str">
        <f t="shared" si="8"/>
        <v>E</v>
      </c>
    </row>
    <row r="241" spans="1:65" s="2" customFormat="1" ht="38.25">
      <c r="A241" s="277">
        <v>220</v>
      </c>
      <c r="B241" s="277" t="str">
        <f t="shared" si="7"/>
        <v>PSS10B_Adani Renewable Energy 35 Limited (ARE35L)</v>
      </c>
      <c r="C241" s="278" t="s">
        <v>769</v>
      </c>
      <c r="D241" s="279" t="s">
        <v>637</v>
      </c>
      <c r="E241" s="28" t="s">
        <v>689</v>
      </c>
      <c r="F241" s="280" t="s">
        <v>1952</v>
      </c>
      <c r="G241" s="280"/>
      <c r="H241" s="289" t="s">
        <v>782</v>
      </c>
      <c r="I241" s="273" t="s">
        <v>141</v>
      </c>
      <c r="J241" s="198" t="s">
        <v>159</v>
      </c>
      <c r="K241" s="201"/>
      <c r="L241" s="202"/>
      <c r="M241" s="203"/>
      <c r="N241" s="168" t="str" cm="1">
        <f t="array" ref="N241">_xlfn.IFNA(LOOKUP(2, 1/(MOD(COLUMN(O241:XFD241)-COLUMN(O241), 5)=2)/(O241:XFD241&lt;&gt;""), O241:XFD241),"Not Submitted")</f>
        <v>Cat. -IV</v>
      </c>
      <c r="O241" s="238">
        <v>46142</v>
      </c>
      <c r="P241" s="238">
        <v>46142</v>
      </c>
      <c r="Q241" s="198" t="s">
        <v>33</v>
      </c>
      <c r="R241" s="102" t="s">
        <v>1953</v>
      </c>
      <c r="S241" s="205"/>
      <c r="T241" s="239">
        <v>46186</v>
      </c>
      <c r="U241" s="240">
        <v>46188</v>
      </c>
      <c r="V241" s="198" t="s">
        <v>37</v>
      </c>
      <c r="W241" s="205" t="s">
        <v>1942</v>
      </c>
      <c r="X241" s="205"/>
      <c r="Y241" s="249"/>
      <c r="Z241" s="219"/>
      <c r="AA241" s="243"/>
      <c r="AB241" s="204"/>
      <c r="AC241" s="204"/>
      <c r="AD241" s="250"/>
      <c r="AE241" s="219"/>
      <c r="AF241" s="243"/>
      <c r="AG241" s="205"/>
      <c r="AH241" s="205"/>
      <c r="AI241" s="236"/>
      <c r="AJ241" s="205"/>
      <c r="AK241" s="205"/>
      <c r="AL241" s="205"/>
      <c r="AM241" s="205"/>
      <c r="AN241" s="206"/>
      <c r="AO241" s="205"/>
      <c r="AP241" s="205"/>
      <c r="AQ241" s="205"/>
      <c r="AR241" s="205"/>
      <c r="AS241" s="206"/>
      <c r="AT241" s="205"/>
      <c r="AU241" s="205"/>
      <c r="AV241" s="205"/>
      <c r="AW241" s="205"/>
      <c r="AX241" s="206"/>
      <c r="AY241" s="205"/>
      <c r="AZ241" s="205"/>
      <c r="BA241" s="205"/>
      <c r="BB241" s="205"/>
      <c r="BC241" s="206"/>
      <c r="BD241" s="205"/>
      <c r="BE241" s="205"/>
      <c r="BF241" s="205"/>
      <c r="BG241" s="205"/>
      <c r="BH241" s="206"/>
      <c r="BI241" s="205"/>
      <c r="BJ241" s="205"/>
      <c r="BK241" s="205"/>
      <c r="BL241" s="207"/>
      <c r="BM241" s="7" t="str">
        <f t="shared" si="8"/>
        <v>E</v>
      </c>
    </row>
    <row r="242" spans="1:65" s="2" customFormat="1" ht="38.25">
      <c r="A242" s="277">
        <v>221</v>
      </c>
      <c r="B242" s="277" t="str">
        <f t="shared" si="7"/>
        <v>PSS10B_Adani Renewable Energy 35 Limited (ARE35L)</v>
      </c>
      <c r="C242" s="278" t="s">
        <v>857</v>
      </c>
      <c r="D242" s="279" t="s">
        <v>637</v>
      </c>
      <c r="E242" s="28" t="s">
        <v>689</v>
      </c>
      <c r="F242" s="280" t="s">
        <v>1954</v>
      </c>
      <c r="G242" s="280"/>
      <c r="H242" s="289" t="s">
        <v>859</v>
      </c>
      <c r="I242" s="273"/>
      <c r="J242" s="198"/>
      <c r="K242" s="201"/>
      <c r="L242" s="202"/>
      <c r="M242" s="203"/>
      <c r="N242" s="168" t="str" cm="1">
        <f t="array" ref="N242">_xlfn.IFNA(LOOKUP(2, 1/(MOD(COLUMN(O242:XFD242)-COLUMN(O242), 5)=2)/(O242:XFD242&lt;&gt;""), O242:XFD242),"Not Submitted")</f>
        <v>Under Review</v>
      </c>
      <c r="O242" s="238">
        <v>46175</v>
      </c>
      <c r="P242" s="238">
        <v>46175</v>
      </c>
      <c r="Q242" s="198" t="s">
        <v>8</v>
      </c>
      <c r="R242" s="102" t="s">
        <v>1955</v>
      </c>
      <c r="S242" s="205"/>
      <c r="T242" s="239">
        <v>46252</v>
      </c>
      <c r="U242" s="240"/>
      <c r="V242" s="204" t="s">
        <v>57</v>
      </c>
      <c r="W242" s="205"/>
      <c r="X242" s="205"/>
      <c r="Y242" s="249"/>
      <c r="Z242" s="219"/>
      <c r="AA242" s="243"/>
      <c r="AB242" s="204"/>
      <c r="AC242" s="204"/>
      <c r="AD242" s="250"/>
      <c r="AE242" s="219"/>
      <c r="AF242" s="243"/>
      <c r="AG242" s="205"/>
      <c r="AH242" s="205"/>
      <c r="AI242" s="236"/>
      <c r="AJ242" s="205"/>
      <c r="AK242" s="205"/>
      <c r="AL242" s="205"/>
      <c r="AM242" s="205"/>
      <c r="AN242" s="206"/>
      <c r="AO242" s="205"/>
      <c r="AP242" s="205"/>
      <c r="AQ242" s="205"/>
      <c r="AR242" s="205"/>
      <c r="AS242" s="206"/>
      <c r="AT242" s="205"/>
      <c r="AU242" s="205"/>
      <c r="AV242" s="205"/>
      <c r="AW242" s="205"/>
      <c r="AX242" s="206"/>
      <c r="AY242" s="205"/>
      <c r="AZ242" s="205"/>
      <c r="BA242" s="205"/>
      <c r="BB242" s="205"/>
      <c r="BC242" s="206"/>
      <c r="BD242" s="205"/>
      <c r="BE242" s="205"/>
      <c r="BF242" s="205"/>
      <c r="BG242" s="205"/>
      <c r="BH242" s="206"/>
      <c r="BI242" s="205"/>
      <c r="BJ242" s="205"/>
      <c r="BK242" s="205"/>
      <c r="BL242" s="207"/>
      <c r="BM242" s="7" t="str">
        <f t="shared" si="8"/>
        <v>E</v>
      </c>
    </row>
    <row r="243" spans="1:65" s="2" customFormat="1" ht="38.25">
      <c r="A243" s="277">
        <v>222</v>
      </c>
      <c r="B243" s="277" t="str">
        <f t="shared" si="7"/>
        <v>PSS10B_Adani Renewable Energy 35 Limited (ARE35L)</v>
      </c>
      <c r="C243" s="278" t="s">
        <v>650</v>
      </c>
      <c r="D243" s="279" t="s">
        <v>637</v>
      </c>
      <c r="E243" s="28" t="s">
        <v>689</v>
      </c>
      <c r="F243" s="280" t="s">
        <v>1956</v>
      </c>
      <c r="G243" s="280"/>
      <c r="H243" s="289" t="s">
        <v>789</v>
      </c>
      <c r="I243" s="273"/>
      <c r="J243" s="198"/>
      <c r="K243" s="201"/>
      <c r="L243" s="202"/>
      <c r="M243" s="203"/>
      <c r="N243" s="168" t="str" cm="1">
        <f t="array" ref="N243">_xlfn.IFNA(LOOKUP(2, 1/(MOD(COLUMN(O243:XFD243)-COLUMN(O243), 5)=2)/(O243:XFD243&lt;&gt;""), O243:XFD243),"Not Submitted")</f>
        <v>RFC</v>
      </c>
      <c r="O243" s="238">
        <v>46139</v>
      </c>
      <c r="P243" s="238">
        <v>46139</v>
      </c>
      <c r="Q243" s="198" t="s">
        <v>33</v>
      </c>
      <c r="R243" s="102" t="s">
        <v>1957</v>
      </c>
      <c r="S243" s="205"/>
      <c r="T243" s="239">
        <v>46160</v>
      </c>
      <c r="U243" s="240">
        <v>46160</v>
      </c>
      <c r="V243" s="204" t="s">
        <v>8</v>
      </c>
      <c r="W243" s="205" t="s">
        <v>1958</v>
      </c>
      <c r="X243" s="205"/>
      <c r="Y243" s="249"/>
      <c r="Z243" s="219"/>
      <c r="AA243" s="243"/>
      <c r="AB243" s="204"/>
      <c r="AC243" s="204"/>
      <c r="AD243" s="250"/>
      <c r="AE243" s="219"/>
      <c r="AF243" s="243"/>
      <c r="AG243" s="205"/>
      <c r="AH243" s="205"/>
      <c r="AI243" s="236"/>
      <c r="AJ243" s="205"/>
      <c r="AK243" s="205"/>
      <c r="AL243" s="205"/>
      <c r="AM243" s="205"/>
      <c r="AN243" s="206"/>
      <c r="AO243" s="205"/>
      <c r="AP243" s="205"/>
      <c r="AQ243" s="205"/>
      <c r="AR243" s="205"/>
      <c r="AS243" s="206"/>
      <c r="AT243" s="205"/>
      <c r="AU243" s="205"/>
      <c r="AV243" s="205"/>
      <c r="AW243" s="205"/>
      <c r="AX243" s="206"/>
      <c r="AY243" s="205"/>
      <c r="AZ243" s="205"/>
      <c r="BA243" s="205"/>
      <c r="BB243" s="205"/>
      <c r="BC243" s="206"/>
      <c r="BD243" s="205"/>
      <c r="BE243" s="205"/>
      <c r="BF243" s="205"/>
      <c r="BG243" s="205"/>
      <c r="BH243" s="206"/>
      <c r="BI243" s="205"/>
      <c r="BJ243" s="205"/>
      <c r="BK243" s="205"/>
      <c r="BL243" s="207"/>
      <c r="BM243" s="7" t="str">
        <f t="shared" si="8"/>
        <v>E</v>
      </c>
    </row>
    <row r="244" spans="1:65" s="2" customFormat="1" ht="38.25" hidden="1">
      <c r="A244" s="277">
        <v>223</v>
      </c>
      <c r="B244" s="277" t="str">
        <f t="shared" si="7"/>
        <v>PSS10B_Adani Renewable Energy 35 Limited (ARE35L)</v>
      </c>
      <c r="C244" s="278" t="s">
        <v>643</v>
      </c>
      <c r="D244" s="279" t="s">
        <v>637</v>
      </c>
      <c r="E244" s="28" t="s">
        <v>689</v>
      </c>
      <c r="F244" s="280" t="s">
        <v>1959</v>
      </c>
      <c r="G244" s="280"/>
      <c r="H244" s="289" t="s">
        <v>735</v>
      </c>
      <c r="I244" s="273"/>
      <c r="J244" s="198"/>
      <c r="K244" s="201"/>
      <c r="L244" s="202"/>
      <c r="M244" s="203"/>
      <c r="N244" s="168" t="str" cm="1">
        <f t="array" ref="N244">_xlfn.IFNA(LOOKUP(2, 1/(MOD(COLUMN(O244:XFD244)-COLUMN(O244), 5)=2)/(O244:XFD244&lt;&gt;""), O244:XFD244),"Not Submitted")</f>
        <v>Not Submitted</v>
      </c>
      <c r="O244" s="238"/>
      <c r="P244" s="238"/>
      <c r="Q244" s="198"/>
      <c r="R244" s="102"/>
      <c r="S244" s="205"/>
      <c r="T244" s="239"/>
      <c r="U244" s="240"/>
      <c r="V244" s="204"/>
      <c r="W244" s="205"/>
      <c r="X244" s="205"/>
      <c r="Y244" s="249"/>
      <c r="Z244" s="219"/>
      <c r="AA244" s="243"/>
      <c r="AB244" s="204"/>
      <c r="AC244" s="204"/>
      <c r="AD244" s="250"/>
      <c r="AE244" s="219"/>
      <c r="AF244" s="243"/>
      <c r="AG244" s="205"/>
      <c r="AH244" s="205"/>
      <c r="AI244" s="236"/>
      <c r="AJ244" s="205"/>
      <c r="AK244" s="205"/>
      <c r="AL244" s="205"/>
      <c r="AM244" s="205"/>
      <c r="AN244" s="206"/>
      <c r="AO244" s="205"/>
      <c r="AP244" s="205"/>
      <c r="AQ244" s="205"/>
      <c r="AR244" s="205"/>
      <c r="AS244" s="206"/>
      <c r="AT244" s="205"/>
      <c r="AU244" s="205"/>
      <c r="AV244" s="205"/>
      <c r="AW244" s="205"/>
      <c r="AX244" s="206"/>
      <c r="AY244" s="205"/>
      <c r="AZ244" s="205"/>
      <c r="BA244" s="205"/>
      <c r="BB244" s="205"/>
      <c r="BC244" s="206"/>
      <c r="BD244" s="205"/>
      <c r="BE244" s="205"/>
      <c r="BF244" s="205"/>
      <c r="BG244" s="205"/>
      <c r="BH244" s="206"/>
      <c r="BI244" s="205"/>
      <c r="BJ244" s="205"/>
      <c r="BK244" s="205"/>
      <c r="BL244" s="207"/>
      <c r="BM244" s="7" t="str">
        <f t="shared" si="8"/>
        <v>E</v>
      </c>
    </row>
    <row r="245" spans="1:65" s="2" customFormat="1" ht="38.25">
      <c r="A245" s="277">
        <v>224</v>
      </c>
      <c r="B245" s="277" t="str">
        <f t="shared" si="7"/>
        <v>PSS10B_Adani Renewable Energy 35 Limited (ARE35L)</v>
      </c>
      <c r="C245" s="278" t="s">
        <v>589</v>
      </c>
      <c r="D245" s="279" t="s">
        <v>637</v>
      </c>
      <c r="E245" s="28" t="s">
        <v>689</v>
      </c>
      <c r="F245" s="280" t="s">
        <v>1960</v>
      </c>
      <c r="G245" s="280"/>
      <c r="H245" s="289" t="s">
        <v>868</v>
      </c>
      <c r="I245" s="273"/>
      <c r="J245" s="198"/>
      <c r="K245" s="201"/>
      <c r="L245" s="202"/>
      <c r="M245" s="203"/>
      <c r="N245" s="168" t="str" cm="1">
        <f t="array" ref="N245">_xlfn.IFNA(LOOKUP(2, 1/(MOD(COLUMN(O245:XFD245)-COLUMN(O245), 5)=2)/(O245:XFD245&lt;&gt;""), O245:XFD245),"Not Submitted")</f>
        <v>RFC</v>
      </c>
      <c r="O245" s="238">
        <v>46144</v>
      </c>
      <c r="P245" s="238">
        <v>46144</v>
      </c>
      <c r="Q245" s="198" t="s">
        <v>33</v>
      </c>
      <c r="R245" s="102" t="s">
        <v>1961</v>
      </c>
      <c r="S245" s="205"/>
      <c r="T245" s="239">
        <v>46239</v>
      </c>
      <c r="U245" s="240">
        <v>46244</v>
      </c>
      <c r="V245" s="204" t="s">
        <v>8</v>
      </c>
      <c r="W245" s="205" t="s">
        <v>3197</v>
      </c>
      <c r="X245" s="205"/>
      <c r="Y245" s="249"/>
      <c r="Z245" s="219"/>
      <c r="AA245" s="243"/>
      <c r="AB245" s="204"/>
      <c r="AC245" s="204"/>
      <c r="AD245" s="250"/>
      <c r="AE245" s="219"/>
      <c r="AF245" s="243"/>
      <c r="AG245" s="205"/>
      <c r="AH245" s="205"/>
      <c r="AI245" s="236"/>
      <c r="AJ245" s="205"/>
      <c r="AK245" s="205"/>
      <c r="AL245" s="205"/>
      <c r="AM245" s="205"/>
      <c r="AN245" s="206"/>
      <c r="AO245" s="205"/>
      <c r="AP245" s="205"/>
      <c r="AQ245" s="205"/>
      <c r="AR245" s="205"/>
      <c r="AS245" s="206"/>
      <c r="AT245" s="205"/>
      <c r="AU245" s="205"/>
      <c r="AV245" s="205"/>
      <c r="AW245" s="205"/>
      <c r="AX245" s="206"/>
      <c r="AY245" s="205"/>
      <c r="AZ245" s="205"/>
      <c r="BA245" s="205"/>
      <c r="BB245" s="205"/>
      <c r="BC245" s="206"/>
      <c r="BD245" s="205"/>
      <c r="BE245" s="205"/>
      <c r="BF245" s="205"/>
      <c r="BG245" s="205"/>
      <c r="BH245" s="206"/>
      <c r="BI245" s="205"/>
      <c r="BJ245" s="205"/>
      <c r="BK245" s="205"/>
      <c r="BL245" s="207"/>
      <c r="BM245" s="7" t="str">
        <f t="shared" si="8"/>
        <v>E</v>
      </c>
    </row>
    <row r="246" spans="1:65" s="2" customFormat="1" ht="38.25">
      <c r="A246" s="277">
        <v>225</v>
      </c>
      <c r="B246" s="277" t="str">
        <f t="shared" si="7"/>
        <v>PSS10B_Adani Renewable Energy 35 Limited (ARE35L)</v>
      </c>
      <c r="C246" s="278" t="s">
        <v>600</v>
      </c>
      <c r="D246" s="279" t="s">
        <v>637</v>
      </c>
      <c r="E246" s="28" t="s">
        <v>689</v>
      </c>
      <c r="F246" s="280" t="s">
        <v>1962</v>
      </c>
      <c r="G246" s="280"/>
      <c r="H246" s="289" t="s">
        <v>801</v>
      </c>
      <c r="I246" s="273" t="s">
        <v>141</v>
      </c>
      <c r="J246" s="198" t="s">
        <v>159</v>
      </c>
      <c r="K246" s="201"/>
      <c r="L246" s="202"/>
      <c r="M246" s="203"/>
      <c r="N246" s="168" t="str" cm="1">
        <f t="array" ref="N246">_xlfn.IFNA(LOOKUP(2, 1/(MOD(COLUMN(O246:XFD246)-COLUMN(O246), 5)=2)/(O246:XFD246&lt;&gt;""), O246:XFD246),"Not Submitted")</f>
        <v>Cat. -I</v>
      </c>
      <c r="O246" s="238">
        <v>46178</v>
      </c>
      <c r="P246" s="238">
        <v>46178</v>
      </c>
      <c r="Q246" s="198" t="s">
        <v>33</v>
      </c>
      <c r="R246" s="102" t="s">
        <v>1963</v>
      </c>
      <c r="S246" s="205"/>
      <c r="T246" s="239">
        <v>46230</v>
      </c>
      <c r="U246" s="240">
        <v>46231</v>
      </c>
      <c r="V246" s="198" t="s">
        <v>33</v>
      </c>
      <c r="W246" s="205" t="s">
        <v>3165</v>
      </c>
      <c r="X246" s="205"/>
      <c r="Y246" s="249"/>
      <c r="Z246" s="219"/>
      <c r="AA246" s="243"/>
      <c r="AB246" s="204"/>
      <c r="AC246" s="204"/>
      <c r="AD246" s="250"/>
      <c r="AE246" s="219"/>
      <c r="AF246" s="243"/>
      <c r="AG246" s="205"/>
      <c r="AH246" s="205"/>
      <c r="AI246" s="236"/>
      <c r="AJ246" s="205"/>
      <c r="AK246" s="205"/>
      <c r="AL246" s="205"/>
      <c r="AM246" s="205"/>
      <c r="AN246" s="206"/>
      <c r="AO246" s="205"/>
      <c r="AP246" s="205"/>
      <c r="AQ246" s="205"/>
      <c r="AR246" s="205"/>
      <c r="AS246" s="206"/>
      <c r="AT246" s="205"/>
      <c r="AU246" s="205"/>
      <c r="AV246" s="205"/>
      <c r="AW246" s="205"/>
      <c r="AX246" s="206"/>
      <c r="AY246" s="205"/>
      <c r="AZ246" s="205"/>
      <c r="BA246" s="205"/>
      <c r="BB246" s="205"/>
      <c r="BC246" s="206"/>
      <c r="BD246" s="205"/>
      <c r="BE246" s="205"/>
      <c r="BF246" s="205"/>
      <c r="BG246" s="205"/>
      <c r="BH246" s="206"/>
      <c r="BI246" s="205"/>
      <c r="BJ246" s="205"/>
      <c r="BK246" s="205"/>
      <c r="BL246" s="207"/>
      <c r="BM246" s="7" t="str">
        <f t="shared" si="8"/>
        <v>E</v>
      </c>
    </row>
    <row r="247" spans="1:65" s="2" customFormat="1" ht="38.25">
      <c r="A247" s="277">
        <v>226</v>
      </c>
      <c r="B247" s="277" t="str">
        <f t="shared" si="7"/>
        <v>PSS10B_Adani Renewable Energy 35 Limited (ARE35L)</v>
      </c>
      <c r="C247" s="278" t="s">
        <v>600</v>
      </c>
      <c r="D247" s="279" t="s">
        <v>637</v>
      </c>
      <c r="E247" s="28" t="s">
        <v>689</v>
      </c>
      <c r="F247" s="280" t="s">
        <v>1964</v>
      </c>
      <c r="G247" s="280"/>
      <c r="H247" s="289" t="s">
        <v>803</v>
      </c>
      <c r="I247" s="273" t="s">
        <v>141</v>
      </c>
      <c r="J247" s="198" t="s">
        <v>159</v>
      </c>
      <c r="K247" s="201"/>
      <c r="L247" s="202"/>
      <c r="M247" s="203"/>
      <c r="N247" s="168" t="str" cm="1">
        <f t="array" ref="N247">_xlfn.IFNA(LOOKUP(2, 1/(MOD(COLUMN(O247:XFD247)-COLUMN(O247), 5)=2)/(O247:XFD247&lt;&gt;""), O247:XFD247),"Not Submitted")</f>
        <v>Cat. -I</v>
      </c>
      <c r="O247" s="238">
        <v>46224</v>
      </c>
      <c r="P247" s="238">
        <v>46224</v>
      </c>
      <c r="Q247" s="198" t="s">
        <v>37</v>
      </c>
      <c r="R247" s="102" t="s">
        <v>3132</v>
      </c>
      <c r="S247" s="205"/>
      <c r="T247" s="239">
        <v>46245</v>
      </c>
      <c r="U247" s="240">
        <v>46245</v>
      </c>
      <c r="V247" s="198" t="s">
        <v>33</v>
      </c>
      <c r="W247" s="102" t="s">
        <v>3203</v>
      </c>
      <c r="X247" s="205"/>
      <c r="Y247" s="249"/>
      <c r="Z247" s="219"/>
      <c r="AA247" s="243"/>
      <c r="AB247" s="204"/>
      <c r="AC247" s="204"/>
      <c r="AD247" s="250"/>
      <c r="AE247" s="219"/>
      <c r="AF247" s="243"/>
      <c r="AG247" s="205"/>
      <c r="AH247" s="205"/>
      <c r="AI247" s="236"/>
      <c r="AJ247" s="205"/>
      <c r="AK247" s="205"/>
      <c r="AL247" s="205"/>
      <c r="AM247" s="205"/>
      <c r="AN247" s="206"/>
      <c r="AO247" s="205"/>
      <c r="AP247" s="205"/>
      <c r="AQ247" s="205"/>
      <c r="AR247" s="205"/>
      <c r="AS247" s="206"/>
      <c r="AT247" s="205"/>
      <c r="AU247" s="205"/>
      <c r="AV247" s="205"/>
      <c r="AW247" s="205"/>
      <c r="AX247" s="206"/>
      <c r="AY247" s="205"/>
      <c r="AZ247" s="205"/>
      <c r="BA247" s="205"/>
      <c r="BB247" s="205"/>
      <c r="BC247" s="206"/>
      <c r="BD247" s="205"/>
      <c r="BE247" s="205"/>
      <c r="BF247" s="205"/>
      <c r="BG247" s="205"/>
      <c r="BH247" s="206"/>
      <c r="BI247" s="205"/>
      <c r="BJ247" s="205"/>
      <c r="BK247" s="205"/>
      <c r="BL247" s="207"/>
      <c r="BM247" s="7" t="str">
        <f t="shared" si="8"/>
        <v>E</v>
      </c>
    </row>
    <row r="248" spans="1:65" s="2" customFormat="1" ht="38.25" hidden="1">
      <c r="A248" s="277">
        <v>227</v>
      </c>
      <c r="B248" s="277" t="str">
        <f t="shared" si="7"/>
        <v>PSS10B_Adani Renewable Energy 35 Limited (ARE35L)</v>
      </c>
      <c r="C248" s="278" t="s">
        <v>600</v>
      </c>
      <c r="D248" s="279" t="s">
        <v>637</v>
      </c>
      <c r="E248" s="28" t="s">
        <v>689</v>
      </c>
      <c r="F248" s="280" t="s">
        <v>1965</v>
      </c>
      <c r="G248" s="280"/>
      <c r="H248" s="289" t="s">
        <v>799</v>
      </c>
      <c r="I248" s="273" t="s">
        <v>141</v>
      </c>
      <c r="J248" s="198" t="s">
        <v>159</v>
      </c>
      <c r="K248" s="201"/>
      <c r="L248" s="202"/>
      <c r="M248" s="203"/>
      <c r="N248" s="168" t="str" cm="1">
        <f t="array" ref="N248">_xlfn.IFNA(LOOKUP(2, 1/(MOD(COLUMN(O248:XFD248)-COLUMN(O248), 5)=2)/(O248:XFD248&lt;&gt;""), O248:XFD248),"Not Submitted")</f>
        <v>Not Submitted</v>
      </c>
      <c r="O248" s="238"/>
      <c r="P248" s="238"/>
      <c r="Q248" s="198"/>
      <c r="R248" s="102"/>
      <c r="S248" s="205"/>
      <c r="T248" s="239"/>
      <c r="U248" s="240"/>
      <c r="V248" s="204"/>
      <c r="W248" s="205"/>
      <c r="X248" s="205"/>
      <c r="Y248" s="249"/>
      <c r="Z248" s="219"/>
      <c r="AA248" s="243"/>
      <c r="AB248" s="204"/>
      <c r="AC248" s="204"/>
      <c r="AD248" s="250"/>
      <c r="AE248" s="219"/>
      <c r="AF248" s="243"/>
      <c r="AG248" s="205"/>
      <c r="AH248" s="205"/>
      <c r="AI248" s="236"/>
      <c r="AJ248" s="205"/>
      <c r="AK248" s="205"/>
      <c r="AL248" s="205"/>
      <c r="AM248" s="205"/>
      <c r="AN248" s="206"/>
      <c r="AO248" s="205"/>
      <c r="AP248" s="205"/>
      <c r="AQ248" s="205"/>
      <c r="AR248" s="205"/>
      <c r="AS248" s="206"/>
      <c r="AT248" s="205"/>
      <c r="AU248" s="205"/>
      <c r="AV248" s="205"/>
      <c r="AW248" s="205"/>
      <c r="AX248" s="206"/>
      <c r="AY248" s="205"/>
      <c r="AZ248" s="205"/>
      <c r="BA248" s="205"/>
      <c r="BB248" s="205"/>
      <c r="BC248" s="206"/>
      <c r="BD248" s="205"/>
      <c r="BE248" s="205"/>
      <c r="BF248" s="205"/>
      <c r="BG248" s="205"/>
      <c r="BH248" s="206"/>
      <c r="BI248" s="205"/>
      <c r="BJ248" s="205"/>
      <c r="BK248" s="205"/>
      <c r="BL248" s="207"/>
      <c r="BM248" s="7" t="str">
        <f t="shared" si="8"/>
        <v>E</v>
      </c>
    </row>
    <row r="249" spans="1:65" s="2" customFormat="1" ht="38.25" hidden="1">
      <c r="A249" s="277">
        <v>228</v>
      </c>
      <c r="B249" s="277" t="s">
        <v>1615</v>
      </c>
      <c r="C249" s="278" t="s">
        <v>695</v>
      </c>
      <c r="D249" s="279" t="s">
        <v>637</v>
      </c>
      <c r="E249" s="28" t="s">
        <v>689</v>
      </c>
      <c r="F249" s="280" t="s">
        <v>1966</v>
      </c>
      <c r="G249" s="280"/>
      <c r="H249" s="289" t="s">
        <v>811</v>
      </c>
      <c r="I249" s="273"/>
      <c r="J249" s="198"/>
      <c r="K249" s="201"/>
      <c r="L249" s="202"/>
      <c r="M249" s="203"/>
      <c r="N249" s="168" t="str" cm="1">
        <f t="array" ref="N249">_xlfn.IFNA(LOOKUP(2, 1/(MOD(COLUMN(O249:XFD249)-COLUMN(O249), 5)=2)/(O249:XFD249&lt;&gt;""), O249:XFD249),"Not Submitted")</f>
        <v>Not Submitted</v>
      </c>
      <c r="O249" s="238"/>
      <c r="P249" s="238"/>
      <c r="Q249" s="198"/>
      <c r="R249" s="102"/>
      <c r="S249" s="205"/>
      <c r="T249" s="239"/>
      <c r="U249" s="240"/>
      <c r="V249" s="204"/>
      <c r="W249" s="205"/>
      <c r="X249" s="205"/>
      <c r="Y249" s="249"/>
      <c r="Z249" s="219"/>
      <c r="AA249" s="243"/>
      <c r="AB249" s="204"/>
      <c r="AC249" s="204"/>
      <c r="AD249" s="250"/>
      <c r="AE249" s="219"/>
      <c r="AF249" s="243"/>
      <c r="AG249" s="205"/>
      <c r="AH249" s="205"/>
      <c r="AI249" s="236"/>
      <c r="AJ249" s="205"/>
      <c r="AK249" s="205"/>
      <c r="AL249" s="205"/>
      <c r="AM249" s="205"/>
      <c r="AN249" s="206"/>
      <c r="AO249" s="205"/>
      <c r="AP249" s="205"/>
      <c r="AQ249" s="205"/>
      <c r="AR249" s="205"/>
      <c r="AS249" s="206"/>
      <c r="AT249" s="205"/>
      <c r="AU249" s="205"/>
      <c r="AV249" s="205"/>
      <c r="AW249" s="205"/>
      <c r="AX249" s="206"/>
      <c r="AY249" s="205"/>
      <c r="AZ249" s="205"/>
      <c r="BA249" s="205"/>
      <c r="BB249" s="205"/>
      <c r="BC249" s="206"/>
      <c r="BD249" s="205"/>
      <c r="BE249" s="205"/>
      <c r="BF249" s="205"/>
      <c r="BG249" s="205"/>
      <c r="BH249" s="206"/>
      <c r="BI249" s="205"/>
      <c r="BJ249" s="205"/>
      <c r="BK249" s="205"/>
      <c r="BL249" s="207"/>
      <c r="BM249" s="7" t="str">
        <f t="shared" si="8"/>
        <v>E</v>
      </c>
    </row>
    <row r="250" spans="1:65" s="2" customFormat="1" ht="38.25" hidden="1">
      <c r="A250" s="277">
        <v>229</v>
      </c>
      <c r="B250" s="277" t="s">
        <v>1615</v>
      </c>
      <c r="C250" s="278" t="s">
        <v>695</v>
      </c>
      <c r="D250" s="279" t="s">
        <v>637</v>
      </c>
      <c r="E250" s="28" t="s">
        <v>689</v>
      </c>
      <c r="F250" s="280" t="s">
        <v>1967</v>
      </c>
      <c r="G250" s="280"/>
      <c r="H250" s="289" t="s">
        <v>809</v>
      </c>
      <c r="I250" s="273"/>
      <c r="J250" s="198"/>
      <c r="K250" s="201"/>
      <c r="L250" s="202"/>
      <c r="M250" s="203"/>
      <c r="N250" s="168" t="str" cm="1">
        <f t="array" ref="N250">_xlfn.IFNA(LOOKUP(2, 1/(MOD(COLUMN(O250:XFD250)-COLUMN(O250), 5)=2)/(O250:XFD250&lt;&gt;""), O250:XFD250),"Not Submitted")</f>
        <v>Not Submitted</v>
      </c>
      <c r="O250" s="238"/>
      <c r="P250" s="238"/>
      <c r="Q250" s="198"/>
      <c r="R250" s="102"/>
      <c r="S250" s="205"/>
      <c r="T250" s="239"/>
      <c r="U250" s="240"/>
      <c r="V250" s="204"/>
      <c r="W250" s="205"/>
      <c r="X250" s="205"/>
      <c r="Y250" s="249"/>
      <c r="Z250" s="219"/>
      <c r="AA250" s="243"/>
      <c r="AB250" s="204"/>
      <c r="AC250" s="204"/>
      <c r="AD250" s="250"/>
      <c r="AE250" s="219"/>
      <c r="AF250" s="243"/>
      <c r="AG250" s="205"/>
      <c r="AH250" s="205"/>
      <c r="AI250" s="236"/>
      <c r="AJ250" s="205"/>
      <c r="AK250" s="205"/>
      <c r="AL250" s="205"/>
      <c r="AM250" s="205"/>
      <c r="AN250" s="206"/>
      <c r="AO250" s="205"/>
      <c r="AP250" s="205"/>
      <c r="AQ250" s="205"/>
      <c r="AR250" s="205"/>
      <c r="AS250" s="206"/>
      <c r="AT250" s="205"/>
      <c r="AU250" s="205"/>
      <c r="AV250" s="205"/>
      <c r="AW250" s="205"/>
      <c r="AX250" s="206"/>
      <c r="AY250" s="205"/>
      <c r="AZ250" s="205"/>
      <c r="BA250" s="205"/>
      <c r="BB250" s="205"/>
      <c r="BC250" s="206"/>
      <c r="BD250" s="205"/>
      <c r="BE250" s="205"/>
      <c r="BF250" s="205"/>
      <c r="BG250" s="205"/>
      <c r="BH250" s="206"/>
      <c r="BI250" s="205"/>
      <c r="BJ250" s="205"/>
      <c r="BK250" s="205"/>
      <c r="BL250" s="207"/>
      <c r="BM250" s="7" t="str">
        <f t="shared" si="8"/>
        <v>E</v>
      </c>
    </row>
    <row r="251" spans="1:65" s="499" customFormat="1" ht="38.25" hidden="1">
      <c r="A251" s="461">
        <v>230</v>
      </c>
      <c r="B251" s="461" t="s">
        <v>1615</v>
      </c>
      <c r="C251" s="286" t="s">
        <v>695</v>
      </c>
      <c r="D251" s="500" t="s">
        <v>637</v>
      </c>
      <c r="E251" s="501" t="s">
        <v>689</v>
      </c>
      <c r="F251" s="502" t="s">
        <v>1968</v>
      </c>
      <c r="G251" s="502"/>
      <c r="H251" s="503" t="s">
        <v>807</v>
      </c>
      <c r="I251" s="504"/>
      <c r="J251" s="482"/>
      <c r="K251" s="483"/>
      <c r="L251" s="484"/>
      <c r="M251" s="485"/>
      <c r="N251" s="473" t="str" cm="1">
        <f t="array" ref="N251">_xlfn.IFNA(LOOKUP(2, 1/(MOD(COLUMN(O251:XFD251)-COLUMN(O251), 5)=2)/(O251:XFD251&lt;&gt;""), O251:XFD251),"Not Submitted")</f>
        <v>Delete</v>
      </c>
      <c r="O251" s="486"/>
      <c r="P251" s="486"/>
      <c r="Q251" s="482" t="s">
        <v>56</v>
      </c>
      <c r="R251" s="487"/>
      <c r="S251" s="205" t="s">
        <v>2952</v>
      </c>
      <c r="T251" s="489"/>
      <c r="U251" s="490"/>
      <c r="V251" s="491"/>
      <c r="W251" s="488"/>
      <c r="X251" s="488"/>
      <c r="Y251" s="492"/>
      <c r="Z251" s="493"/>
      <c r="AA251" s="494"/>
      <c r="AB251" s="491"/>
      <c r="AC251" s="491"/>
      <c r="AD251" s="495"/>
      <c r="AE251" s="493"/>
      <c r="AF251" s="494"/>
      <c r="AG251" s="488"/>
      <c r="AH251" s="488"/>
      <c r="AI251" s="496"/>
      <c r="AJ251" s="488"/>
      <c r="AK251" s="488"/>
      <c r="AL251" s="488"/>
      <c r="AM251" s="488"/>
      <c r="AN251" s="497"/>
      <c r="AO251" s="488"/>
      <c r="AP251" s="488"/>
      <c r="AQ251" s="488"/>
      <c r="AR251" s="488"/>
      <c r="AS251" s="497"/>
      <c r="AT251" s="488"/>
      <c r="AU251" s="488"/>
      <c r="AV251" s="488"/>
      <c r="AW251" s="488"/>
      <c r="AX251" s="497"/>
      <c r="AY251" s="488"/>
      <c r="AZ251" s="488"/>
      <c r="BA251" s="488"/>
      <c r="BB251" s="488"/>
      <c r="BC251" s="497"/>
      <c r="BD251" s="488"/>
      <c r="BE251" s="488"/>
      <c r="BF251" s="488"/>
      <c r="BG251" s="488"/>
      <c r="BH251" s="497"/>
      <c r="BI251" s="488"/>
      <c r="BJ251" s="488"/>
      <c r="BK251" s="488"/>
      <c r="BL251" s="498"/>
      <c r="BM251" s="670" t="str">
        <f t="shared" si="8"/>
        <v>E</v>
      </c>
    </row>
    <row r="252" spans="1:65" s="2" customFormat="1" ht="38.25" hidden="1">
      <c r="A252" s="277">
        <v>231</v>
      </c>
      <c r="B252" s="277" t="s">
        <v>1615</v>
      </c>
      <c r="C252" s="278" t="s">
        <v>444</v>
      </c>
      <c r="D252" s="279" t="s">
        <v>637</v>
      </c>
      <c r="E252" s="28" t="s">
        <v>689</v>
      </c>
      <c r="F252" s="280" t="s">
        <v>1969</v>
      </c>
      <c r="G252" s="280"/>
      <c r="H252" s="289" t="s">
        <v>834</v>
      </c>
      <c r="I252" s="273" t="s">
        <v>141</v>
      </c>
      <c r="J252" s="198"/>
      <c r="K252" s="201"/>
      <c r="L252" s="202"/>
      <c r="M252" s="203"/>
      <c r="N252" s="168" t="str" cm="1">
        <f t="array" ref="N252">_xlfn.IFNA(LOOKUP(2, 1/(MOD(COLUMN(O252:XFD252)-COLUMN(O252), 5)=2)/(O252:XFD252&lt;&gt;""), O252:XFD252),"Not Submitted")</f>
        <v>Delete</v>
      </c>
      <c r="O252" s="238"/>
      <c r="P252" s="238"/>
      <c r="Q252" s="198" t="s">
        <v>56</v>
      </c>
      <c r="R252" s="102"/>
      <c r="S252" s="402" t="s">
        <v>3201</v>
      </c>
      <c r="T252" s="239"/>
      <c r="U252" s="240"/>
      <c r="V252" s="204"/>
      <c r="W252" s="205"/>
      <c r="X252" s="205"/>
      <c r="Y252" s="249"/>
      <c r="Z252" s="219"/>
      <c r="AA252" s="243"/>
      <c r="AB252" s="204"/>
      <c r="AC252" s="204"/>
      <c r="AD252" s="250"/>
      <c r="AE252" s="219"/>
      <c r="AF252" s="243"/>
      <c r="AG252" s="205"/>
      <c r="AH252" s="205"/>
      <c r="AI252" s="236"/>
      <c r="AJ252" s="205"/>
      <c r="AK252" s="205"/>
      <c r="AL252" s="205"/>
      <c r="AM252" s="205"/>
      <c r="AN252" s="206"/>
      <c r="AO252" s="205"/>
      <c r="AP252" s="205"/>
      <c r="AQ252" s="205"/>
      <c r="AR252" s="205"/>
      <c r="AS252" s="206"/>
      <c r="AT252" s="205"/>
      <c r="AU252" s="205"/>
      <c r="AV252" s="205"/>
      <c r="AW252" s="205"/>
      <c r="AX252" s="206"/>
      <c r="AY252" s="205"/>
      <c r="AZ252" s="205"/>
      <c r="BA252" s="205"/>
      <c r="BB252" s="205"/>
      <c r="BC252" s="206"/>
      <c r="BD252" s="205"/>
      <c r="BE252" s="205"/>
      <c r="BF252" s="205"/>
      <c r="BG252" s="205"/>
      <c r="BH252" s="206"/>
      <c r="BI252" s="205"/>
      <c r="BJ252" s="205"/>
      <c r="BK252" s="205"/>
      <c r="BL252" s="207"/>
      <c r="BM252" s="7" t="str">
        <f t="shared" si="8"/>
        <v>I</v>
      </c>
    </row>
    <row r="253" spans="1:65" s="2" customFormat="1" ht="38.25" hidden="1">
      <c r="A253" s="277">
        <v>232</v>
      </c>
      <c r="B253" s="277" t="s">
        <v>1615</v>
      </c>
      <c r="C253" s="278" t="s">
        <v>444</v>
      </c>
      <c r="D253" s="279" t="s">
        <v>637</v>
      </c>
      <c r="E253" s="28" t="s">
        <v>689</v>
      </c>
      <c r="F253" s="280" t="s">
        <v>1970</v>
      </c>
      <c r="G253" s="280"/>
      <c r="H253" s="289" t="s">
        <v>832</v>
      </c>
      <c r="I253" s="273" t="s">
        <v>141</v>
      </c>
      <c r="J253" s="198"/>
      <c r="K253" s="201"/>
      <c r="L253" s="202"/>
      <c r="M253" s="203"/>
      <c r="N253" s="168" t="str" cm="1">
        <f t="array" ref="N253">_xlfn.IFNA(LOOKUP(2, 1/(MOD(COLUMN(O253:XFD253)-COLUMN(O253), 5)=2)/(O253:XFD253&lt;&gt;""), O253:XFD253),"Not Submitted")</f>
        <v>Delete</v>
      </c>
      <c r="O253" s="238"/>
      <c r="P253" s="238"/>
      <c r="Q253" s="198" t="s">
        <v>56</v>
      </c>
      <c r="R253" s="102"/>
      <c r="S253" s="402" t="s">
        <v>3201</v>
      </c>
      <c r="T253" s="239"/>
      <c r="U253" s="240"/>
      <c r="V253" s="204"/>
      <c r="W253" s="205"/>
      <c r="X253" s="205"/>
      <c r="Y253" s="249"/>
      <c r="Z253" s="219"/>
      <c r="AA253" s="243"/>
      <c r="AB253" s="204"/>
      <c r="AC253" s="204"/>
      <c r="AD253" s="250"/>
      <c r="AE253" s="219"/>
      <c r="AF253" s="243"/>
      <c r="AG253" s="205"/>
      <c r="AH253" s="205"/>
      <c r="AI253" s="236"/>
      <c r="AJ253" s="205"/>
      <c r="AK253" s="205"/>
      <c r="AL253" s="205"/>
      <c r="AM253" s="205"/>
      <c r="AN253" s="206"/>
      <c r="AO253" s="205"/>
      <c r="AP253" s="205"/>
      <c r="AQ253" s="205"/>
      <c r="AR253" s="205"/>
      <c r="AS253" s="206"/>
      <c r="AT253" s="205"/>
      <c r="AU253" s="205"/>
      <c r="AV253" s="205"/>
      <c r="AW253" s="205"/>
      <c r="AX253" s="206"/>
      <c r="AY253" s="205"/>
      <c r="AZ253" s="205"/>
      <c r="BA253" s="205"/>
      <c r="BB253" s="205"/>
      <c r="BC253" s="206"/>
      <c r="BD253" s="205"/>
      <c r="BE253" s="205"/>
      <c r="BF253" s="205"/>
      <c r="BG253" s="205"/>
      <c r="BH253" s="206"/>
      <c r="BI253" s="205"/>
      <c r="BJ253" s="205"/>
      <c r="BK253" s="205"/>
      <c r="BL253" s="207"/>
      <c r="BM253" s="7" t="str">
        <f t="shared" si="8"/>
        <v>I</v>
      </c>
    </row>
    <row r="254" spans="1:65" s="2" customFormat="1" ht="38.25" hidden="1">
      <c r="A254" s="277">
        <v>233</v>
      </c>
      <c r="B254" s="277" t="s">
        <v>1615</v>
      </c>
      <c r="C254" s="278" t="s">
        <v>444</v>
      </c>
      <c r="D254" s="279" t="s">
        <v>637</v>
      </c>
      <c r="E254" s="28" t="s">
        <v>689</v>
      </c>
      <c r="F254" s="280" t="s">
        <v>1971</v>
      </c>
      <c r="G254" s="280"/>
      <c r="H254" s="289" t="s">
        <v>828</v>
      </c>
      <c r="I254" s="273" t="s">
        <v>141</v>
      </c>
      <c r="J254" s="198"/>
      <c r="K254" s="201"/>
      <c r="L254" s="202"/>
      <c r="M254" s="203"/>
      <c r="N254" s="168" t="str" cm="1">
        <f t="array" ref="N254">_xlfn.IFNA(LOOKUP(2, 1/(MOD(COLUMN(O254:XFD254)-COLUMN(O254), 5)=2)/(O254:XFD254&lt;&gt;""), O254:XFD254),"Not Submitted")</f>
        <v>Delete</v>
      </c>
      <c r="O254" s="238"/>
      <c r="P254" s="238"/>
      <c r="Q254" s="198" t="s">
        <v>56</v>
      </c>
      <c r="R254" s="102"/>
      <c r="S254" s="402" t="s">
        <v>3201</v>
      </c>
      <c r="T254" s="239"/>
      <c r="U254" s="240"/>
      <c r="V254" s="204"/>
      <c r="W254" s="205"/>
      <c r="X254" s="205"/>
      <c r="Y254" s="249"/>
      <c r="Z254" s="219"/>
      <c r="AA254" s="243"/>
      <c r="AB254" s="204"/>
      <c r="AC254" s="204"/>
      <c r="AD254" s="250"/>
      <c r="AE254" s="219"/>
      <c r="AF254" s="243"/>
      <c r="AG254" s="205"/>
      <c r="AH254" s="205"/>
      <c r="AI254" s="236"/>
      <c r="AJ254" s="205"/>
      <c r="AK254" s="205"/>
      <c r="AL254" s="205"/>
      <c r="AM254" s="205"/>
      <c r="AN254" s="206"/>
      <c r="AO254" s="205"/>
      <c r="AP254" s="205"/>
      <c r="AQ254" s="205"/>
      <c r="AR254" s="205"/>
      <c r="AS254" s="206"/>
      <c r="AT254" s="205"/>
      <c r="AU254" s="205"/>
      <c r="AV254" s="205"/>
      <c r="AW254" s="205"/>
      <c r="AX254" s="206"/>
      <c r="AY254" s="205"/>
      <c r="AZ254" s="205"/>
      <c r="BA254" s="205"/>
      <c r="BB254" s="205"/>
      <c r="BC254" s="206"/>
      <c r="BD254" s="205"/>
      <c r="BE254" s="205"/>
      <c r="BF254" s="205"/>
      <c r="BG254" s="205"/>
      <c r="BH254" s="206"/>
      <c r="BI254" s="205"/>
      <c r="BJ254" s="205"/>
      <c r="BK254" s="205"/>
      <c r="BL254" s="207"/>
      <c r="BM254" s="7" t="str">
        <f t="shared" si="8"/>
        <v>I</v>
      </c>
    </row>
    <row r="255" spans="1:65" s="2" customFormat="1" ht="38.25" hidden="1">
      <c r="A255" s="277">
        <v>234</v>
      </c>
      <c r="B255" s="277" t="s">
        <v>1615</v>
      </c>
      <c r="C255" s="278" t="s">
        <v>444</v>
      </c>
      <c r="D255" s="279" t="s">
        <v>637</v>
      </c>
      <c r="E255" s="28" t="s">
        <v>689</v>
      </c>
      <c r="F255" s="280" t="s">
        <v>1972</v>
      </c>
      <c r="G255" s="280"/>
      <c r="H255" s="289" t="s">
        <v>843</v>
      </c>
      <c r="I255" s="273" t="s">
        <v>141</v>
      </c>
      <c r="J255" s="198"/>
      <c r="K255" s="201"/>
      <c r="L255" s="202"/>
      <c r="M255" s="203"/>
      <c r="N255" s="168" t="str" cm="1">
        <f t="array" ref="N255">_xlfn.IFNA(LOOKUP(2, 1/(MOD(COLUMN(O255:XFD255)-COLUMN(O255), 5)=2)/(O255:XFD255&lt;&gt;""), O255:XFD255),"Not Submitted")</f>
        <v>Delete</v>
      </c>
      <c r="O255" s="238"/>
      <c r="P255" s="238"/>
      <c r="Q255" s="198" t="s">
        <v>56</v>
      </c>
      <c r="R255" s="102"/>
      <c r="S255" s="402" t="s">
        <v>3201</v>
      </c>
      <c r="T255" s="239"/>
      <c r="U255" s="240"/>
      <c r="V255" s="204"/>
      <c r="W255" s="205"/>
      <c r="X255" s="205"/>
      <c r="Y255" s="249"/>
      <c r="Z255" s="219"/>
      <c r="AA255" s="243"/>
      <c r="AB255" s="204"/>
      <c r="AC255" s="204"/>
      <c r="AD255" s="250"/>
      <c r="AE255" s="219"/>
      <c r="AF255" s="243"/>
      <c r="AG255" s="205"/>
      <c r="AH255" s="205"/>
      <c r="AI255" s="236"/>
      <c r="AJ255" s="205"/>
      <c r="AK255" s="205"/>
      <c r="AL255" s="205"/>
      <c r="AM255" s="205"/>
      <c r="AN255" s="206"/>
      <c r="AO255" s="205"/>
      <c r="AP255" s="205"/>
      <c r="AQ255" s="205"/>
      <c r="AR255" s="205"/>
      <c r="AS255" s="206"/>
      <c r="AT255" s="205"/>
      <c r="AU255" s="205"/>
      <c r="AV255" s="205"/>
      <c r="AW255" s="205"/>
      <c r="AX255" s="206"/>
      <c r="AY255" s="205"/>
      <c r="AZ255" s="205"/>
      <c r="BA255" s="205"/>
      <c r="BB255" s="205"/>
      <c r="BC255" s="206"/>
      <c r="BD255" s="205"/>
      <c r="BE255" s="205"/>
      <c r="BF255" s="205"/>
      <c r="BG255" s="205"/>
      <c r="BH255" s="206"/>
      <c r="BI255" s="205"/>
      <c r="BJ255" s="205"/>
      <c r="BK255" s="205"/>
      <c r="BL255" s="207"/>
      <c r="BM255" s="7" t="str">
        <f t="shared" si="8"/>
        <v>I</v>
      </c>
    </row>
    <row r="256" spans="1:65" s="2" customFormat="1" ht="38.25" hidden="1">
      <c r="A256" s="277">
        <v>235</v>
      </c>
      <c r="B256" s="277" t="s">
        <v>1615</v>
      </c>
      <c r="C256" s="278" t="s">
        <v>444</v>
      </c>
      <c r="D256" s="279" t="s">
        <v>637</v>
      </c>
      <c r="E256" s="28" t="s">
        <v>689</v>
      </c>
      <c r="F256" s="280" t="s">
        <v>1973</v>
      </c>
      <c r="G256" s="280"/>
      <c r="H256" s="289" t="s">
        <v>830</v>
      </c>
      <c r="I256" s="273" t="s">
        <v>141</v>
      </c>
      <c r="J256" s="198"/>
      <c r="K256" s="201"/>
      <c r="L256" s="202"/>
      <c r="M256" s="203"/>
      <c r="N256" s="168" t="str" cm="1">
        <f t="array" ref="N256">_xlfn.IFNA(LOOKUP(2, 1/(MOD(COLUMN(O256:XFD256)-COLUMN(O256), 5)=2)/(O256:XFD256&lt;&gt;""), O256:XFD256),"Not Submitted")</f>
        <v>Not Submitted</v>
      </c>
      <c r="O256" s="238"/>
      <c r="P256" s="238"/>
      <c r="Q256" s="198"/>
      <c r="R256" s="102"/>
      <c r="S256" s="205"/>
      <c r="T256" s="239"/>
      <c r="U256" s="240"/>
      <c r="V256" s="204"/>
      <c r="W256" s="205"/>
      <c r="X256" s="205"/>
      <c r="Y256" s="249"/>
      <c r="Z256" s="219"/>
      <c r="AA256" s="243"/>
      <c r="AB256" s="204"/>
      <c r="AC256" s="204"/>
      <c r="AD256" s="250"/>
      <c r="AE256" s="219"/>
      <c r="AF256" s="243"/>
      <c r="AG256" s="205"/>
      <c r="AH256" s="205"/>
      <c r="AI256" s="236"/>
      <c r="AJ256" s="205"/>
      <c r="AK256" s="205"/>
      <c r="AL256" s="205"/>
      <c r="AM256" s="205"/>
      <c r="AN256" s="206"/>
      <c r="AO256" s="205"/>
      <c r="AP256" s="205"/>
      <c r="AQ256" s="205"/>
      <c r="AR256" s="205"/>
      <c r="AS256" s="206"/>
      <c r="AT256" s="205"/>
      <c r="AU256" s="205"/>
      <c r="AV256" s="205"/>
      <c r="AW256" s="205"/>
      <c r="AX256" s="206"/>
      <c r="AY256" s="205"/>
      <c r="AZ256" s="205"/>
      <c r="BA256" s="205"/>
      <c r="BB256" s="205"/>
      <c r="BC256" s="206"/>
      <c r="BD256" s="205"/>
      <c r="BE256" s="205"/>
      <c r="BF256" s="205"/>
      <c r="BG256" s="205"/>
      <c r="BH256" s="206"/>
      <c r="BI256" s="205"/>
      <c r="BJ256" s="205"/>
      <c r="BK256" s="205"/>
      <c r="BL256" s="207"/>
      <c r="BM256" s="7" t="str">
        <f t="shared" si="8"/>
        <v>I</v>
      </c>
    </row>
    <row r="257" spans="1:65" s="2" customFormat="1" ht="39">
      <c r="A257" s="158"/>
      <c r="B257" s="277" t="s">
        <v>1615</v>
      </c>
      <c r="C257" s="278" t="s">
        <v>444</v>
      </c>
      <c r="D257" s="279" t="s">
        <v>637</v>
      </c>
      <c r="E257" s="28" t="s">
        <v>689</v>
      </c>
      <c r="F257" s="291" t="s">
        <v>1974</v>
      </c>
      <c r="G257" s="548"/>
      <c r="H257" s="200" t="s">
        <v>836</v>
      </c>
      <c r="I257" s="585"/>
      <c r="J257" s="198"/>
      <c r="K257" s="201">
        <v>46118</v>
      </c>
      <c r="L257" s="202"/>
      <c r="M257" s="203"/>
      <c r="N257" s="168" t="str" cm="1">
        <f t="array" ref="N257">_xlfn.IFNA(LOOKUP(2, 1/(MOD(COLUMN(O257:XFD257)-COLUMN(O257), 5)=2)/(O257:XFD257&lt;&gt;""), O257:XFD257),"Not Submitted")</f>
        <v>Cat. -I</v>
      </c>
      <c r="O257" s="238" t="s">
        <v>171</v>
      </c>
      <c r="P257" s="238"/>
      <c r="Q257" s="198"/>
      <c r="R257" s="102"/>
      <c r="S257" s="205"/>
      <c r="T257" s="239" t="s">
        <v>171</v>
      </c>
      <c r="U257" s="240"/>
      <c r="V257" s="204"/>
      <c r="W257" s="205"/>
      <c r="X257" s="205"/>
      <c r="Y257" s="249">
        <v>46226</v>
      </c>
      <c r="Z257" s="219">
        <v>46226</v>
      </c>
      <c r="AA257" s="198" t="s">
        <v>33</v>
      </c>
      <c r="AB257" s="204" t="s">
        <v>3138</v>
      </c>
      <c r="AC257" s="204"/>
      <c r="AD257" s="250"/>
      <c r="AE257" s="219"/>
      <c r="AF257" s="243"/>
      <c r="AG257" s="205"/>
      <c r="AH257" s="205"/>
      <c r="AI257" s="236"/>
      <c r="AJ257" s="205"/>
      <c r="AK257" s="205"/>
      <c r="AL257" s="205"/>
      <c r="AM257" s="205"/>
      <c r="AN257" s="206"/>
      <c r="AO257" s="205"/>
      <c r="AP257" s="205"/>
      <c r="AQ257" s="205"/>
      <c r="AR257" s="205"/>
      <c r="AS257" s="206"/>
      <c r="AT257" s="205"/>
      <c r="AU257" s="205"/>
      <c r="AV257" s="205"/>
      <c r="AW257" s="205"/>
      <c r="AX257" s="206"/>
      <c r="AY257" s="205"/>
      <c r="AZ257" s="205"/>
      <c r="BA257" s="205"/>
      <c r="BB257" s="205"/>
      <c r="BC257" s="206"/>
      <c r="BD257" s="205"/>
      <c r="BE257" s="205"/>
      <c r="BF257" s="205"/>
      <c r="BG257" s="205"/>
      <c r="BH257" s="206"/>
      <c r="BI257" s="205"/>
      <c r="BJ257" s="205"/>
      <c r="BK257" s="205"/>
      <c r="BL257" s="207"/>
      <c r="BM257" s="7" t="str">
        <f t="shared" si="8"/>
        <v>I</v>
      </c>
    </row>
    <row r="258" spans="1:65" s="2" customFormat="1" ht="39">
      <c r="A258" s="158"/>
      <c r="B258" s="277" t="s">
        <v>1615</v>
      </c>
      <c r="C258" s="278" t="s">
        <v>444</v>
      </c>
      <c r="D258" s="279" t="s">
        <v>637</v>
      </c>
      <c r="E258" s="28" t="s">
        <v>689</v>
      </c>
      <c r="F258" s="291" t="s">
        <v>1975</v>
      </c>
      <c r="G258" s="548"/>
      <c r="H258" s="200" t="s">
        <v>841</v>
      </c>
      <c r="I258" s="585"/>
      <c r="J258" s="198"/>
      <c r="K258" s="201">
        <v>46118</v>
      </c>
      <c r="L258" s="202"/>
      <c r="M258" s="203"/>
      <c r="N258" s="168" t="str" cm="1">
        <f t="array" ref="N258">_xlfn.IFNA(LOOKUP(2, 1/(MOD(COLUMN(O258:XFD258)-COLUMN(O258), 5)=2)/(O258:XFD258&lt;&gt;""), O258:XFD258),"Not Submitted")</f>
        <v>Cat. -IV</v>
      </c>
      <c r="O258" s="238" t="s">
        <v>171</v>
      </c>
      <c r="P258" s="238"/>
      <c r="Q258" s="198"/>
      <c r="R258" s="102"/>
      <c r="S258" s="205"/>
      <c r="T258" s="239">
        <v>46196</v>
      </c>
      <c r="U258" s="240">
        <v>46197</v>
      </c>
      <c r="V258" s="198" t="s">
        <v>37</v>
      </c>
      <c r="W258" s="205" t="s">
        <v>3011</v>
      </c>
      <c r="X258" s="205"/>
      <c r="Y258" s="249">
        <v>46238</v>
      </c>
      <c r="Z258" s="219">
        <v>46245</v>
      </c>
      <c r="AA258" s="198" t="s">
        <v>37</v>
      </c>
      <c r="AB258" s="204" t="s">
        <v>3202</v>
      </c>
      <c r="AC258" s="204"/>
      <c r="AD258" s="250"/>
      <c r="AE258" s="219"/>
      <c r="AF258" s="243"/>
      <c r="AG258" s="205"/>
      <c r="AH258" s="205"/>
      <c r="AI258" s="236"/>
      <c r="AJ258" s="205"/>
      <c r="AK258" s="205"/>
      <c r="AL258" s="205"/>
      <c r="AM258" s="205"/>
      <c r="AN258" s="206"/>
      <c r="AO258" s="205"/>
      <c r="AP258" s="205"/>
      <c r="AQ258" s="205"/>
      <c r="AR258" s="205"/>
      <c r="AS258" s="206"/>
      <c r="AT258" s="205"/>
      <c r="AU258" s="205"/>
      <c r="AV258" s="205"/>
      <c r="AW258" s="205"/>
      <c r="AX258" s="206"/>
      <c r="AY258" s="205"/>
      <c r="AZ258" s="205"/>
      <c r="BA258" s="205"/>
      <c r="BB258" s="205"/>
      <c r="BC258" s="206"/>
      <c r="BD258" s="205"/>
      <c r="BE258" s="205"/>
      <c r="BF258" s="205"/>
      <c r="BG258" s="205"/>
      <c r="BH258" s="206"/>
      <c r="BI258" s="205"/>
      <c r="BJ258" s="205"/>
      <c r="BK258" s="205"/>
      <c r="BL258" s="207"/>
      <c r="BM258" s="7" t="str">
        <f t="shared" si="8"/>
        <v>I</v>
      </c>
    </row>
    <row r="259" spans="1:65" s="2" customFormat="1" ht="39.75" thickBot="1">
      <c r="A259" s="158"/>
      <c r="B259" s="277" t="s">
        <v>1615</v>
      </c>
      <c r="C259" s="278" t="s">
        <v>444</v>
      </c>
      <c r="D259" s="279" t="s">
        <v>637</v>
      </c>
      <c r="E259" s="28" t="s">
        <v>689</v>
      </c>
      <c r="F259" s="291" t="s">
        <v>1976</v>
      </c>
      <c r="G259" s="548"/>
      <c r="H259" s="200" t="s">
        <v>838</v>
      </c>
      <c r="I259" s="585"/>
      <c r="J259" s="198"/>
      <c r="K259" s="201">
        <v>46118</v>
      </c>
      <c r="L259" s="202"/>
      <c r="M259" s="203"/>
      <c r="N259" s="168" t="str" cm="1">
        <f t="array" ref="N259">_xlfn.IFNA(LOOKUP(2, 1/(MOD(COLUMN(O259:XFD259)-COLUMN(O259), 5)=2)/(O259:XFD259&lt;&gt;""), O259:XFD259),"Not Submitted")</f>
        <v>Cat. -IV_Star</v>
      </c>
      <c r="O259" s="238">
        <v>46175</v>
      </c>
      <c r="P259" s="238">
        <v>46175</v>
      </c>
      <c r="Q259" s="198" t="s">
        <v>37</v>
      </c>
      <c r="R259" s="102" t="s">
        <v>1977</v>
      </c>
      <c r="S259" s="205"/>
      <c r="T259" s="239">
        <v>46176</v>
      </c>
      <c r="U259" s="240">
        <v>46176</v>
      </c>
      <c r="V259" s="198" t="s">
        <v>38</v>
      </c>
      <c r="W259" s="205" t="s">
        <v>1978</v>
      </c>
      <c r="X259" s="205"/>
      <c r="Y259" s="249">
        <v>46230</v>
      </c>
      <c r="Z259" s="219">
        <v>46230</v>
      </c>
      <c r="AA259" s="198" t="s">
        <v>38</v>
      </c>
      <c r="AB259" s="205" t="s">
        <v>3152</v>
      </c>
      <c r="AC259" s="204"/>
      <c r="AD259" s="250"/>
      <c r="AE259" s="219"/>
      <c r="AF259" s="243"/>
      <c r="AG259" s="205"/>
      <c r="AH259" s="205"/>
      <c r="AI259" s="236"/>
      <c r="AJ259" s="205"/>
      <c r="AK259" s="205"/>
      <c r="AL259" s="205"/>
      <c r="AM259" s="205"/>
      <c r="AN259" s="206"/>
      <c r="AO259" s="205"/>
      <c r="AP259" s="205"/>
      <c r="AQ259" s="205"/>
      <c r="AR259" s="205"/>
      <c r="AS259" s="206"/>
      <c r="AT259" s="205"/>
      <c r="AU259" s="205"/>
      <c r="AV259" s="205"/>
      <c r="AW259" s="205"/>
      <c r="AX259" s="206"/>
      <c r="AY259" s="205"/>
      <c r="AZ259" s="205"/>
      <c r="BA259" s="205"/>
      <c r="BB259" s="205"/>
      <c r="BC259" s="206"/>
      <c r="BD259" s="205"/>
      <c r="BE259" s="205"/>
      <c r="BF259" s="205"/>
      <c r="BG259" s="205"/>
      <c r="BH259" s="206"/>
      <c r="BI259" s="205"/>
      <c r="BJ259" s="205"/>
      <c r="BK259" s="205"/>
      <c r="BL259" s="207"/>
      <c r="BM259" s="7" t="str">
        <f t="shared" si="8"/>
        <v>I</v>
      </c>
    </row>
    <row r="260" spans="1:65" s="2" customFormat="1" ht="40.5" hidden="1" thickTop="1" thickBot="1">
      <c r="A260" s="158">
        <f>A256+1</f>
        <v>236</v>
      </c>
      <c r="B260" s="159" t="str">
        <f t="shared" ref="B260:B265" si="10">$A$1</f>
        <v>PSS10B_Adani Renewable Energy 35 Limited (ARE35L)</v>
      </c>
      <c r="C260" s="506" t="s">
        <v>816</v>
      </c>
      <c r="D260" s="197" t="s">
        <v>637</v>
      </c>
      <c r="E260" s="160" t="s">
        <v>689</v>
      </c>
      <c r="F260" s="291" t="s">
        <v>1979</v>
      </c>
      <c r="G260" s="199"/>
      <c r="H260" s="193" t="s">
        <v>1980</v>
      </c>
      <c r="I260" s="160" t="s">
        <v>141</v>
      </c>
      <c r="J260" s="198"/>
      <c r="K260" s="201"/>
      <c r="L260" s="202"/>
      <c r="M260" s="203"/>
      <c r="N260" s="168" t="str" cm="1">
        <f t="array" ref="N260">_xlfn.IFNA(LOOKUP(2, 1/(MOD(COLUMN(O260:XFD260)-COLUMN(O260), 5)=2)/(O260:XFD260&lt;&gt;""), O260:XFD260),"Not Submitted")</f>
        <v>Delete</v>
      </c>
      <c r="O260" s="238"/>
      <c r="P260" s="238"/>
      <c r="Q260" s="198" t="s">
        <v>56</v>
      </c>
      <c r="R260" s="102"/>
      <c r="S260" s="402" t="s">
        <v>3201</v>
      </c>
      <c r="T260" s="239"/>
      <c r="U260" s="240"/>
      <c r="V260" s="204"/>
      <c r="W260" s="205"/>
      <c r="X260" s="205"/>
      <c r="Y260" s="249"/>
      <c r="Z260" s="219"/>
      <c r="AA260" s="243"/>
      <c r="AB260" s="204"/>
      <c r="AC260" s="204"/>
      <c r="AD260" s="250"/>
      <c r="AE260" s="219"/>
      <c r="AF260" s="243"/>
      <c r="AG260" s="205"/>
      <c r="AH260" s="205"/>
      <c r="AI260" s="236"/>
      <c r="AJ260" s="205"/>
      <c r="AK260" s="205"/>
      <c r="AL260" s="205"/>
      <c r="AM260" s="205"/>
      <c r="AN260" s="206"/>
      <c r="AO260" s="205"/>
      <c r="AP260" s="205"/>
      <c r="AQ260" s="205"/>
      <c r="AR260" s="205"/>
      <c r="AS260" s="206"/>
      <c r="AT260" s="205"/>
      <c r="AU260" s="205"/>
      <c r="AV260" s="205"/>
      <c r="AW260" s="205"/>
      <c r="AX260" s="206"/>
      <c r="AY260" s="205"/>
      <c r="AZ260" s="205"/>
      <c r="BA260" s="205"/>
      <c r="BB260" s="205"/>
      <c r="BC260" s="206"/>
      <c r="BD260" s="205"/>
      <c r="BE260" s="205"/>
      <c r="BF260" s="205"/>
      <c r="BG260" s="205"/>
      <c r="BH260" s="206"/>
      <c r="BI260" s="205"/>
      <c r="BJ260" s="205"/>
      <c r="BK260" s="205"/>
      <c r="BL260" s="207"/>
      <c r="BM260" s="7" t="str">
        <f t="shared" si="8"/>
        <v>M</v>
      </c>
    </row>
    <row r="261" spans="1:65" s="2" customFormat="1" ht="39.75" thickTop="1" thickBot="1">
      <c r="A261" s="158">
        <f t="shared" ref="A261" si="11">A260+1</f>
        <v>237</v>
      </c>
      <c r="B261" s="159" t="str">
        <f t="shared" si="10"/>
        <v>PSS10B_Adani Renewable Energy 35 Limited (ARE35L)</v>
      </c>
      <c r="C261" s="278" t="s">
        <v>893</v>
      </c>
      <c r="D261" s="583" t="s">
        <v>637</v>
      </c>
      <c r="E261" s="28" t="s">
        <v>689</v>
      </c>
      <c r="F261" s="568" t="s">
        <v>1981</v>
      </c>
      <c r="G261" s="584"/>
      <c r="H261" s="289" t="s">
        <v>895</v>
      </c>
      <c r="I261" s="296" t="s">
        <v>141</v>
      </c>
      <c r="J261" s="198"/>
      <c r="K261" s="201">
        <v>46116</v>
      </c>
      <c r="L261" s="202"/>
      <c r="M261" s="203"/>
      <c r="N261" s="168" t="str" cm="1">
        <f t="array" ref="N261">_xlfn.IFNA(LOOKUP(2, 1/(MOD(COLUMN(O261:XFD261)-COLUMN(O261), 5)=2)/(O261:XFD261&lt;&gt;""), O261:XFD261),"Not Submitted")</f>
        <v>Cat. -I</v>
      </c>
      <c r="O261" s="238" t="s">
        <v>171</v>
      </c>
      <c r="P261" s="238"/>
      <c r="Q261" s="198"/>
      <c r="R261" s="102"/>
      <c r="S261" s="205"/>
      <c r="T261" s="239">
        <v>46149</v>
      </c>
      <c r="U261" s="240">
        <v>46149</v>
      </c>
      <c r="V261" s="198" t="s">
        <v>33</v>
      </c>
      <c r="W261" s="205" t="s">
        <v>1982</v>
      </c>
      <c r="X261" s="205"/>
      <c r="Y261" s="249"/>
      <c r="Z261" s="219"/>
      <c r="AA261" s="243"/>
      <c r="AB261" s="204"/>
      <c r="AC261" s="204"/>
      <c r="AD261" s="250"/>
      <c r="AE261" s="219"/>
      <c r="AF261" s="243"/>
      <c r="AG261" s="205"/>
      <c r="AH261" s="205"/>
      <c r="AI261" s="236"/>
      <c r="AJ261" s="205"/>
      <c r="AK261" s="205"/>
      <c r="AL261" s="205"/>
      <c r="AM261" s="205"/>
      <c r="AN261" s="206"/>
      <c r="AO261" s="205"/>
      <c r="AP261" s="205"/>
      <c r="AQ261" s="205"/>
      <c r="AR261" s="205"/>
      <c r="AS261" s="206"/>
      <c r="AT261" s="205"/>
      <c r="AU261" s="205"/>
      <c r="AV261" s="205"/>
      <c r="AW261" s="205"/>
      <c r="AX261" s="206"/>
      <c r="AY261" s="205"/>
      <c r="AZ261" s="205"/>
      <c r="BA261" s="205"/>
      <c r="BB261" s="205"/>
      <c r="BC261" s="206"/>
      <c r="BD261" s="205"/>
      <c r="BE261" s="205"/>
      <c r="BF261" s="205"/>
      <c r="BG261" s="205"/>
      <c r="BH261" s="206"/>
      <c r="BI261" s="205"/>
      <c r="BJ261" s="205"/>
      <c r="BK261" s="205"/>
      <c r="BL261" s="207"/>
      <c r="BM261" s="7" t="str">
        <f t="shared" si="8"/>
        <v>C</v>
      </c>
    </row>
    <row r="262" spans="1:65" s="2" customFormat="1" ht="39.75" hidden="1" thickBot="1">
      <c r="A262" s="277"/>
      <c r="B262" s="277" t="str">
        <f t="shared" si="10"/>
        <v>PSS10B_Adani Renewable Energy 35 Limited (ARE35L)</v>
      </c>
      <c r="C262" s="278" t="s">
        <v>857</v>
      </c>
      <c r="D262" s="279" t="s">
        <v>637</v>
      </c>
      <c r="E262" s="28" t="s">
        <v>689</v>
      </c>
      <c r="F262" s="448" t="s">
        <v>3037</v>
      </c>
      <c r="G262" s="280"/>
      <c r="H262" s="289" t="s">
        <v>3034</v>
      </c>
      <c r="I262" s="28" t="s">
        <v>141</v>
      </c>
      <c r="J262" s="28"/>
      <c r="K262" s="567">
        <v>46199</v>
      </c>
      <c r="L262" s="33"/>
      <c r="M262" s="568"/>
      <c r="N262" s="569" t="str" cm="1">
        <f t="array" ref="N262">_xlfn.IFNA(LOOKUP(2, 1/(MOD(COLUMN(O262:XFD262)-COLUMN(O262), 5)=2)/(O262:XFD262&lt;&gt;""), O262:XFD262),"Not Submitted")</f>
        <v>Not Submitted</v>
      </c>
      <c r="O262" s="229"/>
      <c r="P262" s="229"/>
      <c r="Q262" s="28"/>
      <c r="R262" s="34"/>
      <c r="S262" s="207"/>
      <c r="T262" s="219"/>
      <c r="U262" s="219"/>
      <c r="V262" s="569"/>
      <c r="W262" s="207"/>
      <c r="X262" s="207"/>
      <c r="Y262" s="219"/>
      <c r="Z262" s="219"/>
      <c r="AA262" s="569"/>
      <c r="AB262" s="569"/>
      <c r="AC262" s="569"/>
      <c r="AD262" s="219"/>
      <c r="AE262" s="219"/>
      <c r="AF262" s="569"/>
      <c r="AG262" s="207"/>
      <c r="AH262" s="207"/>
      <c r="AI262" s="207"/>
      <c r="AJ262" s="207"/>
      <c r="AK262" s="207"/>
      <c r="AL262" s="207"/>
      <c r="AM262" s="207"/>
      <c r="AN262" s="207"/>
      <c r="AO262" s="207"/>
      <c r="AP262" s="207"/>
      <c r="AQ262" s="207"/>
      <c r="AR262" s="207"/>
      <c r="AS262" s="207"/>
      <c r="AT262" s="207"/>
      <c r="AU262" s="207"/>
      <c r="AV262" s="207"/>
      <c r="AW262" s="207"/>
      <c r="AX262" s="207"/>
      <c r="AY262" s="207"/>
      <c r="AZ262" s="207"/>
      <c r="BA262" s="207"/>
      <c r="BB262" s="207"/>
      <c r="BC262" s="207"/>
      <c r="BD262" s="207"/>
      <c r="BE262" s="207"/>
      <c r="BF262" s="207"/>
      <c r="BG262" s="207"/>
      <c r="BH262" s="207"/>
      <c r="BI262" s="207"/>
      <c r="BJ262" s="207"/>
      <c r="BK262" s="207"/>
      <c r="BL262" s="207"/>
      <c r="BM262" s="635" t="str">
        <f t="shared" ref="BM262" si="12">MID(F262,20,1)</f>
        <v>S</v>
      </c>
    </row>
    <row r="263" spans="1:65" s="2" customFormat="1" ht="39.75" thickTop="1">
      <c r="A263" s="158"/>
      <c r="B263" s="159" t="str">
        <f t="shared" si="10"/>
        <v>PSS10B_Adani Renewable Energy 35 Limited (ARE35L)</v>
      </c>
      <c r="C263" s="278" t="s">
        <v>816</v>
      </c>
      <c r="D263" s="197" t="s">
        <v>23</v>
      </c>
      <c r="E263" s="160" t="s">
        <v>897</v>
      </c>
      <c r="F263" s="291" t="s">
        <v>1983</v>
      </c>
      <c r="G263" s="199"/>
      <c r="H263" s="200" t="s">
        <v>899</v>
      </c>
      <c r="I263" s="160" t="s">
        <v>141</v>
      </c>
      <c r="J263" s="198"/>
      <c r="K263" s="201">
        <v>46183</v>
      </c>
      <c r="L263" s="202"/>
      <c r="M263" s="203"/>
      <c r="N263" s="168" t="str" cm="1">
        <f t="array" ref="N263">_xlfn.IFNA(LOOKUP(2, 1/(MOD(COLUMN(O263:XFD263)-COLUMN(O263), 5)=2)/(O263:XFD263&lt;&gt;""), O263:XFD263),"Not Submitted")</f>
        <v>RFC</v>
      </c>
      <c r="O263" s="238" t="s">
        <v>171</v>
      </c>
      <c r="P263" s="238">
        <v>46191</v>
      </c>
      <c r="Q263" s="198" t="s">
        <v>8</v>
      </c>
      <c r="R263" s="102" t="s">
        <v>2968</v>
      </c>
      <c r="S263" s="205"/>
      <c r="T263" s="239">
        <v>46232</v>
      </c>
      <c r="U263" s="240">
        <v>46232</v>
      </c>
      <c r="V263" s="198" t="s">
        <v>8</v>
      </c>
      <c r="W263" s="102" t="s">
        <v>3169</v>
      </c>
      <c r="X263" s="205"/>
      <c r="Y263" s="249"/>
      <c r="Z263" s="219"/>
      <c r="AA263" s="243"/>
      <c r="AB263" s="204"/>
      <c r="AC263" s="204"/>
      <c r="AD263" s="250"/>
      <c r="AE263" s="219"/>
      <c r="AF263" s="243"/>
      <c r="AG263" s="205"/>
      <c r="AH263" s="205"/>
      <c r="AI263" s="236"/>
      <c r="AJ263" s="205"/>
      <c r="AK263" s="205"/>
      <c r="AL263" s="205"/>
      <c r="AM263" s="205"/>
      <c r="AN263" s="206"/>
      <c r="AO263" s="205"/>
      <c r="AP263" s="205"/>
      <c r="AQ263" s="205"/>
      <c r="AR263" s="205"/>
      <c r="AS263" s="206"/>
      <c r="AT263" s="205"/>
      <c r="AU263" s="205"/>
      <c r="AV263" s="205"/>
      <c r="AW263" s="205"/>
      <c r="AX263" s="206"/>
      <c r="AY263" s="205"/>
      <c r="AZ263" s="205"/>
      <c r="BA263" s="205"/>
      <c r="BB263" s="205"/>
      <c r="BC263" s="206"/>
      <c r="BD263" s="205"/>
      <c r="BE263" s="205"/>
      <c r="BF263" s="205"/>
      <c r="BG263" s="205"/>
      <c r="BH263" s="206"/>
      <c r="BI263" s="205"/>
      <c r="BJ263" s="205"/>
      <c r="BK263" s="205"/>
      <c r="BL263" s="207"/>
      <c r="BM263" s="7" t="str">
        <f t="shared" ref="BM263:BM265" si="13">MID(F263,20,1)</f>
        <v>E</v>
      </c>
    </row>
    <row r="264" spans="1:65" s="2" customFormat="1" ht="39" hidden="1">
      <c r="A264" s="277"/>
      <c r="B264" s="277" t="str">
        <f t="shared" si="10"/>
        <v>PSS10B_Adani Renewable Energy 35 Limited (ARE35L)</v>
      </c>
      <c r="C264" s="278" t="s">
        <v>816</v>
      </c>
      <c r="D264" s="279" t="s">
        <v>23</v>
      </c>
      <c r="E264" s="28" t="s">
        <v>897</v>
      </c>
      <c r="F264" s="448" t="s">
        <v>2962</v>
      </c>
      <c r="G264" s="280"/>
      <c r="H264" s="289" t="s">
        <v>2955</v>
      </c>
      <c r="I264" s="28" t="s">
        <v>141</v>
      </c>
      <c r="J264" s="28"/>
      <c r="K264" s="567">
        <v>46192</v>
      </c>
      <c r="L264" s="33"/>
      <c r="M264" s="568"/>
      <c r="N264" s="569" t="str" cm="1">
        <f t="array" ref="N264">_xlfn.IFNA(LOOKUP(2, 1/(MOD(COLUMN(O264:XFD264)-COLUMN(O264), 5)=2)/(O264:XFD264&lt;&gt;""), O264:XFD264),"Not Submitted")</f>
        <v>Not Submitted</v>
      </c>
      <c r="O264" s="229"/>
      <c r="P264" s="229"/>
      <c r="Q264" s="28"/>
      <c r="R264" s="34"/>
      <c r="S264" s="207"/>
      <c r="T264" s="219"/>
      <c r="U264" s="219"/>
      <c r="V264" s="569"/>
      <c r="W264" s="207"/>
      <c r="X264" s="207"/>
      <c r="Y264" s="219"/>
      <c r="Z264" s="219"/>
      <c r="AA264" s="569"/>
      <c r="AB264" s="569"/>
      <c r="AC264" s="569"/>
      <c r="AD264" s="219"/>
      <c r="AE264" s="219"/>
      <c r="AF264" s="569"/>
      <c r="AG264" s="207"/>
      <c r="AH264" s="207"/>
      <c r="AI264" s="207"/>
      <c r="AJ264" s="207"/>
      <c r="AK264" s="207"/>
      <c r="AL264" s="207"/>
      <c r="AM264" s="207"/>
      <c r="AN264" s="207"/>
      <c r="AO264" s="207"/>
      <c r="AP264" s="207"/>
      <c r="AQ264" s="207"/>
      <c r="AR264" s="207"/>
      <c r="AS264" s="207"/>
      <c r="AT264" s="207"/>
      <c r="AU264" s="207"/>
      <c r="AV264" s="207"/>
      <c r="AW264" s="207"/>
      <c r="AX264" s="207"/>
      <c r="AY264" s="207"/>
      <c r="AZ264" s="207"/>
      <c r="BA264" s="207"/>
      <c r="BB264" s="207"/>
      <c r="BC264" s="207"/>
      <c r="BD264" s="207"/>
      <c r="BE264" s="207"/>
      <c r="BF264" s="207"/>
      <c r="BG264" s="207"/>
      <c r="BH264" s="207"/>
      <c r="BI264" s="207"/>
      <c r="BJ264" s="207"/>
      <c r="BK264" s="207"/>
      <c r="BL264" s="207"/>
      <c r="BM264" s="635" t="str">
        <f t="shared" si="13"/>
        <v>E</v>
      </c>
    </row>
    <row r="265" spans="1:65" s="2" customFormat="1" ht="39">
      <c r="A265" s="277"/>
      <c r="B265" s="277" t="str">
        <f t="shared" si="10"/>
        <v>PSS10B_Adani Renewable Energy 35 Limited (ARE35L)</v>
      </c>
      <c r="C265" s="278" t="s">
        <v>816</v>
      </c>
      <c r="D265" s="279" t="s">
        <v>23</v>
      </c>
      <c r="E265" s="28" t="s">
        <v>897</v>
      </c>
      <c r="F265" s="448" t="s">
        <v>2963</v>
      </c>
      <c r="G265" s="280"/>
      <c r="H265" s="289" t="s">
        <v>2954</v>
      </c>
      <c r="I265" s="28" t="s">
        <v>141</v>
      </c>
      <c r="J265" s="28"/>
      <c r="K265" s="567">
        <v>46192</v>
      </c>
      <c r="L265" s="33"/>
      <c r="M265" s="568"/>
      <c r="N265" s="569" t="str" cm="1">
        <f t="array" ref="N265">_xlfn.IFNA(LOOKUP(2, 1/(MOD(COLUMN(O265:XFD265)-COLUMN(O265), 5)=2)/(O265:XFD265&lt;&gt;""), O265:XFD265),"Not Submitted")</f>
        <v>RFC</v>
      </c>
      <c r="O265" s="229" t="s">
        <v>171</v>
      </c>
      <c r="P265" s="229">
        <v>46195</v>
      </c>
      <c r="Q265" s="28" t="s">
        <v>8</v>
      </c>
      <c r="R265" s="34" t="s">
        <v>2995</v>
      </c>
      <c r="S265" s="207"/>
      <c r="T265" s="219"/>
      <c r="U265" s="219"/>
      <c r="V265" s="569"/>
      <c r="W265" s="207"/>
      <c r="X265" s="207"/>
      <c r="Y265" s="219"/>
      <c r="Z265" s="219"/>
      <c r="AA265" s="569"/>
      <c r="AB265" s="569"/>
      <c r="AC265" s="569"/>
      <c r="AD265" s="219"/>
      <c r="AE265" s="219"/>
      <c r="AF265" s="569"/>
      <c r="AG265" s="207"/>
      <c r="AH265" s="207"/>
      <c r="AI265" s="207"/>
      <c r="AJ265" s="207"/>
      <c r="AK265" s="207"/>
      <c r="AL265" s="207"/>
      <c r="AM265" s="207"/>
      <c r="AN265" s="207"/>
      <c r="AO265" s="207"/>
      <c r="AP265" s="207"/>
      <c r="AQ265" s="207"/>
      <c r="AR265" s="207"/>
      <c r="AS265" s="207"/>
      <c r="AT265" s="207"/>
      <c r="AU265" s="207"/>
      <c r="AV265" s="207"/>
      <c r="AW265" s="207"/>
      <c r="AX265" s="207"/>
      <c r="AY265" s="207"/>
      <c r="AZ265" s="207"/>
      <c r="BA265" s="207"/>
      <c r="BB265" s="207"/>
      <c r="BC265" s="207"/>
      <c r="BD265" s="207"/>
      <c r="BE265" s="207"/>
      <c r="BF265" s="207"/>
      <c r="BG265" s="207"/>
      <c r="BH265" s="207"/>
      <c r="BI265" s="207"/>
      <c r="BJ265" s="207"/>
      <c r="BK265" s="207"/>
      <c r="BL265" s="207"/>
      <c r="BM265" s="635" t="str">
        <f t="shared" si="13"/>
        <v>E</v>
      </c>
    </row>
    <row r="267" spans="1:65" ht="18.75">
      <c r="F267" s="356" t="s">
        <v>900</v>
      </c>
      <c r="H267" s="357" t="s">
        <v>901</v>
      </c>
      <c r="I267" s="52" t="s">
        <v>902</v>
      </c>
    </row>
    <row r="268" spans="1:65" ht="16.5">
      <c r="F268" s="53" t="s">
        <v>57</v>
      </c>
      <c r="H268" s="54">
        <f t="shared" ref="H268:H276" si="14">COUNTIF($N$2:$N$425,F268)</f>
        <v>2</v>
      </c>
      <c r="I268" s="55">
        <f t="shared" ref="I268:I279" si="15">H268/$H$279</f>
        <v>8.5836909871244635E-3</v>
      </c>
    </row>
    <row r="269" spans="1:65" ht="16.5">
      <c r="F269" s="53" t="s">
        <v>8</v>
      </c>
      <c r="H269" s="54">
        <f t="shared" si="14"/>
        <v>41</v>
      </c>
      <c r="I269" s="55">
        <f t="shared" si="15"/>
        <v>0.17596566523605151</v>
      </c>
    </row>
    <row r="270" spans="1:65" ht="16.5">
      <c r="F270" s="53" t="s">
        <v>33</v>
      </c>
      <c r="H270" s="54">
        <f t="shared" si="14"/>
        <v>54</v>
      </c>
      <c r="I270" s="55">
        <f t="shared" si="15"/>
        <v>0.23175965665236051</v>
      </c>
    </row>
    <row r="271" spans="1:65" ht="16.5">
      <c r="F271" s="53" t="s">
        <v>34</v>
      </c>
      <c r="H271" s="54">
        <f t="shared" si="14"/>
        <v>12</v>
      </c>
      <c r="I271" s="55">
        <f t="shared" si="15"/>
        <v>5.1502145922746781E-2</v>
      </c>
    </row>
    <row r="272" spans="1:65" ht="16.5">
      <c r="F272" s="53" t="s">
        <v>35</v>
      </c>
      <c r="H272" s="54">
        <f t="shared" si="14"/>
        <v>4</v>
      </c>
      <c r="I272" s="55">
        <f t="shared" si="15"/>
        <v>1.7167381974248927E-2</v>
      </c>
    </row>
    <row r="273" spans="6:9" ht="16.5">
      <c r="F273" s="53" t="s">
        <v>36</v>
      </c>
      <c r="H273" s="54">
        <f t="shared" si="14"/>
        <v>0</v>
      </c>
      <c r="I273" s="55">
        <f t="shared" si="15"/>
        <v>0</v>
      </c>
    </row>
    <row r="274" spans="6:9" ht="16.5">
      <c r="F274" s="53" t="s">
        <v>37</v>
      </c>
      <c r="H274" s="54">
        <f t="shared" si="14"/>
        <v>50</v>
      </c>
      <c r="I274" s="55">
        <f t="shared" si="15"/>
        <v>0.21459227467811159</v>
      </c>
    </row>
    <row r="275" spans="6:9" ht="16.5">
      <c r="F275" s="53" t="s">
        <v>38</v>
      </c>
      <c r="H275" s="54">
        <f t="shared" si="14"/>
        <v>1</v>
      </c>
      <c r="I275" s="55">
        <f t="shared" si="15"/>
        <v>4.2918454935622317E-3</v>
      </c>
    </row>
    <row r="276" spans="6:9" ht="16.5">
      <c r="F276" s="53" t="s">
        <v>903</v>
      </c>
      <c r="H276" s="54">
        <f t="shared" si="14"/>
        <v>0</v>
      </c>
      <c r="I276" s="55">
        <f t="shared" si="15"/>
        <v>0</v>
      </c>
    </row>
    <row r="277" spans="6:9" ht="18.75">
      <c r="F277" s="56" t="s">
        <v>904</v>
      </c>
      <c r="H277" s="57">
        <f>SUM(H268:H276)</f>
        <v>164</v>
      </c>
      <c r="I277" s="55">
        <f t="shared" si="15"/>
        <v>0.70386266094420602</v>
      </c>
    </row>
    <row r="278" spans="6:9" ht="16.5">
      <c r="F278" s="53" t="s">
        <v>18</v>
      </c>
      <c r="H278" s="54">
        <f>COUNTIF($N$2:$N$425,F278)</f>
        <v>69</v>
      </c>
      <c r="I278" s="55">
        <f t="shared" si="15"/>
        <v>0.29613733905579398</v>
      </c>
    </row>
    <row r="279" spans="6:9" ht="18.75">
      <c r="F279" s="56" t="s">
        <v>29</v>
      </c>
      <c r="H279" s="57">
        <f>H277+H278</f>
        <v>233</v>
      </c>
      <c r="I279" s="55">
        <f t="shared" si="15"/>
        <v>1</v>
      </c>
    </row>
  </sheetData>
  <autoFilter ref="A2:BW265" xr:uid="{6E506394-B0AE-4C97-AD73-0C50887608B1}">
    <filterColumn colId="13">
      <filters>
        <filter val="Cat. -I"/>
        <filter val="Cat. -I_Star"/>
        <filter val="Cat. -II"/>
        <filter val="Cat. -IV"/>
        <filter val="Cat. -IV_Star"/>
        <filter val="RFC"/>
        <filter val="Under Review"/>
      </filters>
    </filterColumn>
  </autoFilter>
  <dataConsolidate/>
  <mergeCells count="11">
    <mergeCell ref="AN1:AR1"/>
    <mergeCell ref="AS1:AW1"/>
    <mergeCell ref="AX1:BB1"/>
    <mergeCell ref="BC1:BG1"/>
    <mergeCell ref="BH1:BL1"/>
    <mergeCell ref="AI1:AM1"/>
    <mergeCell ref="A1:I1"/>
    <mergeCell ref="O1:S1"/>
    <mergeCell ref="T1:X1"/>
    <mergeCell ref="Y1:AC1"/>
    <mergeCell ref="AD1:AH1"/>
  </mergeCells>
  <phoneticPr fontId="28" type="noConversion"/>
  <conditionalFormatting sqref="F2">
    <cfRule type="duplicateValues" dxfId="610" priority="246"/>
  </conditionalFormatting>
  <conditionalFormatting sqref="F3:F16">
    <cfRule type="duplicateValues" dxfId="609" priority="872"/>
  </conditionalFormatting>
  <conditionalFormatting sqref="F17:F19">
    <cfRule type="duplicateValues" dxfId="608" priority="226"/>
  </conditionalFormatting>
  <conditionalFormatting sqref="F20:F22">
    <cfRule type="duplicateValues" dxfId="607" priority="225"/>
  </conditionalFormatting>
  <conditionalFormatting sqref="F23:F25">
    <cfRule type="duplicateValues" dxfId="606" priority="224"/>
  </conditionalFormatting>
  <conditionalFormatting sqref="F26:F29">
    <cfRule type="duplicateValues" dxfId="605" priority="223"/>
  </conditionalFormatting>
  <conditionalFormatting sqref="F30:F32">
    <cfRule type="duplicateValues" dxfId="604" priority="222"/>
  </conditionalFormatting>
  <conditionalFormatting sqref="F33:F35">
    <cfRule type="duplicateValues" dxfId="603" priority="221"/>
  </conditionalFormatting>
  <conditionalFormatting sqref="F36:F39">
    <cfRule type="duplicateValues" dxfId="602" priority="227"/>
  </conditionalFormatting>
  <conditionalFormatting sqref="F40:F42">
    <cfRule type="duplicateValues" dxfId="601" priority="220"/>
  </conditionalFormatting>
  <conditionalFormatting sqref="F43:F45">
    <cfRule type="duplicateValues" dxfId="600" priority="219"/>
  </conditionalFormatting>
  <conditionalFormatting sqref="F46:F48">
    <cfRule type="duplicateValues" dxfId="599" priority="218"/>
  </conditionalFormatting>
  <conditionalFormatting sqref="F49">
    <cfRule type="duplicateValues" dxfId="598" priority="213"/>
  </conditionalFormatting>
  <conditionalFormatting sqref="F50">
    <cfRule type="duplicateValues" dxfId="597" priority="210"/>
  </conditionalFormatting>
  <conditionalFormatting sqref="F51">
    <cfRule type="duplicateValues" dxfId="596" priority="211"/>
  </conditionalFormatting>
  <conditionalFormatting sqref="F52">
    <cfRule type="duplicateValues" dxfId="595" priority="212"/>
  </conditionalFormatting>
  <conditionalFormatting sqref="F53">
    <cfRule type="duplicateValues" dxfId="594" priority="217"/>
  </conditionalFormatting>
  <conditionalFormatting sqref="F54">
    <cfRule type="duplicateValues" dxfId="593" priority="216"/>
  </conditionalFormatting>
  <conditionalFormatting sqref="F55">
    <cfRule type="duplicateValues" dxfId="592" priority="215"/>
  </conditionalFormatting>
  <conditionalFormatting sqref="F56">
    <cfRule type="duplicateValues" dxfId="591" priority="214"/>
  </conditionalFormatting>
  <conditionalFormatting sqref="F57:F59">
    <cfRule type="duplicateValues" dxfId="590" priority="237"/>
  </conditionalFormatting>
  <conditionalFormatting sqref="F57:F90">
    <cfRule type="duplicateValues" dxfId="589" priority="229"/>
  </conditionalFormatting>
  <conditionalFormatting sqref="F60">
    <cfRule type="duplicateValues" dxfId="588" priority="235"/>
  </conditionalFormatting>
  <conditionalFormatting sqref="F61">
    <cfRule type="duplicateValues" dxfId="587" priority="234"/>
  </conditionalFormatting>
  <conditionalFormatting sqref="F62:F65">
    <cfRule type="duplicateValues" dxfId="586" priority="233"/>
  </conditionalFormatting>
  <conditionalFormatting sqref="F66:F67">
    <cfRule type="duplicateValues" dxfId="585" priority="232"/>
  </conditionalFormatting>
  <conditionalFormatting sqref="F68:F84">
    <cfRule type="duplicateValues" dxfId="584" priority="231"/>
  </conditionalFormatting>
  <conditionalFormatting sqref="F85:F86">
    <cfRule type="duplicateValues" dxfId="583" priority="230"/>
  </conditionalFormatting>
  <conditionalFormatting sqref="F87:F88">
    <cfRule type="duplicateValues" dxfId="582" priority="236"/>
  </conditionalFormatting>
  <conditionalFormatting sqref="F89:F90">
    <cfRule type="duplicateValues" dxfId="581" priority="228"/>
  </conditionalFormatting>
  <conditionalFormatting sqref="F92:F100">
    <cfRule type="duplicateValues" dxfId="580" priority="1180"/>
  </conditionalFormatting>
  <conditionalFormatting sqref="F105:F123">
    <cfRule type="duplicateValues" dxfId="579" priority="184"/>
    <cfRule type="duplicateValues" dxfId="578" priority="186"/>
    <cfRule type="duplicateValues" dxfId="577" priority="185"/>
  </conditionalFormatting>
  <conditionalFormatting sqref="F170">
    <cfRule type="duplicateValues" dxfId="576" priority="10"/>
    <cfRule type="duplicateValues" dxfId="575" priority="8"/>
    <cfRule type="duplicateValues" dxfId="574" priority="9"/>
  </conditionalFormatting>
  <conditionalFormatting sqref="F178">
    <cfRule type="duplicateValues" dxfId="573" priority="19"/>
    <cfRule type="duplicateValues" dxfId="572" priority="18"/>
    <cfRule type="duplicateValues" dxfId="571" priority="17"/>
  </conditionalFormatting>
  <conditionalFormatting sqref="F181">
    <cfRule type="duplicateValues" dxfId="570" priority="128"/>
    <cfRule type="duplicateValues" dxfId="569" priority="135"/>
    <cfRule type="duplicateValues" dxfId="568" priority="127"/>
    <cfRule type="duplicateValues" dxfId="567" priority="136"/>
  </conditionalFormatting>
  <conditionalFormatting sqref="F182">
    <cfRule type="duplicateValues" dxfId="566" priority="138"/>
    <cfRule type="duplicateValues" dxfId="565" priority="146"/>
    <cfRule type="duplicateValues" dxfId="564" priority="147"/>
  </conditionalFormatting>
  <conditionalFormatting sqref="F183">
    <cfRule type="duplicateValues" dxfId="563" priority="126"/>
    <cfRule type="duplicateValues" dxfId="562" priority="125"/>
    <cfRule type="duplicateValues" dxfId="561" priority="117"/>
  </conditionalFormatting>
  <conditionalFormatting sqref="F184:F185">
    <cfRule type="duplicateValues" dxfId="560" priority="107"/>
    <cfRule type="duplicateValues" dxfId="559" priority="115"/>
    <cfRule type="duplicateValues" dxfId="558" priority="116"/>
  </conditionalFormatting>
  <conditionalFormatting sqref="F186">
    <cfRule type="duplicateValues" dxfId="557" priority="41"/>
    <cfRule type="duplicateValues" dxfId="556" priority="40"/>
    <cfRule type="duplicateValues" dxfId="555" priority="39"/>
    <cfRule type="duplicateValues" dxfId="554" priority="38"/>
    <cfRule type="duplicateValues" dxfId="553" priority="37"/>
  </conditionalFormatting>
  <conditionalFormatting sqref="F193">
    <cfRule type="duplicateValues" dxfId="552" priority="171"/>
    <cfRule type="duplicateValues" dxfId="551" priority="169"/>
    <cfRule type="duplicateValues" dxfId="550" priority="168"/>
    <cfRule type="duplicateValues" dxfId="549" priority="170"/>
  </conditionalFormatting>
  <conditionalFormatting sqref="F196">
    <cfRule type="duplicateValues" dxfId="548" priority="158"/>
    <cfRule type="duplicateValues" dxfId="547" priority="166"/>
    <cfRule type="duplicateValues" dxfId="546" priority="167"/>
  </conditionalFormatting>
  <conditionalFormatting sqref="F199">
    <cfRule type="duplicateValues" dxfId="545" priority="174"/>
    <cfRule type="duplicateValues" dxfId="544" priority="175"/>
    <cfRule type="duplicateValues" dxfId="543" priority="172"/>
    <cfRule type="duplicateValues" dxfId="542" priority="173"/>
  </conditionalFormatting>
  <conditionalFormatting sqref="F201">
    <cfRule type="duplicateValues" dxfId="541" priority="180"/>
    <cfRule type="duplicateValues" dxfId="540" priority="181"/>
    <cfRule type="duplicateValues" dxfId="539" priority="182"/>
    <cfRule type="duplicateValues" dxfId="538" priority="183"/>
  </conditionalFormatting>
  <conditionalFormatting sqref="F202:F207 F101:F104 F200 F194:F195 F197:F198 F187:F192 F209:F225 F141:F169 F241:F256 F227:F238 F179:F180 F171:F177">
    <cfRule type="duplicateValues" dxfId="537" priority="1317"/>
    <cfRule type="duplicateValues" dxfId="536" priority="1316"/>
  </conditionalFormatting>
  <conditionalFormatting sqref="F208">
    <cfRule type="duplicateValues" dxfId="535" priority="148"/>
    <cfRule type="duplicateValues" dxfId="534" priority="156"/>
    <cfRule type="duplicateValues" dxfId="533" priority="157"/>
  </conditionalFormatting>
  <conditionalFormatting sqref="F226">
    <cfRule type="duplicateValues" dxfId="532" priority="68"/>
    <cfRule type="duplicateValues" dxfId="531" priority="69"/>
    <cfRule type="duplicateValues" dxfId="530" priority="70"/>
  </conditionalFormatting>
  <conditionalFormatting sqref="F239:F240">
    <cfRule type="duplicateValues" dxfId="529" priority="79"/>
    <cfRule type="duplicateValues" dxfId="528" priority="80"/>
    <cfRule type="duplicateValues" dxfId="527" priority="88"/>
    <cfRule type="duplicateValues" dxfId="526" priority="89"/>
  </conditionalFormatting>
  <conditionalFormatting sqref="F257:F259">
    <cfRule type="duplicateValues" dxfId="525" priority="93"/>
    <cfRule type="duplicateValues" dxfId="524" priority="92"/>
    <cfRule type="duplicateValues" dxfId="523" priority="91"/>
    <cfRule type="duplicateValues" dxfId="522" priority="90"/>
  </conditionalFormatting>
  <conditionalFormatting sqref="F260:F261">
    <cfRule type="duplicateValues" dxfId="521" priority="97"/>
    <cfRule type="duplicateValues" dxfId="520" priority="105"/>
    <cfRule type="duplicateValues" dxfId="519" priority="106"/>
  </conditionalFormatting>
  <conditionalFormatting sqref="F262">
    <cfRule type="duplicateValues" dxfId="518" priority="27"/>
    <cfRule type="duplicateValues" dxfId="517" priority="29"/>
    <cfRule type="duplicateValues" dxfId="516" priority="30"/>
  </conditionalFormatting>
  <conditionalFormatting sqref="F263">
    <cfRule type="duplicateValues" dxfId="515" priority="52"/>
    <cfRule type="duplicateValues" dxfId="514" priority="54"/>
    <cfRule type="duplicateValues" dxfId="513" priority="55"/>
  </conditionalFormatting>
  <conditionalFormatting sqref="F264:F265">
    <cfRule type="duplicateValues" dxfId="512" priority="42"/>
    <cfRule type="duplicateValues" dxfId="511" priority="44"/>
    <cfRule type="duplicateValues" dxfId="510" priority="45"/>
  </conditionalFormatting>
  <conditionalFormatting sqref="F280:F1048576 F1:F16 F91:F104 F202:F207 F200 F194:F195 F197:F198 F187:F192 F209:F225 F266 F141:F169 F241:F256 F227:F238 F179:F180 F171:F177">
    <cfRule type="duplicateValues" dxfId="509" priority="1326"/>
  </conditionalFormatting>
  <conditionalFormatting sqref="F124:G140">
    <cfRule type="duplicateValues" dxfId="508" priority="94"/>
    <cfRule type="duplicateValues" dxfId="507" priority="95"/>
    <cfRule type="duplicateValues" dxfId="506" priority="96"/>
  </conditionalFormatting>
  <conditionalFormatting sqref="G48:G52">
    <cfRule type="duplicateValues" dxfId="505" priority="416"/>
  </conditionalFormatting>
  <conditionalFormatting sqref="G57:G62 G64:G90">
    <cfRule type="duplicateValues" dxfId="504" priority="1188"/>
  </conditionalFormatting>
  <conditionalFormatting sqref="G63">
    <cfRule type="duplicateValues" dxfId="503" priority="436"/>
  </conditionalFormatting>
  <conditionalFormatting sqref="G91:G98">
    <cfRule type="duplicateValues" dxfId="502" priority="1187"/>
  </conditionalFormatting>
  <conditionalFormatting sqref="G99:G100">
    <cfRule type="duplicateValues" dxfId="501" priority="314"/>
  </conditionalFormatting>
  <conditionalFormatting sqref="G170">
    <cfRule type="duplicateValues" dxfId="500" priority="7"/>
  </conditionalFormatting>
  <conditionalFormatting sqref="G178">
    <cfRule type="duplicateValues" dxfId="499" priority="20"/>
  </conditionalFormatting>
  <conditionalFormatting sqref="G181">
    <cfRule type="duplicateValues" dxfId="498" priority="137"/>
  </conditionalFormatting>
  <conditionalFormatting sqref="G182">
    <cfRule type="duplicateValues" dxfId="497" priority="145"/>
  </conditionalFormatting>
  <conditionalFormatting sqref="G183">
    <cfRule type="duplicateValues" dxfId="496" priority="124"/>
  </conditionalFormatting>
  <conditionalFormatting sqref="G184:G185">
    <cfRule type="duplicateValues" dxfId="495" priority="114"/>
  </conditionalFormatting>
  <conditionalFormatting sqref="G196">
    <cfRule type="duplicateValues" dxfId="494" priority="165"/>
  </conditionalFormatting>
  <conditionalFormatting sqref="G208">
    <cfRule type="duplicateValues" dxfId="493" priority="155"/>
  </conditionalFormatting>
  <conditionalFormatting sqref="G226">
    <cfRule type="duplicateValues" dxfId="492" priority="78"/>
    <cfRule type="duplicateValues" dxfId="491" priority="77"/>
  </conditionalFormatting>
  <conditionalFormatting sqref="G239:G240">
    <cfRule type="duplicateValues" dxfId="490" priority="87"/>
  </conditionalFormatting>
  <conditionalFormatting sqref="G260:G261">
    <cfRule type="duplicateValues" dxfId="489" priority="104"/>
  </conditionalFormatting>
  <conditionalFormatting sqref="G262">
    <cfRule type="duplicateValues" dxfId="488" priority="28"/>
  </conditionalFormatting>
  <conditionalFormatting sqref="G263">
    <cfRule type="duplicateValues" dxfId="487" priority="53"/>
  </conditionalFormatting>
  <conditionalFormatting sqref="G264:G265">
    <cfRule type="duplicateValues" dxfId="486" priority="43"/>
  </conditionalFormatting>
  <conditionalFormatting sqref="G280:G1048576 G64:G90 G53:G62 G1:G47 G101:G123 G197:G207 G187:G195 G209:G225 G266 G141:G169 G241:G259 G227:G238 G179:G180 G171:G177">
    <cfRule type="duplicateValues" dxfId="485" priority="824"/>
  </conditionalFormatting>
  <conditionalFormatting sqref="L1:L100">
    <cfRule type="cellIs" dxfId="484" priority="316" stopIfTrue="1" operator="equal">
      <formula>"FA"</formula>
    </cfRule>
    <cfRule type="cellIs" dxfId="483" priority="317" stopIfTrue="1" operator="equal">
      <formula>"Cat. -I"</formula>
    </cfRule>
    <cfRule type="cellIs" dxfId="482" priority="319" stopIfTrue="1" operator="equal">
      <formula>"Cat. -III"</formula>
    </cfRule>
    <cfRule type="cellIs" dxfId="481" priority="318" stopIfTrue="1" operator="equal">
      <formula>"Cat. -II"</formula>
    </cfRule>
    <cfRule type="cellIs" dxfId="480" priority="320" stopIfTrue="1" operator="equal">
      <formula>"Cat. -IV"</formula>
    </cfRule>
  </conditionalFormatting>
  <conditionalFormatting sqref="L2:L100">
    <cfRule type="cellIs" dxfId="479" priority="315" stopIfTrue="1" operator="equal">
      <formula>"Cat. -IV_Star"</formula>
    </cfRule>
  </conditionalFormatting>
  <conditionalFormatting sqref="L181">
    <cfRule type="cellIs" dxfId="478" priority="134" stopIfTrue="1" operator="equal">
      <formula>"Cat. -IV"</formula>
    </cfRule>
    <cfRule type="cellIs" dxfId="477" priority="129" stopIfTrue="1" operator="equal">
      <formula>"Cat. -IV_Star"</formula>
    </cfRule>
    <cfRule type="cellIs" dxfId="476" priority="130" stopIfTrue="1" operator="equal">
      <formula>"FA"</formula>
    </cfRule>
    <cfRule type="cellIs" dxfId="475" priority="133" stopIfTrue="1" operator="equal">
      <formula>"Cat. -III"</formula>
    </cfRule>
    <cfRule type="cellIs" dxfId="474" priority="131" stopIfTrue="1" operator="equal">
      <formula>"Cat. -I"</formula>
    </cfRule>
    <cfRule type="cellIs" dxfId="473" priority="132" stopIfTrue="1" operator="equal">
      <formula>"Cat. -II"</formula>
    </cfRule>
  </conditionalFormatting>
  <conditionalFormatting sqref="L226">
    <cfRule type="cellIs" dxfId="472" priority="73" stopIfTrue="1" operator="equal">
      <formula>"Cat. -I"</formula>
    </cfRule>
    <cfRule type="cellIs" dxfId="471" priority="72" stopIfTrue="1" operator="equal">
      <formula>"FA"</formula>
    </cfRule>
    <cfRule type="cellIs" dxfId="470" priority="71" stopIfTrue="1" operator="equal">
      <formula>"Cat. -IV_Star"</formula>
    </cfRule>
    <cfRule type="cellIs" dxfId="469" priority="74" stopIfTrue="1" operator="equal">
      <formula>"Cat. -II"</formula>
    </cfRule>
    <cfRule type="cellIs" dxfId="468" priority="75" stopIfTrue="1" operator="equal">
      <formula>"Cat. -III"</formula>
    </cfRule>
    <cfRule type="cellIs" dxfId="467" priority="76" stopIfTrue="1" operator="equal">
      <formula>"Cat. -IV"</formula>
    </cfRule>
  </conditionalFormatting>
  <conditionalFormatting sqref="N1:N265">
    <cfRule type="cellIs" dxfId="466" priority="3" stopIfTrue="1" operator="equal">
      <formula>"Cat. -I"</formula>
    </cfRule>
    <cfRule type="cellIs" dxfId="465" priority="4" stopIfTrue="1" operator="equal">
      <formula>"Cat. -II"</formula>
    </cfRule>
    <cfRule type="cellIs" dxfId="464" priority="2" stopIfTrue="1" operator="equal">
      <formula>"FA"</formula>
    </cfRule>
    <cfRule type="cellIs" dxfId="463" priority="6" stopIfTrue="1" operator="equal">
      <formula>"Cat. -IV"</formula>
    </cfRule>
    <cfRule type="cellIs" dxfId="462" priority="5" stopIfTrue="1" operator="equal">
      <formula>"Cat. -III"</formula>
    </cfRule>
  </conditionalFormatting>
  <conditionalFormatting sqref="N2:N265">
    <cfRule type="cellIs" dxfId="461" priority="1" stopIfTrue="1" operator="equal">
      <formula>"Cat. -IV_Star"</formula>
    </cfRule>
  </conditionalFormatting>
  <pageMargins left="0.74803149606299213" right="0.74803149606299213" top="0.59055118110236227" bottom="0.19685039370078741" header="0.51181102362204722" footer="0.51181102362204722"/>
  <pageSetup paperSize="8" scale="44" orientation="portrait" r:id="rId1"/>
  <headerFooter alignWithMargins="0"/>
  <colBreaks count="1" manualBreakCount="1">
    <brk id="9" max="13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6062-11A4-4491-A38F-9D449E75C389}">
  <sheetPr codeName="Sheet8" filterMode="1">
    <tabColor indexed="12"/>
  </sheetPr>
  <dimension ref="A1:BW278"/>
  <sheetViews>
    <sheetView topLeftCell="F1" zoomScale="70" zoomScaleNormal="70" zoomScaleSheetLayoutView="70" workbookViewId="0">
      <pane ySplit="2" topLeftCell="A22" activePane="bottomLeft" state="frozen"/>
      <selection activeCell="A3" sqref="A3"/>
      <selection pane="bottomLeft" activeCell="N3" sqref="N3:N263"/>
    </sheetView>
  </sheetViews>
  <sheetFormatPr defaultColWidth="9.140625" defaultRowHeight="12.75"/>
  <cols>
    <col min="1" max="1" width="12.42578125" style="12" bestFit="1" customWidth="1"/>
    <col min="2" max="2" width="53.5703125" style="9" bestFit="1" customWidth="1"/>
    <col min="3" max="3" width="28.140625" style="12" bestFit="1" customWidth="1"/>
    <col min="4" max="4" width="19.5703125" style="2" bestFit="1" customWidth="1"/>
    <col min="5" max="5" width="26.7109375" style="265" bestFit="1" customWidth="1"/>
    <col min="6" max="6" width="58" style="265" customWidth="1"/>
    <col min="7" max="7" width="38.7109375" style="259" hidden="1" customWidth="1"/>
    <col min="8" max="8" width="70.42578125" style="259" customWidth="1"/>
    <col min="9" max="11" width="21" style="259" customWidth="1"/>
    <col min="12" max="12" width="26.7109375" style="262" customWidth="1"/>
    <col min="13" max="13" width="21" style="12" customWidth="1"/>
    <col min="14" max="14" width="27.140625" style="263" customWidth="1"/>
    <col min="15" max="16" width="15.140625" style="262" customWidth="1"/>
    <col min="17" max="17" width="15.7109375" style="12" customWidth="1"/>
    <col min="18" max="18" width="23.85546875" style="12" bestFit="1" customWidth="1"/>
    <col min="19" max="19" width="29.7109375" style="263" customWidth="1"/>
    <col min="20" max="20" width="22.5703125" style="12" customWidth="1"/>
    <col min="21" max="21" width="14.5703125" style="12" customWidth="1"/>
    <col min="22" max="22" width="14" style="12" customWidth="1"/>
    <col min="23" max="23" width="25.5703125" style="12" bestFit="1" customWidth="1"/>
    <col min="24" max="24" width="9.140625" style="263"/>
    <col min="25" max="25" width="21.42578125" style="12" customWidth="1"/>
    <col min="26" max="26" width="15.42578125" style="12" customWidth="1"/>
    <col min="27" max="27" width="14.85546875" style="12" customWidth="1"/>
    <col min="28" max="28" width="25.28515625" style="12" bestFit="1" customWidth="1"/>
    <col min="29" max="29" width="9.140625" style="264"/>
    <col min="30" max="30" width="14" style="12" customWidth="1"/>
    <col min="31" max="31" width="14.5703125" style="12" customWidth="1"/>
    <col min="32" max="32" width="10.7109375" style="12" customWidth="1"/>
    <col min="33" max="33" width="15.42578125" style="12" customWidth="1"/>
    <col min="34" max="34" width="9.140625" style="263"/>
    <col min="35" max="35" width="14.85546875" style="12" customWidth="1"/>
    <col min="36" max="36" width="14" style="12" customWidth="1"/>
    <col min="37" max="37" width="15.42578125" style="12" customWidth="1"/>
    <col min="38" max="38" width="21.42578125" style="12" customWidth="1"/>
    <col min="39" max="39" width="9.140625" style="263"/>
    <col min="40" max="40" width="13.5703125" style="12" bestFit="1" customWidth="1"/>
    <col min="41" max="41" width="14.85546875" style="12" customWidth="1"/>
    <col min="42" max="42" width="21.42578125" style="12" customWidth="1"/>
    <col min="43" max="43" width="14" style="12" customWidth="1"/>
    <col min="44" max="44" width="9.140625" style="263"/>
    <col min="45" max="45" width="15.42578125" style="12" customWidth="1"/>
    <col min="46" max="46" width="15.7109375" style="12" bestFit="1" customWidth="1"/>
    <col min="47" max="47" width="14" style="12" customWidth="1"/>
    <col min="48" max="48" width="14.85546875" style="12" customWidth="1"/>
    <col min="49" max="49" width="9.140625" style="263"/>
    <col min="50" max="50" width="21.42578125" style="12" customWidth="1"/>
    <col min="51" max="51" width="15.42578125" style="12" customWidth="1"/>
    <col min="52" max="52" width="14.85546875" style="12" customWidth="1"/>
    <col min="53" max="53" width="10.7109375" style="12" customWidth="1"/>
    <col min="54" max="54" width="9.140625" style="263"/>
    <col min="55" max="55" width="14" style="12" customWidth="1"/>
    <col min="56" max="56" width="21.42578125" style="12" customWidth="1"/>
    <col min="57" max="57" width="10.7109375" style="12" customWidth="1"/>
    <col min="58" max="58" width="15.42578125" style="12" customWidth="1"/>
    <col min="59" max="59" width="9.140625" style="263"/>
    <col min="60" max="60" width="14.85546875" style="12" customWidth="1"/>
    <col min="61" max="61" width="14" style="12" customWidth="1"/>
    <col min="62" max="62" width="15.42578125" style="12" customWidth="1"/>
    <col min="63" max="63" width="21.42578125" style="12" customWidth="1"/>
    <col min="64" max="64" width="9.140625" style="263"/>
    <col min="65" max="65" width="10.7109375" style="12" customWidth="1"/>
    <col min="66" max="66" width="14.85546875" style="12" customWidth="1"/>
    <col min="67" max="67" width="14" style="12" customWidth="1"/>
    <col min="68" max="68" width="21.42578125" style="12" customWidth="1"/>
    <col min="69" max="69" width="15.42578125" style="12" customWidth="1"/>
    <col min="70" max="70" width="10.7109375" style="12" customWidth="1"/>
    <col min="71" max="71" width="14.85546875" style="12" customWidth="1"/>
    <col min="72" max="72" width="14" style="12" customWidth="1"/>
    <col min="73" max="73" width="21.42578125" style="12" customWidth="1"/>
    <col min="74" max="74" width="15.42578125" style="12" customWidth="1"/>
    <col min="75" max="75" width="10.7109375" style="12" customWidth="1"/>
    <col min="76" max="76" width="17.28515625" style="259" customWidth="1"/>
    <col min="77" max="77" width="15" style="259" customWidth="1"/>
    <col min="78" max="78" width="9.140625" style="259" customWidth="1"/>
    <col min="79" max="16384" width="9.140625" style="259"/>
  </cols>
  <sheetData>
    <row r="1" spans="1:75" ht="21.75" thickTop="1" thickBot="1">
      <c r="A1" s="764" t="s">
        <v>2360</v>
      </c>
      <c r="B1" s="765"/>
      <c r="C1" s="765"/>
      <c r="D1" s="765"/>
      <c r="E1" s="765"/>
      <c r="F1" s="765"/>
      <c r="G1" s="765"/>
      <c r="H1" s="765"/>
      <c r="I1" s="766"/>
      <c r="J1" s="1"/>
      <c r="K1" s="1"/>
      <c r="L1" s="1"/>
      <c r="M1" s="1"/>
      <c r="N1" s="1"/>
      <c r="O1" s="767" t="s">
        <v>63</v>
      </c>
      <c r="P1" s="768"/>
      <c r="Q1" s="768"/>
      <c r="R1" s="768"/>
      <c r="S1" s="769"/>
      <c r="T1" s="770" t="s">
        <v>64</v>
      </c>
      <c r="U1" s="771"/>
      <c r="V1" s="771"/>
      <c r="W1" s="771"/>
      <c r="X1" s="772"/>
      <c r="Y1" s="773" t="s">
        <v>65</v>
      </c>
      <c r="Z1" s="774"/>
      <c r="AA1" s="774"/>
      <c r="AB1" s="774"/>
      <c r="AC1" s="775"/>
      <c r="AD1" s="776" t="s">
        <v>66</v>
      </c>
      <c r="AE1" s="777"/>
      <c r="AF1" s="777"/>
      <c r="AG1" s="777"/>
      <c r="AH1" s="778"/>
      <c r="AI1" s="761" t="s">
        <v>67</v>
      </c>
      <c r="AJ1" s="762"/>
      <c r="AK1" s="762"/>
      <c r="AL1" s="762"/>
      <c r="AM1" s="763"/>
      <c r="AN1" s="746" t="s">
        <v>68</v>
      </c>
      <c r="AO1" s="747"/>
      <c r="AP1" s="747"/>
      <c r="AQ1" s="747"/>
      <c r="AR1" s="748"/>
      <c r="AS1" s="749" t="s">
        <v>69</v>
      </c>
      <c r="AT1" s="750"/>
      <c r="AU1" s="750"/>
      <c r="AV1" s="750"/>
      <c r="AW1" s="751"/>
      <c r="AX1" s="752" t="s">
        <v>70</v>
      </c>
      <c r="AY1" s="753"/>
      <c r="AZ1" s="753"/>
      <c r="BA1" s="753"/>
      <c r="BB1" s="754"/>
      <c r="BC1" s="755" t="s">
        <v>71</v>
      </c>
      <c r="BD1" s="756"/>
      <c r="BE1" s="756"/>
      <c r="BF1" s="756"/>
      <c r="BG1" s="757"/>
      <c r="BH1" s="758" t="s">
        <v>72</v>
      </c>
      <c r="BI1" s="759"/>
      <c r="BJ1" s="759"/>
      <c r="BK1" s="759"/>
      <c r="BL1" s="760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</row>
    <row r="2" spans="1:75" ht="26.25" thickTop="1">
      <c r="A2" s="143" t="s">
        <v>73</v>
      </c>
      <c r="B2" s="449" t="s">
        <v>19</v>
      </c>
      <c r="C2" s="449" t="s">
        <v>74</v>
      </c>
      <c r="D2" s="460" t="s">
        <v>75</v>
      </c>
      <c r="E2" s="450" t="s">
        <v>46</v>
      </c>
      <c r="F2" s="450" t="s">
        <v>76</v>
      </c>
      <c r="G2" s="451" t="s">
        <v>77</v>
      </c>
      <c r="H2" s="449" t="s">
        <v>78</v>
      </c>
      <c r="I2" s="144" t="s">
        <v>79</v>
      </c>
      <c r="J2" s="144" t="s">
        <v>80</v>
      </c>
      <c r="K2" s="144" t="s">
        <v>81</v>
      </c>
      <c r="L2" s="144" t="s">
        <v>82</v>
      </c>
      <c r="M2" s="144" t="s">
        <v>83</v>
      </c>
      <c r="N2" s="143" t="s">
        <v>84</v>
      </c>
      <c r="O2" s="145" t="s">
        <v>85</v>
      </c>
      <c r="P2" s="146" t="s">
        <v>86</v>
      </c>
      <c r="Q2" s="146" t="s">
        <v>87</v>
      </c>
      <c r="R2" s="146" t="s">
        <v>88</v>
      </c>
      <c r="S2" s="146" t="s">
        <v>89</v>
      </c>
      <c r="T2" s="147" t="s">
        <v>90</v>
      </c>
      <c r="U2" s="148" t="s">
        <v>91</v>
      </c>
      <c r="V2" s="148" t="s">
        <v>92</v>
      </c>
      <c r="W2" s="148" t="s">
        <v>93</v>
      </c>
      <c r="X2" s="148" t="s">
        <v>94</v>
      </c>
      <c r="Y2" s="149" t="s">
        <v>95</v>
      </c>
      <c r="Z2" s="149" t="s">
        <v>96</v>
      </c>
      <c r="AA2" s="149" t="s">
        <v>97</v>
      </c>
      <c r="AB2" s="149" t="s">
        <v>98</v>
      </c>
      <c r="AC2" s="149" t="s">
        <v>99</v>
      </c>
      <c r="AD2" s="150" t="s">
        <v>100</v>
      </c>
      <c r="AE2" s="150" t="s">
        <v>101</v>
      </c>
      <c r="AF2" s="150" t="s">
        <v>102</v>
      </c>
      <c r="AG2" s="150" t="s">
        <v>103</v>
      </c>
      <c r="AH2" s="150" t="s">
        <v>104</v>
      </c>
      <c r="AI2" s="151" t="s">
        <v>105</v>
      </c>
      <c r="AJ2" s="151" t="s">
        <v>106</v>
      </c>
      <c r="AK2" s="151" t="s">
        <v>107</v>
      </c>
      <c r="AL2" s="151" t="s">
        <v>108</v>
      </c>
      <c r="AM2" s="151" t="s">
        <v>109</v>
      </c>
      <c r="AN2" s="152" t="s">
        <v>110</v>
      </c>
      <c r="AO2" s="152" t="s">
        <v>111</v>
      </c>
      <c r="AP2" s="152" t="s">
        <v>112</v>
      </c>
      <c r="AQ2" s="152" t="s">
        <v>113</v>
      </c>
      <c r="AR2" s="152" t="s">
        <v>114</v>
      </c>
      <c r="AS2" s="153" t="s">
        <v>115</v>
      </c>
      <c r="AT2" s="153" t="s">
        <v>116</v>
      </c>
      <c r="AU2" s="153" t="s">
        <v>117</v>
      </c>
      <c r="AV2" s="153" t="s">
        <v>118</v>
      </c>
      <c r="AW2" s="153" t="s">
        <v>119</v>
      </c>
      <c r="AX2" s="154" t="s">
        <v>120</v>
      </c>
      <c r="AY2" s="154" t="s">
        <v>121</v>
      </c>
      <c r="AZ2" s="154" t="s">
        <v>122</v>
      </c>
      <c r="BA2" s="154" t="s">
        <v>123</v>
      </c>
      <c r="BB2" s="154" t="s">
        <v>124</v>
      </c>
      <c r="BC2" s="155" t="s">
        <v>125</v>
      </c>
      <c r="BD2" s="155" t="s">
        <v>126</v>
      </c>
      <c r="BE2" s="155" t="s">
        <v>127</v>
      </c>
      <c r="BF2" s="155" t="s">
        <v>128</v>
      </c>
      <c r="BG2" s="155" t="s">
        <v>129</v>
      </c>
      <c r="BH2" s="156" t="s">
        <v>130</v>
      </c>
      <c r="BI2" s="156" t="s">
        <v>131</v>
      </c>
      <c r="BJ2" s="156" t="s">
        <v>132</v>
      </c>
      <c r="BK2" s="156" t="s">
        <v>133</v>
      </c>
      <c r="BL2" s="189" t="s">
        <v>134</v>
      </c>
      <c r="BM2" s="157" t="s">
        <v>135</v>
      </c>
      <c r="BN2" s="259"/>
      <c r="BO2" s="259"/>
      <c r="BP2" s="259"/>
      <c r="BQ2" s="259"/>
      <c r="BR2" s="259"/>
      <c r="BS2" s="259"/>
      <c r="BT2" s="259"/>
      <c r="BU2" s="259"/>
      <c r="BV2" s="259"/>
      <c r="BW2" s="259"/>
    </row>
    <row r="3" spans="1:75" s="7" customFormat="1" ht="14.25" hidden="1" thickTop="1">
      <c r="A3" s="158">
        <v>1</v>
      </c>
      <c r="B3" s="453" t="str">
        <f>$A$1</f>
        <v>PSS12_Adani Green Energy 27 C Limited (AGE27CL)</v>
      </c>
      <c r="C3" s="454" t="s">
        <v>136</v>
      </c>
      <c r="D3" s="455" t="s">
        <v>23</v>
      </c>
      <c r="E3" s="456" t="s">
        <v>906</v>
      </c>
      <c r="F3" s="525" t="s">
        <v>2361</v>
      </c>
      <c r="G3" s="280" t="s">
        <v>139</v>
      </c>
      <c r="H3" s="458" t="s">
        <v>140</v>
      </c>
      <c r="I3" s="160" t="s">
        <v>141</v>
      </c>
      <c r="J3" s="160" t="s">
        <v>142</v>
      </c>
      <c r="K3" s="164"/>
      <c r="L3" s="165"/>
      <c r="M3" s="166"/>
      <c r="N3" s="168" t="str" cm="1">
        <f t="array" ref="N3">_xlfn.IFNA(LOOKUP(2, 1/(MOD(COLUMN(O3:XFD3)-COLUMN(O3), 5)=2)/(O3:XFD3&lt;&gt;""), O3:XFD3),"Not Submitted")</f>
        <v>Cat. -I</v>
      </c>
      <c r="O3" s="228" t="s">
        <v>171</v>
      </c>
      <c r="P3" s="229">
        <v>46042</v>
      </c>
      <c r="Q3" s="177" t="s">
        <v>33</v>
      </c>
      <c r="R3" s="169" t="s">
        <v>1625</v>
      </c>
      <c r="S3" s="170" t="s">
        <v>1626</v>
      </c>
      <c r="T3" s="213"/>
      <c r="U3" s="214"/>
      <c r="V3" s="171"/>
      <c r="W3" s="170"/>
      <c r="X3" s="170"/>
      <c r="Y3" s="244"/>
      <c r="Z3" s="245"/>
      <c r="AA3" s="241"/>
      <c r="AB3" s="171"/>
      <c r="AC3" s="171"/>
      <c r="AD3" s="231"/>
      <c r="AE3" s="232"/>
      <c r="AF3" s="208"/>
      <c r="AG3" s="172"/>
      <c r="AH3" s="172"/>
      <c r="AI3" s="235"/>
      <c r="AJ3" s="251"/>
      <c r="AK3" s="170"/>
      <c r="AL3" s="170"/>
      <c r="AM3" s="170"/>
      <c r="AN3" s="173"/>
      <c r="AO3" s="170"/>
      <c r="AP3" s="170"/>
      <c r="AQ3" s="170"/>
      <c r="AR3" s="170"/>
      <c r="AS3" s="173"/>
      <c r="AT3" s="170"/>
      <c r="AU3" s="170"/>
      <c r="AV3" s="170"/>
      <c r="AW3" s="170"/>
      <c r="AX3" s="173"/>
      <c r="AY3" s="170"/>
      <c r="AZ3" s="170"/>
      <c r="BA3" s="170"/>
      <c r="BB3" s="170"/>
      <c r="BC3" s="173"/>
      <c r="BD3" s="170"/>
      <c r="BE3" s="170"/>
      <c r="BF3" s="170"/>
      <c r="BG3" s="170"/>
      <c r="BH3" s="173"/>
      <c r="BI3" s="170"/>
      <c r="BJ3" s="170"/>
      <c r="BK3" s="170"/>
      <c r="BL3" s="190"/>
      <c r="BM3" s="7" t="str">
        <f t="shared" ref="BM3:BM66" si="0">MID(F3,20,1)</f>
        <v>E</v>
      </c>
    </row>
    <row r="4" spans="1:75" s="7" customFormat="1" ht="27" hidden="1">
      <c r="A4" s="158">
        <v>2</v>
      </c>
      <c r="B4" s="277" t="str">
        <f t="shared" ref="B4:B67" si="1">$A$1</f>
        <v>PSS12_Adani Green Energy 27 C Limited (AGE27CL)</v>
      </c>
      <c r="C4" s="278" t="s">
        <v>136</v>
      </c>
      <c r="D4" s="279" t="s">
        <v>23</v>
      </c>
      <c r="E4" s="28" t="s">
        <v>906</v>
      </c>
      <c r="F4" s="448" t="s">
        <v>2362</v>
      </c>
      <c r="G4" s="280" t="s">
        <v>145</v>
      </c>
      <c r="H4" s="211" t="s">
        <v>146</v>
      </c>
      <c r="I4" s="160" t="s">
        <v>141</v>
      </c>
      <c r="J4" s="160" t="s">
        <v>142</v>
      </c>
      <c r="K4" s="164"/>
      <c r="L4" s="165"/>
      <c r="M4" s="166"/>
      <c r="N4" s="168" t="str" cm="1">
        <f t="array" ref="N4">_xlfn.IFNA(LOOKUP(2, 1/(MOD(COLUMN(O4:XFD4)-COLUMN(O4), 5)=2)/(O4:XFD4&lt;&gt;""), O4:XFD4),"Not Submitted")</f>
        <v>Cat. -I</v>
      </c>
      <c r="O4" s="228" t="s">
        <v>171</v>
      </c>
      <c r="P4" s="229">
        <v>46042</v>
      </c>
      <c r="Q4" s="177" t="s">
        <v>33</v>
      </c>
      <c r="R4" s="178" t="s">
        <v>1625</v>
      </c>
      <c r="S4" s="172" t="s">
        <v>1628</v>
      </c>
      <c r="T4" s="188"/>
      <c r="U4" s="185"/>
      <c r="V4" s="168"/>
      <c r="W4" s="172"/>
      <c r="X4" s="172"/>
      <c r="Y4" s="227"/>
      <c r="Z4" s="232"/>
      <c r="AA4" s="208"/>
      <c r="AB4" s="168"/>
      <c r="AC4" s="168"/>
      <c r="AD4" s="231"/>
      <c r="AE4" s="232"/>
      <c r="AF4" s="208"/>
      <c r="AG4" s="172"/>
      <c r="AH4" s="172"/>
      <c r="AI4" s="236"/>
      <c r="AJ4" s="205"/>
      <c r="AK4" s="172"/>
      <c r="AL4" s="172"/>
      <c r="AM4" s="172"/>
      <c r="AN4" s="180"/>
      <c r="AO4" s="172"/>
      <c r="AP4" s="172"/>
      <c r="AQ4" s="172"/>
      <c r="AR4" s="172"/>
      <c r="AS4" s="180"/>
      <c r="AT4" s="172"/>
      <c r="AU4" s="172"/>
      <c r="AV4" s="172"/>
      <c r="AW4" s="172"/>
      <c r="AX4" s="180"/>
      <c r="AY4" s="172"/>
      <c r="AZ4" s="172"/>
      <c r="BA4" s="172"/>
      <c r="BB4" s="172"/>
      <c r="BC4" s="180"/>
      <c r="BD4" s="172"/>
      <c r="BE4" s="172"/>
      <c r="BF4" s="172"/>
      <c r="BG4" s="172"/>
      <c r="BH4" s="180"/>
      <c r="BI4" s="172"/>
      <c r="BJ4" s="172"/>
      <c r="BK4" s="172"/>
      <c r="BL4" s="191"/>
      <c r="BM4" s="7" t="str">
        <f t="shared" si="0"/>
        <v>E</v>
      </c>
    </row>
    <row r="5" spans="1:75" s="7" customFormat="1" ht="13.5" hidden="1">
      <c r="A5" s="158">
        <v>3</v>
      </c>
      <c r="B5" s="277" t="str">
        <f t="shared" si="1"/>
        <v>PSS12_Adani Green Energy 27 C Limited (AGE27CL)</v>
      </c>
      <c r="C5" s="278" t="s">
        <v>136</v>
      </c>
      <c r="D5" s="279" t="s">
        <v>23</v>
      </c>
      <c r="E5" s="28" t="s">
        <v>906</v>
      </c>
      <c r="F5" s="448" t="s">
        <v>2363</v>
      </c>
      <c r="G5" s="280" t="s">
        <v>148</v>
      </c>
      <c r="H5" s="211" t="s">
        <v>169</v>
      </c>
      <c r="I5" s="160" t="s">
        <v>141</v>
      </c>
      <c r="J5" s="160" t="s">
        <v>142</v>
      </c>
      <c r="K5" s="164"/>
      <c r="L5" s="165"/>
      <c r="M5" s="166"/>
      <c r="N5" s="168" t="str" cm="1">
        <f t="array" ref="N5">_xlfn.IFNA(LOOKUP(2, 1/(MOD(COLUMN(O5:XFD5)-COLUMN(O5), 5)=2)/(O5:XFD5&lt;&gt;""), O5:XFD5),"Not Submitted")</f>
        <v>Not Submitted</v>
      </c>
      <c r="O5" s="228"/>
      <c r="P5" s="219"/>
      <c r="Q5" s="177"/>
      <c r="R5" s="178"/>
      <c r="S5" s="172"/>
      <c r="T5" s="188"/>
      <c r="U5" s="185"/>
      <c r="V5" s="168"/>
      <c r="W5" s="172"/>
      <c r="X5" s="172"/>
      <c r="Y5" s="227"/>
      <c r="Z5" s="232"/>
      <c r="AA5" s="208"/>
      <c r="AB5" s="168"/>
      <c r="AC5" s="168"/>
      <c r="AD5" s="231"/>
      <c r="AE5" s="232"/>
      <c r="AF5" s="208"/>
      <c r="AG5" s="172"/>
      <c r="AH5" s="172"/>
      <c r="AI5" s="236"/>
      <c r="AJ5" s="205"/>
      <c r="AK5" s="172"/>
      <c r="AL5" s="172"/>
      <c r="AM5" s="172"/>
      <c r="AN5" s="180"/>
      <c r="AO5" s="172"/>
      <c r="AP5" s="172"/>
      <c r="AQ5" s="172"/>
      <c r="AR5" s="172"/>
      <c r="AS5" s="180"/>
      <c r="AT5" s="172"/>
      <c r="AU5" s="172"/>
      <c r="AV5" s="172"/>
      <c r="AW5" s="172"/>
      <c r="AX5" s="180"/>
      <c r="AY5" s="172"/>
      <c r="AZ5" s="172"/>
      <c r="BA5" s="172"/>
      <c r="BB5" s="172"/>
      <c r="BC5" s="180"/>
      <c r="BD5" s="172"/>
      <c r="BE5" s="172"/>
      <c r="BF5" s="172"/>
      <c r="BG5" s="172"/>
      <c r="BH5" s="180"/>
      <c r="BI5" s="172"/>
      <c r="BJ5" s="172"/>
      <c r="BK5" s="172"/>
      <c r="BL5" s="191"/>
      <c r="BM5" s="7" t="str">
        <f t="shared" si="0"/>
        <v>E</v>
      </c>
    </row>
    <row r="6" spans="1:75" s="7" customFormat="1" ht="27" hidden="1">
      <c r="A6" s="158">
        <v>4</v>
      </c>
      <c r="B6" s="277" t="str">
        <f t="shared" si="1"/>
        <v>PSS12_Adani Green Energy 27 C Limited (AGE27CL)</v>
      </c>
      <c r="C6" s="278" t="s">
        <v>136</v>
      </c>
      <c r="D6" s="279" t="s">
        <v>23</v>
      </c>
      <c r="E6" s="28" t="s">
        <v>906</v>
      </c>
      <c r="F6" s="448" t="s">
        <v>2364</v>
      </c>
      <c r="G6" s="280" t="s">
        <v>151</v>
      </c>
      <c r="H6" s="211" t="s">
        <v>152</v>
      </c>
      <c r="I6" s="160" t="s">
        <v>141</v>
      </c>
      <c r="J6" s="160" t="s">
        <v>142</v>
      </c>
      <c r="K6" s="164"/>
      <c r="L6" s="165"/>
      <c r="M6" s="166"/>
      <c r="N6" s="168" t="str" cm="1">
        <f t="array" ref="N6">_xlfn.IFNA(LOOKUP(2, 1/(MOD(COLUMN(O6:XFD6)-COLUMN(O6), 5)=2)/(O6:XFD6&lt;&gt;""), O6:XFD6),"Not Submitted")</f>
        <v>Not Submitted</v>
      </c>
      <c r="O6" s="228"/>
      <c r="P6" s="229"/>
      <c r="Q6" s="177"/>
      <c r="R6" s="178"/>
      <c r="S6" s="172"/>
      <c r="T6" s="188"/>
      <c r="U6" s="185"/>
      <c r="V6" s="168"/>
      <c r="W6" s="172"/>
      <c r="X6" s="172"/>
      <c r="Y6" s="227"/>
      <c r="Z6" s="232"/>
      <c r="AA6" s="208"/>
      <c r="AB6" s="168"/>
      <c r="AC6" s="168"/>
      <c r="AD6" s="231"/>
      <c r="AE6" s="232"/>
      <c r="AF6" s="208"/>
      <c r="AG6" s="172"/>
      <c r="AH6" s="172"/>
      <c r="AI6" s="236"/>
      <c r="AJ6" s="205"/>
      <c r="AK6" s="172"/>
      <c r="AL6" s="172"/>
      <c r="AM6" s="172"/>
      <c r="AN6" s="180"/>
      <c r="AO6" s="172"/>
      <c r="AP6" s="172"/>
      <c r="AQ6" s="172"/>
      <c r="AR6" s="172"/>
      <c r="AS6" s="180"/>
      <c r="AT6" s="172"/>
      <c r="AU6" s="172"/>
      <c r="AV6" s="172"/>
      <c r="AW6" s="172"/>
      <c r="AX6" s="180"/>
      <c r="AY6" s="172"/>
      <c r="AZ6" s="172"/>
      <c r="BA6" s="172"/>
      <c r="BB6" s="172"/>
      <c r="BC6" s="180"/>
      <c r="BD6" s="172"/>
      <c r="BE6" s="172"/>
      <c r="BF6" s="172"/>
      <c r="BG6" s="172"/>
      <c r="BH6" s="180"/>
      <c r="BI6" s="172"/>
      <c r="BJ6" s="172"/>
      <c r="BK6" s="172"/>
      <c r="BL6" s="191"/>
      <c r="BM6" s="7" t="str">
        <f t="shared" si="0"/>
        <v>E</v>
      </c>
    </row>
    <row r="7" spans="1:75" s="7" customFormat="1" ht="13.5" hidden="1">
      <c r="A7" s="158">
        <v>5</v>
      </c>
      <c r="B7" s="277" t="str">
        <f t="shared" si="1"/>
        <v>PSS12_Adani Green Energy 27 C Limited (AGE27CL)</v>
      </c>
      <c r="C7" s="278" t="s">
        <v>136</v>
      </c>
      <c r="D7" s="279" t="s">
        <v>23</v>
      </c>
      <c r="E7" s="28" t="s">
        <v>906</v>
      </c>
      <c r="F7" s="448" t="s">
        <v>2365</v>
      </c>
      <c r="G7" s="280" t="s">
        <v>154</v>
      </c>
      <c r="H7" s="211" t="s">
        <v>165</v>
      </c>
      <c r="I7" s="160" t="s">
        <v>141</v>
      </c>
      <c r="J7" s="160" t="s">
        <v>142</v>
      </c>
      <c r="K7" s="164"/>
      <c r="L7" s="165"/>
      <c r="M7" s="166"/>
      <c r="N7" s="168" t="str" cm="1">
        <f t="array" ref="N7">_xlfn.IFNA(LOOKUP(2, 1/(MOD(COLUMN(O7:XFD7)-COLUMN(O7), 5)=2)/(O7:XFD7&lt;&gt;""), O7:XFD7),"Not Submitted")</f>
        <v>Not Submitted</v>
      </c>
      <c r="O7" s="228"/>
      <c r="P7" s="228"/>
      <c r="Q7" s="177"/>
      <c r="R7" s="178"/>
      <c r="S7" s="172"/>
      <c r="T7" s="188"/>
      <c r="U7" s="185"/>
      <c r="V7" s="168"/>
      <c r="W7" s="172"/>
      <c r="X7" s="172"/>
      <c r="Y7" s="227"/>
      <c r="Z7" s="232"/>
      <c r="AA7" s="208"/>
      <c r="AB7" s="168"/>
      <c r="AC7" s="168"/>
      <c r="AD7" s="231"/>
      <c r="AE7" s="232"/>
      <c r="AF7" s="208"/>
      <c r="AG7" s="172"/>
      <c r="AH7" s="172"/>
      <c r="AI7" s="236"/>
      <c r="AJ7" s="205"/>
      <c r="AK7" s="172"/>
      <c r="AL7" s="172"/>
      <c r="AM7" s="172"/>
      <c r="AN7" s="180"/>
      <c r="AO7" s="172"/>
      <c r="AP7" s="172"/>
      <c r="AQ7" s="172"/>
      <c r="AR7" s="172"/>
      <c r="AS7" s="180"/>
      <c r="AT7" s="172"/>
      <c r="AU7" s="172"/>
      <c r="AV7" s="172"/>
      <c r="AW7" s="172"/>
      <c r="AX7" s="180"/>
      <c r="AY7" s="172"/>
      <c r="AZ7" s="172"/>
      <c r="BA7" s="172"/>
      <c r="BB7" s="172"/>
      <c r="BC7" s="180"/>
      <c r="BD7" s="172"/>
      <c r="BE7" s="172"/>
      <c r="BF7" s="172"/>
      <c r="BG7" s="172"/>
      <c r="BH7" s="180"/>
      <c r="BI7" s="172"/>
      <c r="BJ7" s="172"/>
      <c r="BK7" s="172"/>
      <c r="BL7" s="191"/>
      <c r="BM7" s="7" t="str">
        <f t="shared" si="0"/>
        <v>E</v>
      </c>
    </row>
    <row r="8" spans="1:75" s="7" customFormat="1" ht="13.5" hidden="1">
      <c r="A8" s="158">
        <v>6</v>
      </c>
      <c r="B8" s="277" t="str">
        <f t="shared" si="1"/>
        <v>PSS12_Adani Green Energy 27 C Limited (AGE27CL)</v>
      </c>
      <c r="C8" s="278" t="s">
        <v>136</v>
      </c>
      <c r="D8" s="279" t="s">
        <v>23</v>
      </c>
      <c r="E8" s="28" t="s">
        <v>906</v>
      </c>
      <c r="F8" s="448" t="s">
        <v>2366</v>
      </c>
      <c r="G8" s="280" t="s">
        <v>161</v>
      </c>
      <c r="H8" s="211" t="s">
        <v>162</v>
      </c>
      <c r="I8" s="160" t="s">
        <v>141</v>
      </c>
      <c r="J8" s="160" t="s">
        <v>159</v>
      </c>
      <c r="K8" s="164"/>
      <c r="L8" s="165"/>
      <c r="M8" s="166"/>
      <c r="N8" s="168" t="str" cm="1">
        <f t="array" ref="N8">_xlfn.IFNA(LOOKUP(2, 1/(MOD(COLUMN(O8:XFD8)-COLUMN(O8), 5)=2)/(O8:XFD8&lt;&gt;""), O8:XFD8),"Not Submitted")</f>
        <v>Cat. -I</v>
      </c>
      <c r="O8" s="228" t="s">
        <v>171</v>
      </c>
      <c r="P8" s="229">
        <v>46042</v>
      </c>
      <c r="Q8" s="177" t="s">
        <v>33</v>
      </c>
      <c r="R8" s="178" t="s">
        <v>1625</v>
      </c>
      <c r="S8" s="172"/>
      <c r="T8" s="188"/>
      <c r="U8" s="185"/>
      <c r="V8" s="168"/>
      <c r="W8" s="172"/>
      <c r="X8" s="172"/>
      <c r="Y8" s="227"/>
      <c r="Z8" s="232"/>
      <c r="AA8" s="208"/>
      <c r="AB8" s="168"/>
      <c r="AC8" s="168"/>
      <c r="AD8" s="231"/>
      <c r="AE8" s="232"/>
      <c r="AF8" s="208"/>
      <c r="AG8" s="172"/>
      <c r="AH8" s="172"/>
      <c r="AI8" s="236"/>
      <c r="AJ8" s="205"/>
      <c r="AK8" s="172"/>
      <c r="AL8" s="172"/>
      <c r="AM8" s="172"/>
      <c r="AN8" s="180"/>
      <c r="AO8" s="172"/>
      <c r="AP8" s="172"/>
      <c r="AQ8" s="172"/>
      <c r="AR8" s="172"/>
      <c r="AS8" s="180"/>
      <c r="AT8" s="172"/>
      <c r="AU8" s="172"/>
      <c r="AV8" s="172"/>
      <c r="AW8" s="172"/>
      <c r="AX8" s="180"/>
      <c r="AY8" s="172"/>
      <c r="AZ8" s="172"/>
      <c r="BA8" s="172"/>
      <c r="BB8" s="172"/>
      <c r="BC8" s="180"/>
      <c r="BD8" s="172"/>
      <c r="BE8" s="172"/>
      <c r="BF8" s="172"/>
      <c r="BG8" s="172"/>
      <c r="BH8" s="180"/>
      <c r="BI8" s="172"/>
      <c r="BJ8" s="172"/>
      <c r="BK8" s="172"/>
      <c r="BL8" s="191"/>
      <c r="BM8" s="7" t="str">
        <f t="shared" si="0"/>
        <v>E</v>
      </c>
    </row>
    <row r="9" spans="1:75" s="7" customFormat="1" ht="13.5" hidden="1">
      <c r="A9" s="158">
        <v>7</v>
      </c>
      <c r="B9" s="277" t="str">
        <f t="shared" si="1"/>
        <v>PSS12_Adani Green Energy 27 C Limited (AGE27CL)</v>
      </c>
      <c r="C9" s="278" t="s">
        <v>136</v>
      </c>
      <c r="D9" s="279" t="s">
        <v>23</v>
      </c>
      <c r="E9" s="28" t="s">
        <v>906</v>
      </c>
      <c r="F9" s="448" t="s">
        <v>2367</v>
      </c>
      <c r="G9" s="280" t="s">
        <v>157</v>
      </c>
      <c r="H9" s="211" t="s">
        <v>158</v>
      </c>
      <c r="I9" s="160" t="s">
        <v>141</v>
      </c>
      <c r="J9" s="160" t="s">
        <v>159</v>
      </c>
      <c r="K9" s="164"/>
      <c r="L9" s="165"/>
      <c r="M9" s="166"/>
      <c r="N9" s="168" t="str" cm="1">
        <f t="array" ref="N9">_xlfn.IFNA(LOOKUP(2, 1/(MOD(COLUMN(O9:XFD9)-COLUMN(O9), 5)=2)/(O9:XFD9&lt;&gt;""), O9:XFD9),"Not Submitted")</f>
        <v>Not Submitted</v>
      </c>
      <c r="O9" s="228"/>
      <c r="P9" s="219"/>
      <c r="Q9" s="177"/>
      <c r="R9" s="178"/>
      <c r="S9" s="172"/>
      <c r="T9" s="188"/>
      <c r="U9" s="185"/>
      <c r="V9" s="168"/>
      <c r="W9" s="172"/>
      <c r="X9" s="172"/>
      <c r="Y9" s="227"/>
      <c r="Z9" s="232"/>
      <c r="AA9" s="208"/>
      <c r="AB9" s="168"/>
      <c r="AC9" s="168"/>
      <c r="AD9" s="231"/>
      <c r="AE9" s="232"/>
      <c r="AF9" s="208"/>
      <c r="AG9" s="172"/>
      <c r="AH9" s="172"/>
      <c r="AI9" s="236"/>
      <c r="AJ9" s="205"/>
      <c r="AK9" s="172"/>
      <c r="AL9" s="172"/>
      <c r="AM9" s="172"/>
      <c r="AN9" s="180"/>
      <c r="AO9" s="172"/>
      <c r="AP9" s="172"/>
      <c r="AQ9" s="172"/>
      <c r="AR9" s="172"/>
      <c r="AS9" s="180"/>
      <c r="AT9" s="172"/>
      <c r="AU9" s="172"/>
      <c r="AV9" s="172"/>
      <c r="AW9" s="172"/>
      <c r="AX9" s="180"/>
      <c r="AY9" s="172"/>
      <c r="AZ9" s="172"/>
      <c r="BA9" s="172"/>
      <c r="BB9" s="172"/>
      <c r="BC9" s="180"/>
      <c r="BD9" s="172"/>
      <c r="BE9" s="172"/>
      <c r="BF9" s="172"/>
      <c r="BG9" s="172"/>
      <c r="BH9" s="180"/>
      <c r="BI9" s="172"/>
      <c r="BJ9" s="172"/>
      <c r="BK9" s="172"/>
      <c r="BL9" s="191"/>
      <c r="BM9" s="7" t="str">
        <f t="shared" si="0"/>
        <v>E</v>
      </c>
    </row>
    <row r="10" spans="1:75" s="7" customFormat="1" ht="38.25" hidden="1">
      <c r="A10" s="158">
        <v>8</v>
      </c>
      <c r="B10" s="277" t="str">
        <f t="shared" si="1"/>
        <v>PSS12_Adani Green Energy 27 C Limited (AGE27CL)</v>
      </c>
      <c r="C10" s="298" t="s">
        <v>290</v>
      </c>
      <c r="D10" s="298" t="s">
        <v>23</v>
      </c>
      <c r="E10" s="160" t="s">
        <v>291</v>
      </c>
      <c r="F10" s="291" t="s">
        <v>2368</v>
      </c>
      <c r="G10" s="299" t="s">
        <v>404</v>
      </c>
      <c r="H10" s="306" t="s">
        <v>405</v>
      </c>
      <c r="I10" s="301" t="s">
        <v>190</v>
      </c>
      <c r="J10" s="160" t="s">
        <v>159</v>
      </c>
      <c r="K10" s="164">
        <v>46052</v>
      </c>
      <c r="L10" s="165"/>
      <c r="M10" s="166"/>
      <c r="N10" s="168" t="str" cm="1">
        <f t="array" ref="N10">_xlfn.IFNA(LOOKUP(2, 1/(MOD(COLUMN(O10:XFD10)-COLUMN(O10), 5)=2)/(O10:XFD10&lt;&gt;""), O10:XFD10),"Not Submitted")</f>
        <v>Cat. -I</v>
      </c>
      <c r="O10" s="228"/>
      <c r="P10" s="228"/>
      <c r="Q10" s="177" t="s">
        <v>33</v>
      </c>
      <c r="R10" s="178"/>
      <c r="S10" s="172" t="s">
        <v>185</v>
      </c>
      <c r="T10" s="188"/>
      <c r="U10" s="185"/>
      <c r="V10" s="168"/>
      <c r="W10" s="172"/>
      <c r="X10" s="172"/>
      <c r="Y10" s="227"/>
      <c r="Z10" s="232"/>
      <c r="AA10" s="208"/>
      <c r="AB10" s="168"/>
      <c r="AC10" s="168"/>
      <c r="AD10" s="231"/>
      <c r="AE10" s="232"/>
      <c r="AF10" s="208"/>
      <c r="AG10" s="172"/>
      <c r="AH10" s="172"/>
      <c r="AI10" s="236"/>
      <c r="AJ10" s="205"/>
      <c r="AK10" s="172"/>
      <c r="AL10" s="172"/>
      <c r="AM10" s="172"/>
      <c r="AN10" s="180"/>
      <c r="AO10" s="172"/>
      <c r="AP10" s="172"/>
      <c r="AQ10" s="172"/>
      <c r="AR10" s="172"/>
      <c r="AS10" s="180"/>
      <c r="AT10" s="172"/>
      <c r="AU10" s="172"/>
      <c r="AV10" s="172"/>
      <c r="AW10" s="172"/>
      <c r="AX10" s="180"/>
      <c r="AY10" s="172"/>
      <c r="AZ10" s="172"/>
      <c r="BA10" s="172"/>
      <c r="BB10" s="172"/>
      <c r="BC10" s="180"/>
      <c r="BD10" s="172"/>
      <c r="BE10" s="172"/>
      <c r="BF10" s="172"/>
      <c r="BG10" s="172"/>
      <c r="BH10" s="180"/>
      <c r="BI10" s="172"/>
      <c r="BJ10" s="172"/>
      <c r="BK10" s="172"/>
      <c r="BL10" s="191"/>
      <c r="BM10" s="7" t="str">
        <f t="shared" si="0"/>
        <v>E</v>
      </c>
    </row>
    <row r="11" spans="1:75" s="7" customFormat="1" ht="38.25" hidden="1">
      <c r="A11" s="158">
        <v>9</v>
      </c>
      <c r="B11" s="277" t="str">
        <f t="shared" si="1"/>
        <v>PSS12_Adani Green Energy 27 C Limited (AGE27CL)</v>
      </c>
      <c r="C11" s="175" t="s">
        <v>290</v>
      </c>
      <c r="D11" s="176" t="s">
        <v>23</v>
      </c>
      <c r="E11" s="160" t="s">
        <v>291</v>
      </c>
      <c r="F11" s="291" t="s">
        <v>2369</v>
      </c>
      <c r="G11" s="183" t="s">
        <v>401</v>
      </c>
      <c r="H11" s="306" t="s">
        <v>402</v>
      </c>
      <c r="I11" s="301" t="s">
        <v>190</v>
      </c>
      <c r="J11" s="160" t="s">
        <v>159</v>
      </c>
      <c r="K11" s="164">
        <v>46052</v>
      </c>
      <c r="L11" s="165"/>
      <c r="M11" s="166"/>
      <c r="N11" s="168" t="str" cm="1">
        <f t="array" ref="N11">_xlfn.IFNA(LOOKUP(2, 1/(MOD(COLUMN(O11:XFD11)-COLUMN(O11), 5)=2)/(O11:XFD11&lt;&gt;""), O11:XFD11),"Not Submitted")</f>
        <v>Delete</v>
      </c>
      <c r="O11" s="228"/>
      <c r="P11" s="228"/>
      <c r="Q11" s="177" t="s">
        <v>56</v>
      </c>
      <c r="R11" s="178"/>
      <c r="S11" s="172" t="s">
        <v>316</v>
      </c>
      <c r="T11" s="188"/>
      <c r="U11" s="185"/>
      <c r="V11" s="168"/>
      <c r="W11" s="172"/>
      <c r="X11" s="172"/>
      <c r="Y11" s="227"/>
      <c r="Z11" s="232"/>
      <c r="AA11" s="208"/>
      <c r="AB11" s="168"/>
      <c r="AC11" s="168"/>
      <c r="AD11" s="231"/>
      <c r="AE11" s="232"/>
      <c r="AF11" s="208"/>
      <c r="AG11" s="172"/>
      <c r="AH11" s="172"/>
      <c r="AI11" s="236"/>
      <c r="AJ11" s="205"/>
      <c r="AK11" s="172"/>
      <c r="AL11" s="172"/>
      <c r="AM11" s="172"/>
      <c r="AN11" s="180"/>
      <c r="AO11" s="172"/>
      <c r="AP11" s="172"/>
      <c r="AQ11" s="172"/>
      <c r="AR11" s="172"/>
      <c r="AS11" s="180"/>
      <c r="AT11" s="172"/>
      <c r="AU11" s="172"/>
      <c r="AV11" s="172"/>
      <c r="AW11" s="172"/>
      <c r="AX11" s="180"/>
      <c r="AY11" s="172"/>
      <c r="AZ11" s="172"/>
      <c r="BA11" s="172"/>
      <c r="BB11" s="172"/>
      <c r="BC11" s="180"/>
      <c r="BD11" s="172"/>
      <c r="BE11" s="172"/>
      <c r="BF11" s="172"/>
      <c r="BG11" s="172"/>
      <c r="BH11" s="180"/>
      <c r="BI11" s="172"/>
      <c r="BJ11" s="172"/>
      <c r="BK11" s="172"/>
      <c r="BL11" s="191"/>
      <c r="BM11" s="7" t="str">
        <f t="shared" si="0"/>
        <v>E</v>
      </c>
    </row>
    <row r="12" spans="1:75" s="7" customFormat="1" ht="27" hidden="1">
      <c r="A12" s="158">
        <v>10</v>
      </c>
      <c r="B12" s="277" t="str">
        <f t="shared" si="1"/>
        <v>PSS12_Adani Green Energy 27 C Limited (AGE27CL)</v>
      </c>
      <c r="C12" s="175" t="s">
        <v>290</v>
      </c>
      <c r="D12" s="176" t="s">
        <v>23</v>
      </c>
      <c r="E12" s="160" t="s">
        <v>291</v>
      </c>
      <c r="F12" s="291" t="s">
        <v>2370</v>
      </c>
      <c r="G12" s="183" t="s">
        <v>398</v>
      </c>
      <c r="H12" s="307" t="s">
        <v>399</v>
      </c>
      <c r="I12" s="301" t="s">
        <v>190</v>
      </c>
      <c r="J12" s="160" t="s">
        <v>142</v>
      </c>
      <c r="K12" s="164">
        <v>46052</v>
      </c>
      <c r="L12" s="165">
        <v>46295</v>
      </c>
      <c r="M12" s="166"/>
      <c r="N12" s="168" t="str" cm="1">
        <f t="array" ref="N12">_xlfn.IFNA(LOOKUP(2, 1/(MOD(COLUMN(O12:XFD12)-COLUMN(O12), 5)=2)/(O12:XFD12&lt;&gt;""), O12:XFD12),"Not Submitted")</f>
        <v>Not Submitted</v>
      </c>
      <c r="O12" s="228"/>
      <c r="P12" s="228"/>
      <c r="Q12" s="177"/>
      <c r="R12" s="178"/>
      <c r="S12" s="172"/>
      <c r="T12" s="188"/>
      <c r="U12" s="185"/>
      <c r="V12" s="168"/>
      <c r="W12" s="172"/>
      <c r="X12" s="172"/>
      <c r="Y12" s="227"/>
      <c r="Z12" s="232"/>
      <c r="AA12" s="208"/>
      <c r="AB12" s="168"/>
      <c r="AC12" s="168"/>
      <c r="AD12" s="231"/>
      <c r="AE12" s="232"/>
      <c r="AF12" s="208"/>
      <c r="AG12" s="172"/>
      <c r="AH12" s="172"/>
      <c r="AI12" s="236"/>
      <c r="AJ12" s="205"/>
      <c r="AK12" s="172"/>
      <c r="AL12" s="172"/>
      <c r="AM12" s="172"/>
      <c r="AN12" s="180"/>
      <c r="AO12" s="172"/>
      <c r="AP12" s="172"/>
      <c r="AQ12" s="172"/>
      <c r="AR12" s="172"/>
      <c r="AS12" s="180"/>
      <c r="AT12" s="172"/>
      <c r="AU12" s="172"/>
      <c r="AV12" s="172"/>
      <c r="AW12" s="172"/>
      <c r="AX12" s="180"/>
      <c r="AY12" s="172"/>
      <c r="AZ12" s="172"/>
      <c r="BA12" s="172"/>
      <c r="BB12" s="172"/>
      <c r="BC12" s="180"/>
      <c r="BD12" s="172"/>
      <c r="BE12" s="172"/>
      <c r="BF12" s="172"/>
      <c r="BG12" s="172"/>
      <c r="BH12" s="180"/>
      <c r="BI12" s="172"/>
      <c r="BJ12" s="172"/>
      <c r="BK12" s="172"/>
      <c r="BL12" s="191"/>
      <c r="BM12" s="7" t="str">
        <f t="shared" si="0"/>
        <v>E</v>
      </c>
    </row>
    <row r="13" spans="1:75" s="7" customFormat="1" ht="38.25" hidden="1">
      <c r="A13" s="158">
        <v>11</v>
      </c>
      <c r="B13" s="277" t="str">
        <f t="shared" si="1"/>
        <v>PSS12_Adani Green Energy 27 C Limited (AGE27CL)</v>
      </c>
      <c r="C13" s="175" t="s">
        <v>290</v>
      </c>
      <c r="D13" s="176" t="s">
        <v>23</v>
      </c>
      <c r="E13" s="160" t="s">
        <v>291</v>
      </c>
      <c r="F13" s="291" t="s">
        <v>2371</v>
      </c>
      <c r="G13" s="182" t="s">
        <v>413</v>
      </c>
      <c r="H13" s="306" t="s">
        <v>414</v>
      </c>
      <c r="I13" s="301" t="s">
        <v>141</v>
      </c>
      <c r="J13" s="160" t="s">
        <v>159</v>
      </c>
      <c r="K13" s="164">
        <v>46052</v>
      </c>
      <c r="L13" s="165"/>
      <c r="M13" s="166"/>
      <c r="N13" s="168" t="str" cm="1">
        <f t="array" ref="N13">_xlfn.IFNA(LOOKUP(2, 1/(MOD(COLUMN(O13:XFD13)-COLUMN(O13), 5)=2)/(O13:XFD13&lt;&gt;""), O13:XFD13),"Not Submitted")</f>
        <v>Cat. -I</v>
      </c>
      <c r="O13" s="228"/>
      <c r="P13" s="228"/>
      <c r="Q13" s="177" t="s">
        <v>33</v>
      </c>
      <c r="R13" s="178"/>
      <c r="S13" s="172" t="s">
        <v>185</v>
      </c>
      <c r="T13" s="188"/>
      <c r="U13" s="185"/>
      <c r="V13" s="168"/>
      <c r="W13" s="172"/>
      <c r="X13" s="172"/>
      <c r="Y13" s="227"/>
      <c r="Z13" s="232"/>
      <c r="AA13" s="208"/>
      <c r="AB13" s="168"/>
      <c r="AC13" s="168"/>
      <c r="AD13" s="231"/>
      <c r="AE13" s="232"/>
      <c r="AF13" s="208"/>
      <c r="AG13" s="172"/>
      <c r="AH13" s="172"/>
      <c r="AI13" s="236"/>
      <c r="AJ13" s="205"/>
      <c r="AK13" s="172"/>
      <c r="AL13" s="172"/>
      <c r="AM13" s="172"/>
      <c r="AN13" s="180"/>
      <c r="AO13" s="172"/>
      <c r="AP13" s="172"/>
      <c r="AQ13" s="172"/>
      <c r="AR13" s="172"/>
      <c r="AS13" s="180"/>
      <c r="AT13" s="172"/>
      <c r="AU13" s="172"/>
      <c r="AV13" s="172"/>
      <c r="AW13" s="172"/>
      <c r="AX13" s="180"/>
      <c r="AY13" s="172"/>
      <c r="AZ13" s="172"/>
      <c r="BA13" s="172"/>
      <c r="BB13" s="172"/>
      <c r="BC13" s="180"/>
      <c r="BD13" s="172"/>
      <c r="BE13" s="172"/>
      <c r="BF13" s="172"/>
      <c r="BG13" s="172"/>
      <c r="BH13" s="180"/>
      <c r="BI13" s="172"/>
      <c r="BJ13" s="172"/>
      <c r="BK13" s="172"/>
      <c r="BL13" s="191"/>
      <c r="BM13" s="7" t="str">
        <f t="shared" si="0"/>
        <v>E</v>
      </c>
    </row>
    <row r="14" spans="1:75" s="7" customFormat="1" ht="54" hidden="1">
      <c r="A14" s="158">
        <v>12</v>
      </c>
      <c r="B14" s="277" t="str">
        <f t="shared" si="1"/>
        <v>PSS12_Adani Green Energy 27 C Limited (AGE27CL)</v>
      </c>
      <c r="C14" s="175" t="s">
        <v>290</v>
      </c>
      <c r="D14" s="176" t="s">
        <v>23</v>
      </c>
      <c r="E14" s="160" t="s">
        <v>291</v>
      </c>
      <c r="F14" s="291" t="s">
        <v>2372</v>
      </c>
      <c r="G14" s="183" t="s">
        <v>410</v>
      </c>
      <c r="H14" s="306" t="s">
        <v>411</v>
      </c>
      <c r="I14" s="301" t="s">
        <v>141</v>
      </c>
      <c r="J14" s="160" t="s">
        <v>159</v>
      </c>
      <c r="K14" s="164">
        <v>46052</v>
      </c>
      <c r="L14" s="165"/>
      <c r="M14" s="166"/>
      <c r="N14" s="168" t="str" cm="1">
        <f t="array" ref="N14">_xlfn.IFNA(LOOKUP(2, 1/(MOD(COLUMN(O14:XFD14)-COLUMN(O14), 5)=2)/(O14:XFD14&lt;&gt;""), O14:XFD14),"Not Submitted")</f>
        <v>Delete</v>
      </c>
      <c r="O14" s="228"/>
      <c r="P14" s="228"/>
      <c r="Q14" s="177" t="s">
        <v>56</v>
      </c>
      <c r="R14" s="178"/>
      <c r="S14" s="172" t="s">
        <v>316</v>
      </c>
      <c r="T14" s="188"/>
      <c r="U14" s="185"/>
      <c r="V14" s="168"/>
      <c r="W14" s="172"/>
      <c r="X14" s="172"/>
      <c r="Y14" s="227"/>
      <c r="Z14" s="232"/>
      <c r="AA14" s="208"/>
      <c r="AB14" s="168"/>
      <c r="AC14" s="168"/>
      <c r="AD14" s="231"/>
      <c r="AE14" s="232"/>
      <c r="AF14" s="208"/>
      <c r="AG14" s="172"/>
      <c r="AH14" s="172"/>
      <c r="AI14" s="236"/>
      <c r="AJ14" s="205"/>
      <c r="AK14" s="172"/>
      <c r="AL14" s="172"/>
      <c r="AM14" s="172"/>
      <c r="AN14" s="180"/>
      <c r="AO14" s="172"/>
      <c r="AP14" s="172"/>
      <c r="AQ14" s="172"/>
      <c r="AR14" s="172"/>
      <c r="AS14" s="180"/>
      <c r="AT14" s="172"/>
      <c r="AU14" s="172"/>
      <c r="AV14" s="172"/>
      <c r="AW14" s="172"/>
      <c r="AX14" s="180"/>
      <c r="AY14" s="172"/>
      <c r="AZ14" s="172"/>
      <c r="BA14" s="172"/>
      <c r="BB14" s="172"/>
      <c r="BC14" s="180"/>
      <c r="BD14" s="172"/>
      <c r="BE14" s="172"/>
      <c r="BF14" s="172"/>
      <c r="BG14" s="172"/>
      <c r="BH14" s="180"/>
      <c r="BI14" s="172"/>
      <c r="BJ14" s="172"/>
      <c r="BK14" s="172"/>
      <c r="BL14" s="191"/>
      <c r="BM14" s="7" t="str">
        <f t="shared" si="0"/>
        <v>E</v>
      </c>
    </row>
    <row r="15" spans="1:75" s="7" customFormat="1" ht="38.25" hidden="1">
      <c r="A15" s="158">
        <v>13</v>
      </c>
      <c r="B15" s="277" t="str">
        <f t="shared" si="1"/>
        <v>PSS12_Adani Green Energy 27 C Limited (AGE27CL)</v>
      </c>
      <c r="C15" s="175" t="s">
        <v>290</v>
      </c>
      <c r="D15" s="176" t="s">
        <v>23</v>
      </c>
      <c r="E15" s="160" t="s">
        <v>291</v>
      </c>
      <c r="F15" s="291" t="s">
        <v>2373</v>
      </c>
      <c r="G15" s="183" t="s">
        <v>407</v>
      </c>
      <c r="H15" s="306" t="s">
        <v>408</v>
      </c>
      <c r="I15" s="301" t="s">
        <v>190</v>
      </c>
      <c r="J15" s="160" t="s">
        <v>142</v>
      </c>
      <c r="K15" s="164">
        <v>46052</v>
      </c>
      <c r="L15" s="165"/>
      <c r="M15" s="166"/>
      <c r="N15" s="168" t="str" cm="1">
        <f t="array" ref="N15">_xlfn.IFNA(LOOKUP(2, 1/(MOD(COLUMN(O15:XFD15)-COLUMN(O15), 5)=2)/(O15:XFD15&lt;&gt;""), O15:XFD15),"Not Submitted")</f>
        <v>Cat. -IV</v>
      </c>
      <c r="O15" s="228"/>
      <c r="P15" s="228"/>
      <c r="Q15" s="64" t="s">
        <v>37</v>
      </c>
      <c r="R15" s="34"/>
      <c r="S15" s="172" t="s">
        <v>3045</v>
      </c>
      <c r="T15" s="188"/>
      <c r="U15" s="185"/>
      <c r="V15" s="168"/>
      <c r="W15" s="172"/>
      <c r="X15" s="172"/>
      <c r="Y15" s="227"/>
      <c r="Z15" s="232"/>
      <c r="AA15" s="208"/>
      <c r="AB15" s="168"/>
      <c r="AC15" s="168"/>
      <c r="AD15" s="231"/>
      <c r="AE15" s="232"/>
      <c r="AF15" s="208"/>
      <c r="AG15" s="172"/>
      <c r="AH15" s="172"/>
      <c r="AI15" s="236"/>
      <c r="AJ15" s="205"/>
      <c r="AK15" s="172"/>
      <c r="AL15" s="172"/>
      <c r="AM15" s="172"/>
      <c r="AN15" s="180"/>
      <c r="AO15" s="172"/>
      <c r="AP15" s="172"/>
      <c r="AQ15" s="172"/>
      <c r="AR15" s="172"/>
      <c r="AS15" s="180"/>
      <c r="AT15" s="172"/>
      <c r="AU15" s="172"/>
      <c r="AV15" s="172"/>
      <c r="AW15" s="172"/>
      <c r="AX15" s="180"/>
      <c r="AY15" s="172"/>
      <c r="AZ15" s="172"/>
      <c r="BA15" s="172"/>
      <c r="BB15" s="172"/>
      <c r="BC15" s="180"/>
      <c r="BD15" s="172"/>
      <c r="BE15" s="172"/>
      <c r="BF15" s="172"/>
      <c r="BG15" s="172"/>
      <c r="BH15" s="180"/>
      <c r="BI15" s="172"/>
      <c r="BJ15" s="172"/>
      <c r="BK15" s="172"/>
      <c r="BL15" s="191"/>
      <c r="BM15" s="7" t="str">
        <f t="shared" si="0"/>
        <v>E</v>
      </c>
    </row>
    <row r="16" spans="1:75" s="7" customFormat="1" ht="38.25" hidden="1">
      <c r="A16" s="158">
        <v>14</v>
      </c>
      <c r="B16" s="277" t="str">
        <f t="shared" si="1"/>
        <v>PSS12_Adani Green Energy 27 C Limited (AGE27CL)</v>
      </c>
      <c r="C16" s="175" t="s">
        <v>290</v>
      </c>
      <c r="D16" s="176" t="s">
        <v>23</v>
      </c>
      <c r="E16" s="160" t="s">
        <v>291</v>
      </c>
      <c r="F16" s="291" t="s">
        <v>2374</v>
      </c>
      <c r="G16" s="182" t="s">
        <v>395</v>
      </c>
      <c r="H16" s="306" t="s">
        <v>396</v>
      </c>
      <c r="I16" s="301" t="s">
        <v>141</v>
      </c>
      <c r="J16" s="160" t="s">
        <v>159</v>
      </c>
      <c r="K16" s="164">
        <v>46052</v>
      </c>
      <c r="L16" s="165"/>
      <c r="M16" s="166"/>
      <c r="N16" s="168" t="str" cm="1">
        <f t="array" ref="N16">_xlfn.IFNA(LOOKUP(2, 1/(MOD(COLUMN(O16:XFD16)-COLUMN(O16), 5)=2)/(O16:XFD16&lt;&gt;""), O16:XFD16),"Not Submitted")</f>
        <v>Cat. -I</v>
      </c>
      <c r="O16" s="228"/>
      <c r="P16" s="228"/>
      <c r="Q16" s="177" t="s">
        <v>33</v>
      </c>
      <c r="R16" s="178"/>
      <c r="S16" s="172" t="s">
        <v>185</v>
      </c>
      <c r="T16" s="188"/>
      <c r="U16" s="185"/>
      <c r="V16" s="168"/>
      <c r="W16" s="172"/>
      <c r="X16" s="172"/>
      <c r="Y16" s="227"/>
      <c r="Z16" s="232"/>
      <c r="AA16" s="208"/>
      <c r="AB16" s="168"/>
      <c r="AC16" s="168"/>
      <c r="AD16" s="231"/>
      <c r="AE16" s="232"/>
      <c r="AF16" s="208"/>
      <c r="AG16" s="172"/>
      <c r="AH16" s="172"/>
      <c r="AI16" s="236"/>
      <c r="AJ16" s="205"/>
      <c r="AK16" s="172"/>
      <c r="AL16" s="172"/>
      <c r="AM16" s="172"/>
      <c r="AN16" s="180"/>
      <c r="AO16" s="172"/>
      <c r="AP16" s="172"/>
      <c r="AQ16" s="172"/>
      <c r="AR16" s="172"/>
      <c r="AS16" s="180"/>
      <c r="AT16" s="172"/>
      <c r="AU16" s="172"/>
      <c r="AV16" s="172"/>
      <c r="AW16" s="172"/>
      <c r="AX16" s="180"/>
      <c r="AY16" s="172"/>
      <c r="AZ16" s="172"/>
      <c r="BA16" s="172"/>
      <c r="BB16" s="172"/>
      <c r="BC16" s="180"/>
      <c r="BD16" s="172"/>
      <c r="BE16" s="172"/>
      <c r="BF16" s="172"/>
      <c r="BG16" s="172"/>
      <c r="BH16" s="180"/>
      <c r="BI16" s="172"/>
      <c r="BJ16" s="172"/>
      <c r="BK16" s="172"/>
      <c r="BL16" s="191"/>
      <c r="BM16" s="7" t="str">
        <f t="shared" si="0"/>
        <v>E</v>
      </c>
    </row>
    <row r="17" spans="1:65" s="7" customFormat="1" ht="38.25" hidden="1">
      <c r="A17" s="158">
        <v>15</v>
      </c>
      <c r="B17" s="277" t="str">
        <f t="shared" si="1"/>
        <v>PSS12_Adani Green Energy 27 C Limited (AGE27CL)</v>
      </c>
      <c r="C17" s="175" t="s">
        <v>290</v>
      </c>
      <c r="D17" s="176" t="s">
        <v>23</v>
      </c>
      <c r="E17" s="160" t="s">
        <v>291</v>
      </c>
      <c r="F17" s="291" t="s">
        <v>2375</v>
      </c>
      <c r="G17" s="183" t="s">
        <v>392</v>
      </c>
      <c r="H17" s="306" t="s">
        <v>393</v>
      </c>
      <c r="I17" s="301" t="s">
        <v>141</v>
      </c>
      <c r="J17" s="160" t="s">
        <v>159</v>
      </c>
      <c r="K17" s="164">
        <v>46052</v>
      </c>
      <c r="L17" s="165"/>
      <c r="M17" s="166"/>
      <c r="N17" s="168" t="str" cm="1">
        <f t="array" ref="N17">_xlfn.IFNA(LOOKUP(2, 1/(MOD(COLUMN(O17:XFD17)-COLUMN(O17), 5)=2)/(O17:XFD17&lt;&gt;""), O17:XFD17),"Not Submitted")</f>
        <v>Cat. -I</v>
      </c>
      <c r="O17" s="228"/>
      <c r="P17" s="228"/>
      <c r="Q17" s="177" t="s">
        <v>33</v>
      </c>
      <c r="R17" s="178"/>
      <c r="S17" s="172" t="s">
        <v>181</v>
      </c>
      <c r="T17" s="188"/>
      <c r="U17" s="185"/>
      <c r="V17" s="168"/>
      <c r="W17" s="172"/>
      <c r="X17" s="172"/>
      <c r="Y17" s="227"/>
      <c r="Z17" s="232"/>
      <c r="AA17" s="208"/>
      <c r="AB17" s="168"/>
      <c r="AC17" s="168"/>
      <c r="AD17" s="231"/>
      <c r="AE17" s="232"/>
      <c r="AF17" s="208"/>
      <c r="AG17" s="172"/>
      <c r="AH17" s="172"/>
      <c r="AI17" s="236"/>
      <c r="AJ17" s="205"/>
      <c r="AK17" s="172"/>
      <c r="AL17" s="172"/>
      <c r="AM17" s="172"/>
      <c r="AN17" s="180"/>
      <c r="AO17" s="172"/>
      <c r="AP17" s="172"/>
      <c r="AQ17" s="172"/>
      <c r="AR17" s="172"/>
      <c r="AS17" s="180"/>
      <c r="AT17" s="172"/>
      <c r="AU17" s="172"/>
      <c r="AV17" s="172"/>
      <c r="AW17" s="172"/>
      <c r="AX17" s="180"/>
      <c r="AY17" s="172"/>
      <c r="AZ17" s="172"/>
      <c r="BA17" s="172"/>
      <c r="BB17" s="172"/>
      <c r="BC17" s="180"/>
      <c r="BD17" s="172"/>
      <c r="BE17" s="172"/>
      <c r="BF17" s="172"/>
      <c r="BG17" s="172"/>
      <c r="BH17" s="180"/>
      <c r="BI17" s="172"/>
      <c r="BJ17" s="172"/>
      <c r="BK17" s="172"/>
      <c r="BL17" s="191"/>
      <c r="BM17" s="7" t="str">
        <f t="shared" si="0"/>
        <v>E</v>
      </c>
    </row>
    <row r="18" spans="1:65" s="7" customFormat="1" ht="27" hidden="1">
      <c r="A18" s="158">
        <v>16</v>
      </c>
      <c r="B18" s="277" t="str">
        <f t="shared" si="1"/>
        <v>PSS12_Adani Green Energy 27 C Limited (AGE27CL)</v>
      </c>
      <c r="C18" s="175" t="s">
        <v>290</v>
      </c>
      <c r="D18" s="176" t="s">
        <v>23</v>
      </c>
      <c r="E18" s="160" t="s">
        <v>291</v>
      </c>
      <c r="F18" s="291" t="s">
        <v>2376</v>
      </c>
      <c r="G18" s="183" t="s">
        <v>389</v>
      </c>
      <c r="H18" s="306" t="s">
        <v>390</v>
      </c>
      <c r="I18" s="301" t="s">
        <v>190</v>
      </c>
      <c r="J18" s="160" t="s">
        <v>142</v>
      </c>
      <c r="K18" s="164">
        <v>46052</v>
      </c>
      <c r="L18" s="165"/>
      <c r="M18" s="166"/>
      <c r="N18" s="168" t="str" cm="1">
        <f t="array" ref="N18">_xlfn.IFNA(LOOKUP(2, 1/(MOD(COLUMN(O18:XFD18)-COLUMN(O18), 5)=2)/(O18:XFD18&lt;&gt;""), O18:XFD18),"Not Submitted")</f>
        <v>Cat. -IV</v>
      </c>
      <c r="O18" s="228"/>
      <c r="P18" s="228"/>
      <c r="Q18" s="177" t="s">
        <v>37</v>
      </c>
      <c r="R18" s="178"/>
      <c r="S18" s="207" t="s">
        <v>3007</v>
      </c>
      <c r="T18" s="188"/>
      <c r="U18" s="185"/>
      <c r="V18" s="168"/>
      <c r="W18" s="172"/>
      <c r="X18" s="172"/>
      <c r="Y18" s="227"/>
      <c r="Z18" s="232"/>
      <c r="AA18" s="208"/>
      <c r="AB18" s="168"/>
      <c r="AC18" s="168"/>
      <c r="AD18" s="231"/>
      <c r="AE18" s="232"/>
      <c r="AF18" s="208"/>
      <c r="AG18" s="172"/>
      <c r="AH18" s="172"/>
      <c r="AI18" s="236"/>
      <c r="AJ18" s="205"/>
      <c r="AK18" s="172"/>
      <c r="AL18" s="172"/>
      <c r="AM18" s="172"/>
      <c r="AN18" s="180"/>
      <c r="AO18" s="172"/>
      <c r="AP18" s="172"/>
      <c r="AQ18" s="172"/>
      <c r="AR18" s="172"/>
      <c r="AS18" s="180"/>
      <c r="AT18" s="172"/>
      <c r="AU18" s="172"/>
      <c r="AV18" s="172"/>
      <c r="AW18" s="172"/>
      <c r="AX18" s="180"/>
      <c r="AY18" s="172"/>
      <c r="AZ18" s="172"/>
      <c r="BA18" s="172"/>
      <c r="BB18" s="172"/>
      <c r="BC18" s="180"/>
      <c r="BD18" s="172"/>
      <c r="BE18" s="172"/>
      <c r="BF18" s="172"/>
      <c r="BG18" s="172"/>
      <c r="BH18" s="180"/>
      <c r="BI18" s="172"/>
      <c r="BJ18" s="172"/>
      <c r="BK18" s="172"/>
      <c r="BL18" s="191"/>
      <c r="BM18" s="7" t="str">
        <f t="shared" si="0"/>
        <v>E</v>
      </c>
    </row>
    <row r="19" spans="1:65" s="7" customFormat="1" ht="38.25" hidden="1">
      <c r="A19" s="158">
        <v>17</v>
      </c>
      <c r="B19" s="277" t="str">
        <f t="shared" si="1"/>
        <v>PSS12_Adani Green Energy 27 C Limited (AGE27CL)</v>
      </c>
      <c r="C19" s="175" t="s">
        <v>290</v>
      </c>
      <c r="D19" s="176" t="s">
        <v>23</v>
      </c>
      <c r="E19" s="160" t="s">
        <v>291</v>
      </c>
      <c r="F19" s="291" t="s">
        <v>2377</v>
      </c>
      <c r="G19" s="182" t="s">
        <v>377</v>
      </c>
      <c r="H19" s="306" t="s">
        <v>378</v>
      </c>
      <c r="I19" s="301" t="s">
        <v>141</v>
      </c>
      <c r="J19" s="160" t="s">
        <v>159</v>
      </c>
      <c r="K19" s="164">
        <v>46052</v>
      </c>
      <c r="L19" s="165"/>
      <c r="M19" s="166"/>
      <c r="N19" s="168" t="str" cm="1">
        <f t="array" ref="N19">_xlfn.IFNA(LOOKUP(2, 1/(MOD(COLUMN(O19:XFD19)-COLUMN(O19), 5)=2)/(O19:XFD19&lt;&gt;""), O19:XFD19),"Not Submitted")</f>
        <v>Cat. -I</v>
      </c>
      <c r="O19" s="228"/>
      <c r="P19" s="228"/>
      <c r="Q19" s="177" t="s">
        <v>33</v>
      </c>
      <c r="R19" s="178"/>
      <c r="S19" s="172" t="s">
        <v>181</v>
      </c>
      <c r="T19" s="188"/>
      <c r="U19" s="185"/>
      <c r="V19" s="168"/>
      <c r="W19" s="172"/>
      <c r="X19" s="172"/>
      <c r="Y19" s="227"/>
      <c r="Z19" s="232"/>
      <c r="AA19" s="208"/>
      <c r="AB19" s="168"/>
      <c r="AC19" s="168"/>
      <c r="AD19" s="231"/>
      <c r="AE19" s="232"/>
      <c r="AF19" s="208"/>
      <c r="AG19" s="172"/>
      <c r="AH19" s="172"/>
      <c r="AI19" s="236"/>
      <c r="AJ19" s="205"/>
      <c r="AK19" s="172"/>
      <c r="AL19" s="172"/>
      <c r="AM19" s="172"/>
      <c r="AN19" s="180"/>
      <c r="AO19" s="172"/>
      <c r="AP19" s="172"/>
      <c r="AQ19" s="172"/>
      <c r="AR19" s="172"/>
      <c r="AS19" s="180"/>
      <c r="AT19" s="172"/>
      <c r="AU19" s="172"/>
      <c r="AV19" s="172"/>
      <c r="AW19" s="172"/>
      <c r="AX19" s="180"/>
      <c r="AY19" s="172"/>
      <c r="AZ19" s="172"/>
      <c r="BA19" s="172"/>
      <c r="BB19" s="172"/>
      <c r="BC19" s="180"/>
      <c r="BD19" s="172"/>
      <c r="BE19" s="172"/>
      <c r="BF19" s="172"/>
      <c r="BG19" s="172"/>
      <c r="BH19" s="180"/>
      <c r="BI19" s="172"/>
      <c r="BJ19" s="172"/>
      <c r="BK19" s="172"/>
      <c r="BL19" s="191"/>
      <c r="BM19" s="7" t="str">
        <f t="shared" si="0"/>
        <v>E</v>
      </c>
    </row>
    <row r="20" spans="1:65" s="7" customFormat="1" ht="38.25" hidden="1">
      <c r="A20" s="158">
        <v>18</v>
      </c>
      <c r="B20" s="277" t="str">
        <f t="shared" si="1"/>
        <v>PSS12_Adani Green Energy 27 C Limited (AGE27CL)</v>
      </c>
      <c r="C20" s="175" t="s">
        <v>290</v>
      </c>
      <c r="D20" s="176" t="s">
        <v>23</v>
      </c>
      <c r="E20" s="160" t="s">
        <v>291</v>
      </c>
      <c r="F20" s="291" t="s">
        <v>2378</v>
      </c>
      <c r="G20" s="183" t="s">
        <v>371</v>
      </c>
      <c r="H20" s="306" t="s">
        <v>372</v>
      </c>
      <c r="I20" s="301" t="s">
        <v>141</v>
      </c>
      <c r="J20" s="160" t="s">
        <v>159</v>
      </c>
      <c r="K20" s="164">
        <v>46052</v>
      </c>
      <c r="L20" s="165"/>
      <c r="M20" s="166"/>
      <c r="N20" s="168" t="str" cm="1">
        <f t="array" ref="N20">_xlfn.IFNA(LOOKUP(2, 1/(MOD(COLUMN(O20:XFD20)-COLUMN(O20), 5)=2)/(O20:XFD20&lt;&gt;""), O20:XFD20),"Not Submitted")</f>
        <v>Delete</v>
      </c>
      <c r="O20" s="228"/>
      <c r="P20" s="228"/>
      <c r="Q20" s="177" t="s">
        <v>56</v>
      </c>
      <c r="R20" s="178"/>
      <c r="S20" s="172" t="s">
        <v>316</v>
      </c>
      <c r="T20" s="188"/>
      <c r="U20" s="185"/>
      <c r="V20" s="168"/>
      <c r="W20" s="172"/>
      <c r="X20" s="172"/>
      <c r="Y20" s="227"/>
      <c r="Z20" s="232"/>
      <c r="AA20" s="208"/>
      <c r="AB20" s="168"/>
      <c r="AC20" s="168"/>
      <c r="AD20" s="231"/>
      <c r="AE20" s="232"/>
      <c r="AF20" s="208"/>
      <c r="AG20" s="172"/>
      <c r="AH20" s="172"/>
      <c r="AI20" s="236"/>
      <c r="AJ20" s="205"/>
      <c r="AK20" s="172"/>
      <c r="AL20" s="172"/>
      <c r="AM20" s="172"/>
      <c r="AN20" s="180"/>
      <c r="AO20" s="172"/>
      <c r="AP20" s="172"/>
      <c r="AQ20" s="172"/>
      <c r="AR20" s="172"/>
      <c r="AS20" s="180"/>
      <c r="AT20" s="172"/>
      <c r="AU20" s="172"/>
      <c r="AV20" s="172"/>
      <c r="AW20" s="172"/>
      <c r="AX20" s="180"/>
      <c r="AY20" s="172"/>
      <c r="AZ20" s="172"/>
      <c r="BA20" s="172"/>
      <c r="BB20" s="172"/>
      <c r="BC20" s="180"/>
      <c r="BD20" s="172"/>
      <c r="BE20" s="172"/>
      <c r="BF20" s="172"/>
      <c r="BG20" s="172"/>
      <c r="BH20" s="180"/>
      <c r="BI20" s="172"/>
      <c r="BJ20" s="172"/>
      <c r="BK20" s="172"/>
      <c r="BL20" s="191"/>
      <c r="BM20" s="7" t="str">
        <f t="shared" si="0"/>
        <v>E</v>
      </c>
    </row>
    <row r="21" spans="1:65" s="7" customFormat="1" ht="38.25" hidden="1">
      <c r="A21" s="158">
        <v>19</v>
      </c>
      <c r="B21" s="277" t="str">
        <f t="shared" si="1"/>
        <v>PSS12_Adani Green Energy 27 C Limited (AGE27CL)</v>
      </c>
      <c r="C21" s="175" t="s">
        <v>290</v>
      </c>
      <c r="D21" s="176" t="s">
        <v>23</v>
      </c>
      <c r="E21" s="160" t="s">
        <v>291</v>
      </c>
      <c r="F21" s="291" t="s">
        <v>2379</v>
      </c>
      <c r="G21" s="183" t="s">
        <v>374</v>
      </c>
      <c r="H21" s="308" t="s">
        <v>375</v>
      </c>
      <c r="I21" s="301" t="s">
        <v>190</v>
      </c>
      <c r="J21" s="160" t="s">
        <v>142</v>
      </c>
      <c r="K21" s="164">
        <v>46052</v>
      </c>
      <c r="L21" s="165"/>
      <c r="M21" s="166"/>
      <c r="N21" s="168" t="str" cm="1">
        <f t="array" ref="N21">_xlfn.IFNA(LOOKUP(2, 1/(MOD(COLUMN(O21:XFD21)-COLUMN(O21), 5)=2)/(O21:XFD21&lt;&gt;""), O21:XFD21),"Not Submitted")</f>
        <v>Cat. -IV</v>
      </c>
      <c r="O21" s="228"/>
      <c r="P21" s="228"/>
      <c r="Q21" s="177" t="s">
        <v>37</v>
      </c>
      <c r="R21" s="178"/>
      <c r="S21" s="172" t="s">
        <v>181</v>
      </c>
      <c r="T21" s="188"/>
      <c r="U21" s="185"/>
      <c r="V21" s="168"/>
      <c r="W21" s="172"/>
      <c r="X21" s="172"/>
      <c r="Y21" s="227"/>
      <c r="Z21" s="232"/>
      <c r="AA21" s="208"/>
      <c r="AB21" s="168"/>
      <c r="AC21" s="168"/>
      <c r="AD21" s="231"/>
      <c r="AE21" s="232"/>
      <c r="AF21" s="208"/>
      <c r="AG21" s="172"/>
      <c r="AH21" s="172"/>
      <c r="AI21" s="236"/>
      <c r="AJ21" s="205"/>
      <c r="AK21" s="172"/>
      <c r="AL21" s="172"/>
      <c r="AM21" s="172"/>
      <c r="AN21" s="180"/>
      <c r="AO21" s="172"/>
      <c r="AP21" s="172"/>
      <c r="AQ21" s="172"/>
      <c r="AR21" s="172"/>
      <c r="AS21" s="180"/>
      <c r="AT21" s="172"/>
      <c r="AU21" s="172"/>
      <c r="AV21" s="172"/>
      <c r="AW21" s="172"/>
      <c r="AX21" s="180"/>
      <c r="AY21" s="172"/>
      <c r="AZ21" s="172"/>
      <c r="BA21" s="172"/>
      <c r="BB21" s="172"/>
      <c r="BC21" s="180"/>
      <c r="BD21" s="172"/>
      <c r="BE21" s="172"/>
      <c r="BF21" s="172"/>
      <c r="BG21" s="172"/>
      <c r="BH21" s="180"/>
      <c r="BI21" s="172"/>
      <c r="BJ21" s="172"/>
      <c r="BK21" s="172"/>
      <c r="BL21" s="191"/>
      <c r="BM21" s="7" t="str">
        <f t="shared" si="0"/>
        <v>E</v>
      </c>
    </row>
    <row r="22" spans="1:65" s="7" customFormat="1" ht="40.5" hidden="1">
      <c r="A22" s="158">
        <v>20</v>
      </c>
      <c r="B22" s="277" t="str">
        <f t="shared" si="1"/>
        <v>PSS12_Adani Green Energy 27 C Limited (AGE27CL)</v>
      </c>
      <c r="C22" s="175" t="s">
        <v>290</v>
      </c>
      <c r="D22" s="176" t="s">
        <v>23</v>
      </c>
      <c r="E22" s="160" t="s">
        <v>291</v>
      </c>
      <c r="F22" s="291" t="s">
        <v>2380</v>
      </c>
      <c r="G22" s="182" t="s">
        <v>368</v>
      </c>
      <c r="H22" s="306" t="s">
        <v>369</v>
      </c>
      <c r="I22" s="301" t="s">
        <v>190</v>
      </c>
      <c r="J22" s="160" t="s">
        <v>159</v>
      </c>
      <c r="K22" s="164">
        <v>46052</v>
      </c>
      <c r="L22" s="165"/>
      <c r="M22" s="166"/>
      <c r="N22" s="168" t="str" cm="1">
        <f t="array" ref="N22">_xlfn.IFNA(LOOKUP(2, 1/(MOD(COLUMN(O22:XFD22)-COLUMN(O22), 5)=2)/(O22:XFD22&lt;&gt;""), O22:XFD22),"Not Submitted")</f>
        <v>Cat. -IV</v>
      </c>
      <c r="O22" s="228"/>
      <c r="P22" s="228"/>
      <c r="Q22" s="177" t="s">
        <v>37</v>
      </c>
      <c r="R22" s="178"/>
      <c r="S22" s="172" t="s">
        <v>3095</v>
      </c>
      <c r="T22" s="188"/>
      <c r="U22" s="185"/>
      <c r="V22" s="168"/>
      <c r="W22" s="172"/>
      <c r="X22" s="172"/>
      <c r="Y22" s="227"/>
      <c r="Z22" s="232"/>
      <c r="AA22" s="208"/>
      <c r="AB22" s="168"/>
      <c r="AC22" s="168"/>
      <c r="AD22" s="231"/>
      <c r="AE22" s="232"/>
      <c r="AF22" s="208"/>
      <c r="AG22" s="172"/>
      <c r="AH22" s="172"/>
      <c r="AI22" s="236"/>
      <c r="AJ22" s="205"/>
      <c r="AK22" s="172"/>
      <c r="AL22" s="172"/>
      <c r="AM22" s="172"/>
      <c r="AN22" s="180"/>
      <c r="AO22" s="172"/>
      <c r="AP22" s="172"/>
      <c r="AQ22" s="172"/>
      <c r="AR22" s="172"/>
      <c r="AS22" s="180"/>
      <c r="AT22" s="172"/>
      <c r="AU22" s="172"/>
      <c r="AV22" s="172"/>
      <c r="AW22" s="172"/>
      <c r="AX22" s="180"/>
      <c r="AY22" s="172"/>
      <c r="AZ22" s="172"/>
      <c r="BA22" s="172"/>
      <c r="BB22" s="172"/>
      <c r="BC22" s="180"/>
      <c r="BD22" s="172"/>
      <c r="BE22" s="172"/>
      <c r="BF22" s="172"/>
      <c r="BG22" s="172"/>
      <c r="BH22" s="180"/>
      <c r="BI22" s="172"/>
      <c r="BJ22" s="172"/>
      <c r="BK22" s="172"/>
      <c r="BL22" s="191"/>
      <c r="BM22" s="7" t="str">
        <f t="shared" si="0"/>
        <v>E</v>
      </c>
    </row>
    <row r="23" spans="1:65" s="7" customFormat="1" ht="38.25" hidden="1">
      <c r="A23" s="158">
        <v>21</v>
      </c>
      <c r="B23" s="277" t="str">
        <f t="shared" si="1"/>
        <v>PSS12_Adani Green Energy 27 C Limited (AGE27CL)</v>
      </c>
      <c r="C23" s="175" t="s">
        <v>290</v>
      </c>
      <c r="D23" s="176" t="s">
        <v>23</v>
      </c>
      <c r="E23" s="160" t="s">
        <v>291</v>
      </c>
      <c r="F23" s="291" t="s">
        <v>2381</v>
      </c>
      <c r="G23" s="183" t="s">
        <v>386</v>
      </c>
      <c r="H23" s="306" t="s">
        <v>387</v>
      </c>
      <c r="I23" s="301" t="s">
        <v>141</v>
      </c>
      <c r="J23" s="160" t="s">
        <v>159</v>
      </c>
      <c r="K23" s="164">
        <v>46052</v>
      </c>
      <c r="L23" s="165"/>
      <c r="M23" s="166"/>
      <c r="N23" s="168" t="str" cm="1">
        <f t="array" ref="N23">_xlfn.IFNA(LOOKUP(2, 1/(MOD(COLUMN(O23:XFD23)-COLUMN(O23), 5)=2)/(O23:XFD23&lt;&gt;""), O23:XFD23),"Not Submitted")</f>
        <v>Cat. -I</v>
      </c>
      <c r="O23" s="228"/>
      <c r="P23" s="228"/>
      <c r="Q23" s="177" t="s">
        <v>33</v>
      </c>
      <c r="R23" s="178"/>
      <c r="S23" s="172" t="s">
        <v>185</v>
      </c>
      <c r="T23" s="188"/>
      <c r="U23" s="185"/>
      <c r="V23" s="168"/>
      <c r="W23" s="172"/>
      <c r="X23" s="172"/>
      <c r="Y23" s="227"/>
      <c r="Z23" s="232"/>
      <c r="AA23" s="208"/>
      <c r="AB23" s="168"/>
      <c r="AC23" s="168"/>
      <c r="AD23" s="231"/>
      <c r="AE23" s="232"/>
      <c r="AF23" s="208"/>
      <c r="AG23" s="172"/>
      <c r="AH23" s="172"/>
      <c r="AI23" s="236"/>
      <c r="AJ23" s="205"/>
      <c r="AK23" s="172"/>
      <c r="AL23" s="172"/>
      <c r="AM23" s="172"/>
      <c r="AN23" s="180"/>
      <c r="AO23" s="172"/>
      <c r="AP23" s="172"/>
      <c r="AQ23" s="172"/>
      <c r="AR23" s="172"/>
      <c r="AS23" s="180"/>
      <c r="AT23" s="172"/>
      <c r="AU23" s="172"/>
      <c r="AV23" s="172"/>
      <c r="AW23" s="172"/>
      <c r="AX23" s="180"/>
      <c r="AY23" s="172"/>
      <c r="AZ23" s="172"/>
      <c r="BA23" s="172"/>
      <c r="BB23" s="172"/>
      <c r="BC23" s="180"/>
      <c r="BD23" s="172"/>
      <c r="BE23" s="172"/>
      <c r="BF23" s="172"/>
      <c r="BG23" s="172"/>
      <c r="BH23" s="180"/>
      <c r="BI23" s="172"/>
      <c r="BJ23" s="172"/>
      <c r="BK23" s="172"/>
      <c r="BL23" s="191"/>
      <c r="BM23" s="7" t="str">
        <f t="shared" si="0"/>
        <v>E</v>
      </c>
    </row>
    <row r="24" spans="1:65" s="7" customFormat="1" ht="67.5" hidden="1">
      <c r="A24" s="158">
        <v>22</v>
      </c>
      <c r="B24" s="277" t="str">
        <f t="shared" si="1"/>
        <v>PSS12_Adani Green Energy 27 C Limited (AGE27CL)</v>
      </c>
      <c r="C24" s="175" t="s">
        <v>290</v>
      </c>
      <c r="D24" s="176" t="s">
        <v>23</v>
      </c>
      <c r="E24" s="160" t="s">
        <v>291</v>
      </c>
      <c r="F24" s="291" t="s">
        <v>2382</v>
      </c>
      <c r="G24" s="183" t="s">
        <v>383</v>
      </c>
      <c r="H24" s="306" t="s">
        <v>384</v>
      </c>
      <c r="I24" s="301" t="s">
        <v>141</v>
      </c>
      <c r="J24" s="160" t="s">
        <v>142</v>
      </c>
      <c r="K24" s="164">
        <v>46052</v>
      </c>
      <c r="L24" s="165"/>
      <c r="M24" s="166"/>
      <c r="N24" s="168" t="str" cm="1">
        <f t="array" ref="N24">_xlfn.IFNA(LOOKUP(2, 1/(MOD(COLUMN(O24:XFD24)-COLUMN(O24), 5)=2)/(O24:XFD24&lt;&gt;""), O24:XFD24),"Not Submitted")</f>
        <v>Cat. -I</v>
      </c>
      <c r="O24" s="228"/>
      <c r="P24" s="228"/>
      <c r="Q24" s="177" t="s">
        <v>33</v>
      </c>
      <c r="R24" s="178"/>
      <c r="S24" s="172" t="s">
        <v>185</v>
      </c>
      <c r="T24" s="188"/>
      <c r="U24" s="185"/>
      <c r="V24" s="168"/>
      <c r="W24" s="172"/>
      <c r="X24" s="172"/>
      <c r="Y24" s="227"/>
      <c r="Z24" s="232"/>
      <c r="AA24" s="208"/>
      <c r="AB24" s="168"/>
      <c r="AC24" s="168"/>
      <c r="AD24" s="231"/>
      <c r="AE24" s="232"/>
      <c r="AF24" s="208"/>
      <c r="AG24" s="172"/>
      <c r="AH24" s="172"/>
      <c r="AI24" s="236"/>
      <c r="AJ24" s="205"/>
      <c r="AK24" s="172"/>
      <c r="AL24" s="172"/>
      <c r="AM24" s="172"/>
      <c r="AN24" s="180"/>
      <c r="AO24" s="172"/>
      <c r="AP24" s="172"/>
      <c r="AQ24" s="172"/>
      <c r="AR24" s="172"/>
      <c r="AS24" s="180"/>
      <c r="AT24" s="172"/>
      <c r="AU24" s="172"/>
      <c r="AV24" s="172"/>
      <c r="AW24" s="172"/>
      <c r="AX24" s="180"/>
      <c r="AY24" s="172"/>
      <c r="AZ24" s="172"/>
      <c r="BA24" s="172"/>
      <c r="BB24" s="172"/>
      <c r="BC24" s="180"/>
      <c r="BD24" s="172"/>
      <c r="BE24" s="172"/>
      <c r="BF24" s="172"/>
      <c r="BG24" s="172"/>
      <c r="BH24" s="180"/>
      <c r="BI24" s="172"/>
      <c r="BJ24" s="172"/>
      <c r="BK24" s="172"/>
      <c r="BL24" s="191"/>
      <c r="BM24" s="7" t="str">
        <f t="shared" si="0"/>
        <v>E</v>
      </c>
    </row>
    <row r="25" spans="1:65" s="7" customFormat="1" ht="40.5" hidden="1">
      <c r="A25" s="158">
        <v>23</v>
      </c>
      <c r="B25" s="277" t="str">
        <f t="shared" si="1"/>
        <v>PSS12_Adani Green Energy 27 C Limited (AGE27CL)</v>
      </c>
      <c r="C25" s="175" t="s">
        <v>290</v>
      </c>
      <c r="D25" s="176" t="s">
        <v>23</v>
      </c>
      <c r="E25" s="160" t="s">
        <v>291</v>
      </c>
      <c r="F25" s="291" t="s">
        <v>2383</v>
      </c>
      <c r="G25" s="182" t="s">
        <v>380</v>
      </c>
      <c r="H25" s="306" t="s">
        <v>381</v>
      </c>
      <c r="I25" s="301" t="s">
        <v>190</v>
      </c>
      <c r="J25" s="160" t="s">
        <v>159</v>
      </c>
      <c r="K25" s="164">
        <v>46052</v>
      </c>
      <c r="L25" s="165"/>
      <c r="M25" s="166"/>
      <c r="N25" s="168" t="str" cm="1">
        <f t="array" ref="N25">_xlfn.IFNA(LOOKUP(2, 1/(MOD(COLUMN(O25:XFD25)-COLUMN(O25), 5)=2)/(O25:XFD25&lt;&gt;""), O25:XFD25),"Not Submitted")</f>
        <v>Cat. -IV</v>
      </c>
      <c r="O25" s="228"/>
      <c r="P25" s="228"/>
      <c r="Q25" s="177" t="s">
        <v>37</v>
      </c>
      <c r="R25" s="178"/>
      <c r="S25" s="172" t="s">
        <v>185</v>
      </c>
      <c r="T25" s="188"/>
      <c r="U25" s="185"/>
      <c r="V25" s="168"/>
      <c r="W25" s="172"/>
      <c r="X25" s="172"/>
      <c r="Y25" s="227"/>
      <c r="Z25" s="232"/>
      <c r="AA25" s="208"/>
      <c r="AB25" s="168"/>
      <c r="AC25" s="168"/>
      <c r="AD25" s="231"/>
      <c r="AE25" s="232"/>
      <c r="AF25" s="208"/>
      <c r="AG25" s="172"/>
      <c r="AH25" s="172"/>
      <c r="AI25" s="236"/>
      <c r="AJ25" s="205"/>
      <c r="AK25" s="172"/>
      <c r="AL25" s="172"/>
      <c r="AM25" s="172"/>
      <c r="AN25" s="180"/>
      <c r="AO25" s="172"/>
      <c r="AP25" s="172"/>
      <c r="AQ25" s="172"/>
      <c r="AR25" s="172"/>
      <c r="AS25" s="180"/>
      <c r="AT25" s="172"/>
      <c r="AU25" s="172"/>
      <c r="AV25" s="172"/>
      <c r="AW25" s="172"/>
      <c r="AX25" s="180"/>
      <c r="AY25" s="172"/>
      <c r="AZ25" s="172"/>
      <c r="BA25" s="172"/>
      <c r="BB25" s="172"/>
      <c r="BC25" s="180"/>
      <c r="BD25" s="172"/>
      <c r="BE25" s="172"/>
      <c r="BF25" s="172"/>
      <c r="BG25" s="172"/>
      <c r="BH25" s="180"/>
      <c r="BI25" s="172"/>
      <c r="BJ25" s="172"/>
      <c r="BK25" s="172"/>
      <c r="BL25" s="191"/>
      <c r="BM25" s="7" t="str">
        <f t="shared" si="0"/>
        <v>E</v>
      </c>
    </row>
    <row r="26" spans="1:65" s="7" customFormat="1" ht="38.25" hidden="1">
      <c r="A26" s="158">
        <v>24</v>
      </c>
      <c r="B26" s="277" t="str">
        <f t="shared" si="1"/>
        <v>PSS12_Adani Green Energy 27 C Limited (AGE27CL)</v>
      </c>
      <c r="C26" s="175" t="s">
        <v>290</v>
      </c>
      <c r="D26" s="176" t="s">
        <v>23</v>
      </c>
      <c r="E26" s="160" t="s">
        <v>291</v>
      </c>
      <c r="F26" s="291" t="s">
        <v>2384</v>
      </c>
      <c r="G26" s="183" t="s">
        <v>311</v>
      </c>
      <c r="H26" s="306" t="s">
        <v>312</v>
      </c>
      <c r="I26" s="301" t="s">
        <v>141</v>
      </c>
      <c r="J26" s="160" t="s">
        <v>159</v>
      </c>
      <c r="K26" s="164">
        <v>46052</v>
      </c>
      <c r="L26" s="165"/>
      <c r="M26" s="166"/>
      <c r="N26" s="168" t="str" cm="1">
        <f t="array" ref="N26">_xlfn.IFNA(LOOKUP(2, 1/(MOD(COLUMN(O26:XFD26)-COLUMN(O26), 5)=2)/(O26:XFD26&lt;&gt;""), O26:XFD26),"Not Submitted")</f>
        <v>Cat. -IV</v>
      </c>
      <c r="O26" s="228"/>
      <c r="P26" s="228"/>
      <c r="Q26" s="177" t="s">
        <v>37</v>
      </c>
      <c r="R26" s="178"/>
      <c r="S26" s="172" t="s">
        <v>185</v>
      </c>
      <c r="T26" s="188"/>
      <c r="U26" s="185"/>
      <c r="V26" s="168"/>
      <c r="W26" s="172"/>
      <c r="X26" s="172"/>
      <c r="Y26" s="227"/>
      <c r="Z26" s="232"/>
      <c r="AA26" s="208"/>
      <c r="AB26" s="168"/>
      <c r="AC26" s="168"/>
      <c r="AD26" s="231"/>
      <c r="AE26" s="232"/>
      <c r="AF26" s="208"/>
      <c r="AG26" s="172"/>
      <c r="AH26" s="172"/>
      <c r="AI26" s="236"/>
      <c r="AJ26" s="205"/>
      <c r="AK26" s="172"/>
      <c r="AL26" s="172"/>
      <c r="AM26" s="172"/>
      <c r="AN26" s="180"/>
      <c r="AO26" s="172"/>
      <c r="AP26" s="172"/>
      <c r="AQ26" s="172"/>
      <c r="AR26" s="172"/>
      <c r="AS26" s="180"/>
      <c r="AT26" s="172"/>
      <c r="AU26" s="172"/>
      <c r="AV26" s="172"/>
      <c r="AW26" s="172"/>
      <c r="AX26" s="180"/>
      <c r="AY26" s="172"/>
      <c r="AZ26" s="172"/>
      <c r="BA26" s="172"/>
      <c r="BB26" s="172"/>
      <c r="BC26" s="180"/>
      <c r="BD26" s="172"/>
      <c r="BE26" s="172"/>
      <c r="BF26" s="172"/>
      <c r="BG26" s="172"/>
      <c r="BH26" s="180"/>
      <c r="BI26" s="172"/>
      <c r="BJ26" s="172"/>
      <c r="BK26" s="172"/>
      <c r="BL26" s="191"/>
      <c r="BM26" s="7" t="str">
        <f t="shared" si="0"/>
        <v>E</v>
      </c>
    </row>
    <row r="27" spans="1:65" s="7" customFormat="1" ht="38.25" hidden="1">
      <c r="A27" s="158">
        <v>25</v>
      </c>
      <c r="B27" s="277" t="str">
        <f t="shared" si="1"/>
        <v>PSS12_Adani Green Energy 27 C Limited (AGE27CL)</v>
      </c>
      <c r="C27" s="175" t="s">
        <v>290</v>
      </c>
      <c r="D27" s="176" t="s">
        <v>23</v>
      </c>
      <c r="E27" s="160" t="s">
        <v>291</v>
      </c>
      <c r="F27" s="291" t="s">
        <v>2385</v>
      </c>
      <c r="G27" s="183" t="s">
        <v>308</v>
      </c>
      <c r="H27" s="306" t="s">
        <v>309</v>
      </c>
      <c r="I27" s="301" t="s">
        <v>190</v>
      </c>
      <c r="J27" s="160" t="s">
        <v>142</v>
      </c>
      <c r="K27" s="164">
        <v>46052</v>
      </c>
      <c r="L27" s="165"/>
      <c r="M27" s="166"/>
      <c r="N27" s="168" t="str" cm="1">
        <f t="array" ref="N27">_xlfn.IFNA(LOOKUP(2, 1/(MOD(COLUMN(O27:XFD27)-COLUMN(O27), 5)=2)/(O27:XFD27&lt;&gt;""), O27:XFD27),"Not Submitted")</f>
        <v>Cat. -IV</v>
      </c>
      <c r="O27" s="228"/>
      <c r="P27" s="228"/>
      <c r="Q27" s="177" t="s">
        <v>37</v>
      </c>
      <c r="R27" s="178"/>
      <c r="S27" s="172" t="s">
        <v>185</v>
      </c>
      <c r="T27" s="188"/>
      <c r="U27" s="185"/>
      <c r="V27" s="168"/>
      <c r="W27" s="172"/>
      <c r="X27" s="172"/>
      <c r="Y27" s="227"/>
      <c r="Z27" s="232"/>
      <c r="AA27" s="208"/>
      <c r="AB27" s="168"/>
      <c r="AC27" s="168"/>
      <c r="AD27" s="231"/>
      <c r="AE27" s="232"/>
      <c r="AF27" s="208"/>
      <c r="AG27" s="172"/>
      <c r="AH27" s="172"/>
      <c r="AI27" s="236"/>
      <c r="AJ27" s="205"/>
      <c r="AK27" s="172"/>
      <c r="AL27" s="172"/>
      <c r="AM27" s="172"/>
      <c r="AN27" s="180"/>
      <c r="AO27" s="172"/>
      <c r="AP27" s="172"/>
      <c r="AQ27" s="172"/>
      <c r="AR27" s="172"/>
      <c r="AS27" s="180"/>
      <c r="AT27" s="172"/>
      <c r="AU27" s="172"/>
      <c r="AV27" s="172"/>
      <c r="AW27" s="172"/>
      <c r="AX27" s="180"/>
      <c r="AY27" s="172"/>
      <c r="AZ27" s="172"/>
      <c r="BA27" s="172"/>
      <c r="BB27" s="172"/>
      <c r="BC27" s="180"/>
      <c r="BD27" s="172"/>
      <c r="BE27" s="172"/>
      <c r="BF27" s="172"/>
      <c r="BG27" s="172"/>
      <c r="BH27" s="180"/>
      <c r="BI27" s="172"/>
      <c r="BJ27" s="172"/>
      <c r="BK27" s="172"/>
      <c r="BL27" s="191"/>
      <c r="BM27" s="7" t="str">
        <f t="shared" si="0"/>
        <v>E</v>
      </c>
    </row>
    <row r="28" spans="1:65" s="7" customFormat="1" ht="38.25" hidden="1">
      <c r="A28" s="158">
        <v>26</v>
      </c>
      <c r="B28" s="277" t="str">
        <f t="shared" si="1"/>
        <v>PSS12_Adani Green Energy 27 C Limited (AGE27CL)</v>
      </c>
      <c r="C28" s="175" t="s">
        <v>290</v>
      </c>
      <c r="D28" s="176" t="s">
        <v>23</v>
      </c>
      <c r="E28" s="160" t="s">
        <v>291</v>
      </c>
      <c r="F28" s="291" t="s">
        <v>2386</v>
      </c>
      <c r="G28" s="182" t="s">
        <v>305</v>
      </c>
      <c r="H28" s="306" t="s">
        <v>306</v>
      </c>
      <c r="I28" s="301" t="s">
        <v>190</v>
      </c>
      <c r="J28" s="160" t="s">
        <v>159</v>
      </c>
      <c r="K28" s="164">
        <v>46052</v>
      </c>
      <c r="L28" s="165"/>
      <c r="M28" s="166"/>
      <c r="N28" s="168" t="str" cm="1">
        <f t="array" ref="N28">_xlfn.IFNA(LOOKUP(2, 1/(MOD(COLUMN(O28:XFD28)-COLUMN(O28), 5)=2)/(O28:XFD28&lt;&gt;""), O28:XFD28),"Not Submitted")</f>
        <v>Cat. -IV</v>
      </c>
      <c r="O28" s="228"/>
      <c r="P28" s="228"/>
      <c r="Q28" s="177" t="s">
        <v>37</v>
      </c>
      <c r="R28" s="178"/>
      <c r="S28" s="172" t="s">
        <v>185</v>
      </c>
      <c r="T28" s="188"/>
      <c r="U28" s="185"/>
      <c r="V28" s="168"/>
      <c r="W28" s="172"/>
      <c r="X28" s="172"/>
      <c r="Y28" s="227"/>
      <c r="Z28" s="232"/>
      <c r="AA28" s="208"/>
      <c r="AB28" s="168"/>
      <c r="AC28" s="168"/>
      <c r="AD28" s="231"/>
      <c r="AE28" s="232"/>
      <c r="AF28" s="208"/>
      <c r="AG28" s="172"/>
      <c r="AH28" s="172"/>
      <c r="AI28" s="236"/>
      <c r="AJ28" s="205"/>
      <c r="AK28" s="172"/>
      <c r="AL28" s="172"/>
      <c r="AM28" s="172"/>
      <c r="AN28" s="180"/>
      <c r="AO28" s="172"/>
      <c r="AP28" s="172"/>
      <c r="AQ28" s="172"/>
      <c r="AR28" s="172"/>
      <c r="AS28" s="180"/>
      <c r="AT28" s="172"/>
      <c r="AU28" s="172"/>
      <c r="AV28" s="172"/>
      <c r="AW28" s="172"/>
      <c r="AX28" s="180"/>
      <c r="AY28" s="172"/>
      <c r="AZ28" s="172"/>
      <c r="BA28" s="172"/>
      <c r="BB28" s="172"/>
      <c r="BC28" s="180"/>
      <c r="BD28" s="172"/>
      <c r="BE28" s="172"/>
      <c r="BF28" s="172"/>
      <c r="BG28" s="172"/>
      <c r="BH28" s="180"/>
      <c r="BI28" s="172"/>
      <c r="BJ28" s="172"/>
      <c r="BK28" s="172"/>
      <c r="BL28" s="191"/>
      <c r="BM28" s="7" t="str">
        <f t="shared" si="0"/>
        <v>E</v>
      </c>
    </row>
    <row r="29" spans="1:65" s="7" customFormat="1" ht="38.25" hidden="1">
      <c r="A29" s="158">
        <v>27</v>
      </c>
      <c r="B29" s="277" t="str">
        <f t="shared" si="1"/>
        <v>PSS12_Adani Green Energy 27 C Limited (AGE27CL)</v>
      </c>
      <c r="C29" s="175" t="s">
        <v>290</v>
      </c>
      <c r="D29" s="176" t="s">
        <v>23</v>
      </c>
      <c r="E29" s="160" t="s">
        <v>291</v>
      </c>
      <c r="F29" s="291" t="s">
        <v>2387</v>
      </c>
      <c r="G29" s="183" t="s">
        <v>302</v>
      </c>
      <c r="H29" s="306" t="s">
        <v>303</v>
      </c>
      <c r="I29" s="301" t="s">
        <v>141</v>
      </c>
      <c r="J29" s="160" t="s">
        <v>159</v>
      </c>
      <c r="K29" s="164">
        <v>46052</v>
      </c>
      <c r="L29" s="165"/>
      <c r="M29" s="166"/>
      <c r="N29" s="168" t="str" cm="1">
        <f t="array" ref="N29">_xlfn.IFNA(LOOKUP(2, 1/(MOD(COLUMN(O29:XFD29)-COLUMN(O29), 5)=2)/(O29:XFD29&lt;&gt;""), O29:XFD29),"Not Submitted")</f>
        <v>Cat. -I</v>
      </c>
      <c r="O29" s="228"/>
      <c r="P29" s="228"/>
      <c r="Q29" s="177" t="s">
        <v>33</v>
      </c>
      <c r="R29" s="178"/>
      <c r="S29" s="172" t="s">
        <v>185</v>
      </c>
      <c r="T29" s="188"/>
      <c r="U29" s="185"/>
      <c r="V29" s="168"/>
      <c r="W29" s="172"/>
      <c r="X29" s="172"/>
      <c r="Y29" s="227"/>
      <c r="Z29" s="232"/>
      <c r="AA29" s="208"/>
      <c r="AB29" s="168"/>
      <c r="AC29" s="168"/>
      <c r="AD29" s="231"/>
      <c r="AE29" s="232"/>
      <c r="AF29" s="208"/>
      <c r="AG29" s="172"/>
      <c r="AH29" s="172"/>
      <c r="AI29" s="236"/>
      <c r="AJ29" s="205"/>
      <c r="AK29" s="172"/>
      <c r="AL29" s="172"/>
      <c r="AM29" s="172"/>
      <c r="AN29" s="180"/>
      <c r="AO29" s="172"/>
      <c r="AP29" s="172"/>
      <c r="AQ29" s="172"/>
      <c r="AR29" s="172"/>
      <c r="AS29" s="180"/>
      <c r="AT29" s="172"/>
      <c r="AU29" s="172"/>
      <c r="AV29" s="172"/>
      <c r="AW29" s="172"/>
      <c r="AX29" s="180"/>
      <c r="AY29" s="172"/>
      <c r="AZ29" s="172"/>
      <c r="BA29" s="172"/>
      <c r="BB29" s="172"/>
      <c r="BC29" s="180"/>
      <c r="BD29" s="172"/>
      <c r="BE29" s="172"/>
      <c r="BF29" s="172"/>
      <c r="BG29" s="172"/>
      <c r="BH29" s="180"/>
      <c r="BI29" s="172"/>
      <c r="BJ29" s="172"/>
      <c r="BK29" s="172"/>
      <c r="BL29" s="191"/>
      <c r="BM29" s="7" t="str">
        <f t="shared" si="0"/>
        <v>E</v>
      </c>
    </row>
    <row r="30" spans="1:65" s="7" customFormat="1" ht="38.25" hidden="1">
      <c r="A30" s="158">
        <v>28</v>
      </c>
      <c r="B30" s="277" t="str">
        <f t="shared" si="1"/>
        <v>PSS12_Adani Green Energy 27 C Limited (AGE27CL)</v>
      </c>
      <c r="C30" s="175" t="s">
        <v>290</v>
      </c>
      <c r="D30" s="176" t="s">
        <v>23</v>
      </c>
      <c r="E30" s="160" t="s">
        <v>291</v>
      </c>
      <c r="F30" s="291" t="s">
        <v>2388</v>
      </c>
      <c r="G30" s="183" t="s">
        <v>299</v>
      </c>
      <c r="H30" s="306" t="s">
        <v>300</v>
      </c>
      <c r="I30" s="301" t="s">
        <v>141</v>
      </c>
      <c r="J30" s="160" t="s">
        <v>159</v>
      </c>
      <c r="K30" s="164">
        <v>46052</v>
      </c>
      <c r="L30" s="165"/>
      <c r="M30" s="166"/>
      <c r="N30" s="168" t="str" cm="1">
        <f t="array" ref="N30">_xlfn.IFNA(LOOKUP(2, 1/(MOD(COLUMN(O30:XFD30)-COLUMN(O30), 5)=2)/(O30:XFD30&lt;&gt;""), O30:XFD30),"Not Submitted")</f>
        <v>Cat. -I</v>
      </c>
      <c r="O30" s="228"/>
      <c r="P30" s="228"/>
      <c r="Q30" s="177" t="s">
        <v>33</v>
      </c>
      <c r="R30" s="178"/>
      <c r="S30" s="172" t="s">
        <v>185</v>
      </c>
      <c r="T30" s="188"/>
      <c r="U30" s="185"/>
      <c r="V30" s="168"/>
      <c r="W30" s="172"/>
      <c r="X30" s="172"/>
      <c r="Y30" s="227"/>
      <c r="Z30" s="232"/>
      <c r="AA30" s="208"/>
      <c r="AB30" s="168"/>
      <c r="AC30" s="168"/>
      <c r="AD30" s="231"/>
      <c r="AE30" s="232"/>
      <c r="AF30" s="208"/>
      <c r="AG30" s="172"/>
      <c r="AH30" s="172"/>
      <c r="AI30" s="236"/>
      <c r="AJ30" s="205"/>
      <c r="AK30" s="172"/>
      <c r="AL30" s="172"/>
      <c r="AM30" s="172"/>
      <c r="AN30" s="180"/>
      <c r="AO30" s="172"/>
      <c r="AP30" s="172"/>
      <c r="AQ30" s="172"/>
      <c r="AR30" s="172"/>
      <c r="AS30" s="180"/>
      <c r="AT30" s="172"/>
      <c r="AU30" s="172"/>
      <c r="AV30" s="172"/>
      <c r="AW30" s="172"/>
      <c r="AX30" s="180"/>
      <c r="AY30" s="172"/>
      <c r="AZ30" s="172"/>
      <c r="BA30" s="172"/>
      <c r="BB30" s="172"/>
      <c r="BC30" s="180"/>
      <c r="BD30" s="172"/>
      <c r="BE30" s="172"/>
      <c r="BF30" s="172"/>
      <c r="BG30" s="172"/>
      <c r="BH30" s="180"/>
      <c r="BI30" s="172"/>
      <c r="BJ30" s="172"/>
      <c r="BK30" s="172"/>
      <c r="BL30" s="191"/>
      <c r="BM30" s="7" t="str">
        <f t="shared" si="0"/>
        <v>E</v>
      </c>
    </row>
    <row r="31" spans="1:65" s="7" customFormat="1" ht="38.25" hidden="1">
      <c r="A31" s="158">
        <v>29</v>
      </c>
      <c r="B31" s="277" t="str">
        <f t="shared" si="1"/>
        <v>PSS12_Adani Green Energy 27 C Limited (AGE27CL)</v>
      </c>
      <c r="C31" s="175" t="s">
        <v>290</v>
      </c>
      <c r="D31" s="176" t="s">
        <v>23</v>
      </c>
      <c r="E31" s="160" t="s">
        <v>291</v>
      </c>
      <c r="F31" s="291" t="s">
        <v>2389</v>
      </c>
      <c r="G31" s="183" t="s">
        <v>296</v>
      </c>
      <c r="H31" s="306" t="s">
        <v>297</v>
      </c>
      <c r="I31" s="301" t="s">
        <v>190</v>
      </c>
      <c r="J31" s="160" t="s">
        <v>142</v>
      </c>
      <c r="K31" s="164">
        <v>46052</v>
      </c>
      <c r="L31" s="165"/>
      <c r="M31" s="166"/>
      <c r="N31" s="168" t="str" cm="1">
        <f t="array" ref="N31">_xlfn.IFNA(LOOKUP(2, 1/(MOD(COLUMN(O31:XFD31)-COLUMN(O31), 5)=2)/(O31:XFD31&lt;&gt;""), O31:XFD31),"Not Submitted")</f>
        <v>Cat. -IV</v>
      </c>
      <c r="O31" s="228"/>
      <c r="P31" s="228"/>
      <c r="Q31" s="177" t="s">
        <v>37</v>
      </c>
      <c r="R31" s="178"/>
      <c r="S31" s="172" t="s">
        <v>185</v>
      </c>
      <c r="T31" s="188"/>
      <c r="U31" s="185"/>
      <c r="V31" s="168"/>
      <c r="W31" s="172"/>
      <c r="X31" s="172"/>
      <c r="Y31" s="227"/>
      <c r="Z31" s="232"/>
      <c r="AA31" s="208"/>
      <c r="AB31" s="168"/>
      <c r="AC31" s="168"/>
      <c r="AD31" s="231"/>
      <c r="AE31" s="232"/>
      <c r="AF31" s="208"/>
      <c r="AG31" s="172"/>
      <c r="AH31" s="172"/>
      <c r="AI31" s="236"/>
      <c r="AJ31" s="205"/>
      <c r="AK31" s="172"/>
      <c r="AL31" s="172"/>
      <c r="AM31" s="172"/>
      <c r="AN31" s="180"/>
      <c r="AO31" s="172"/>
      <c r="AP31" s="172"/>
      <c r="AQ31" s="172"/>
      <c r="AR31" s="172"/>
      <c r="AS31" s="180"/>
      <c r="AT31" s="172"/>
      <c r="AU31" s="172"/>
      <c r="AV31" s="172"/>
      <c r="AW31" s="172"/>
      <c r="AX31" s="180"/>
      <c r="AY31" s="172"/>
      <c r="AZ31" s="172"/>
      <c r="BA31" s="172"/>
      <c r="BB31" s="172"/>
      <c r="BC31" s="180"/>
      <c r="BD31" s="172"/>
      <c r="BE31" s="172"/>
      <c r="BF31" s="172"/>
      <c r="BG31" s="172"/>
      <c r="BH31" s="180"/>
      <c r="BI31" s="172"/>
      <c r="BJ31" s="172"/>
      <c r="BK31" s="172"/>
      <c r="BL31" s="191"/>
      <c r="BM31" s="7" t="str">
        <f t="shared" si="0"/>
        <v>E</v>
      </c>
    </row>
    <row r="32" spans="1:65" s="7" customFormat="1" ht="38.25" hidden="1">
      <c r="A32" s="158">
        <v>30</v>
      </c>
      <c r="B32" s="277" t="str">
        <f t="shared" si="1"/>
        <v>PSS12_Adani Green Energy 27 C Limited (AGE27CL)</v>
      </c>
      <c r="C32" s="175" t="s">
        <v>290</v>
      </c>
      <c r="D32" s="176" t="s">
        <v>23</v>
      </c>
      <c r="E32" s="160" t="s">
        <v>291</v>
      </c>
      <c r="F32" s="291" t="s">
        <v>2390</v>
      </c>
      <c r="G32" s="183" t="s">
        <v>293</v>
      </c>
      <c r="H32" s="306" t="s">
        <v>294</v>
      </c>
      <c r="I32" s="301" t="s">
        <v>190</v>
      </c>
      <c r="J32" s="160" t="s">
        <v>142</v>
      </c>
      <c r="K32" s="164">
        <v>46052</v>
      </c>
      <c r="L32" s="165"/>
      <c r="M32" s="166"/>
      <c r="N32" s="168" t="str" cm="1">
        <f t="array" ref="N32">_xlfn.IFNA(LOOKUP(2, 1/(MOD(COLUMN(O32:XFD32)-COLUMN(O32), 5)=2)/(O32:XFD32&lt;&gt;""), O32:XFD32),"Not Submitted")</f>
        <v>Cat. -IV</v>
      </c>
      <c r="O32" s="228"/>
      <c r="P32" s="228"/>
      <c r="Q32" s="177" t="s">
        <v>37</v>
      </c>
      <c r="R32" s="178"/>
      <c r="S32" s="172" t="s">
        <v>185</v>
      </c>
      <c r="T32" s="188"/>
      <c r="U32" s="185"/>
      <c r="V32" s="168"/>
      <c r="W32" s="172"/>
      <c r="X32" s="172"/>
      <c r="Y32" s="227"/>
      <c r="Z32" s="232"/>
      <c r="AA32" s="208"/>
      <c r="AB32" s="168"/>
      <c r="AC32" s="168"/>
      <c r="AD32" s="231"/>
      <c r="AE32" s="232"/>
      <c r="AF32" s="208"/>
      <c r="AG32" s="172"/>
      <c r="AH32" s="172"/>
      <c r="AI32" s="236"/>
      <c r="AJ32" s="205"/>
      <c r="AK32" s="172"/>
      <c r="AL32" s="172"/>
      <c r="AM32" s="172"/>
      <c r="AN32" s="180"/>
      <c r="AO32" s="172"/>
      <c r="AP32" s="172"/>
      <c r="AQ32" s="172"/>
      <c r="AR32" s="172"/>
      <c r="AS32" s="180"/>
      <c r="AT32" s="172"/>
      <c r="AU32" s="172"/>
      <c r="AV32" s="172"/>
      <c r="AW32" s="172"/>
      <c r="AX32" s="180"/>
      <c r="AY32" s="172"/>
      <c r="AZ32" s="172"/>
      <c r="BA32" s="172"/>
      <c r="BB32" s="172"/>
      <c r="BC32" s="180"/>
      <c r="BD32" s="172"/>
      <c r="BE32" s="172"/>
      <c r="BF32" s="172"/>
      <c r="BG32" s="172"/>
      <c r="BH32" s="180"/>
      <c r="BI32" s="172"/>
      <c r="BJ32" s="172"/>
      <c r="BK32" s="172"/>
      <c r="BL32" s="191"/>
      <c r="BM32" s="7" t="str">
        <f t="shared" si="0"/>
        <v>E</v>
      </c>
    </row>
    <row r="33" spans="1:65" s="7" customFormat="1" ht="67.5" hidden="1">
      <c r="A33" s="158">
        <v>31</v>
      </c>
      <c r="B33" s="277" t="str">
        <f t="shared" si="1"/>
        <v>PSS12_Adani Green Energy 27 C Limited (AGE27CL)</v>
      </c>
      <c r="C33" s="175" t="s">
        <v>290</v>
      </c>
      <c r="D33" s="176" t="s">
        <v>23</v>
      </c>
      <c r="E33" s="160" t="s">
        <v>291</v>
      </c>
      <c r="F33" s="291" t="s">
        <v>2391</v>
      </c>
      <c r="G33" s="183" t="s">
        <v>352</v>
      </c>
      <c r="H33" s="309" t="s">
        <v>353</v>
      </c>
      <c r="I33" s="302" t="s">
        <v>141</v>
      </c>
      <c r="J33" s="160" t="s">
        <v>142</v>
      </c>
      <c r="K33" s="164">
        <v>46052</v>
      </c>
      <c r="L33" s="165"/>
      <c r="M33" s="166"/>
      <c r="N33" s="168" t="str" cm="1">
        <f t="array" ref="N33">_xlfn.IFNA(LOOKUP(2, 1/(MOD(COLUMN(O33:XFD33)-COLUMN(O33), 5)=2)/(O33:XFD33&lt;&gt;""), O33:XFD33),"Not Submitted")</f>
        <v>Cat. -I</v>
      </c>
      <c r="O33" s="228"/>
      <c r="P33" s="228"/>
      <c r="Q33" s="177" t="s">
        <v>33</v>
      </c>
      <c r="R33" s="178"/>
      <c r="S33" s="172" t="s">
        <v>185</v>
      </c>
      <c r="T33" s="188"/>
      <c r="U33" s="185"/>
      <c r="V33" s="168"/>
      <c r="W33" s="172"/>
      <c r="X33" s="172"/>
      <c r="Y33" s="227"/>
      <c r="Z33" s="232"/>
      <c r="AA33" s="208"/>
      <c r="AB33" s="168"/>
      <c r="AC33" s="168"/>
      <c r="AD33" s="231"/>
      <c r="AE33" s="232"/>
      <c r="AF33" s="208"/>
      <c r="AG33" s="172"/>
      <c r="AH33" s="172"/>
      <c r="AI33" s="236"/>
      <c r="AJ33" s="205"/>
      <c r="AK33" s="172"/>
      <c r="AL33" s="172"/>
      <c r="AM33" s="172"/>
      <c r="AN33" s="180"/>
      <c r="AO33" s="172"/>
      <c r="AP33" s="172"/>
      <c r="AQ33" s="172"/>
      <c r="AR33" s="172"/>
      <c r="AS33" s="180"/>
      <c r="AT33" s="172"/>
      <c r="AU33" s="172"/>
      <c r="AV33" s="172"/>
      <c r="AW33" s="172"/>
      <c r="AX33" s="180"/>
      <c r="AY33" s="172"/>
      <c r="AZ33" s="172"/>
      <c r="BA33" s="172"/>
      <c r="BB33" s="172"/>
      <c r="BC33" s="180"/>
      <c r="BD33" s="172"/>
      <c r="BE33" s="172"/>
      <c r="BF33" s="172"/>
      <c r="BG33" s="172"/>
      <c r="BH33" s="180"/>
      <c r="BI33" s="172"/>
      <c r="BJ33" s="172"/>
      <c r="BK33" s="172"/>
      <c r="BL33" s="191"/>
      <c r="BM33" s="7" t="str">
        <f t="shared" si="0"/>
        <v>E</v>
      </c>
    </row>
    <row r="34" spans="1:65" s="7" customFormat="1" ht="54" hidden="1">
      <c r="A34" s="158">
        <v>32</v>
      </c>
      <c r="B34" s="277" t="str">
        <f t="shared" si="1"/>
        <v>PSS12_Adani Green Energy 27 C Limited (AGE27CL)</v>
      </c>
      <c r="C34" s="175" t="s">
        <v>290</v>
      </c>
      <c r="D34" s="176" t="s">
        <v>23</v>
      </c>
      <c r="E34" s="160" t="s">
        <v>291</v>
      </c>
      <c r="F34" s="291" t="s">
        <v>2392</v>
      </c>
      <c r="G34" s="183" t="s">
        <v>349</v>
      </c>
      <c r="H34" s="309" t="s">
        <v>350</v>
      </c>
      <c r="I34" s="302" t="s">
        <v>141</v>
      </c>
      <c r="J34" s="160" t="s">
        <v>142</v>
      </c>
      <c r="K34" s="164">
        <v>46052</v>
      </c>
      <c r="L34" s="165"/>
      <c r="M34" s="166"/>
      <c r="N34" s="168" t="str" cm="1">
        <f t="array" ref="N34">_xlfn.IFNA(LOOKUP(2, 1/(MOD(COLUMN(O34:XFD34)-COLUMN(O34), 5)=2)/(O34:XFD34&lt;&gt;""), O34:XFD34),"Not Submitted")</f>
        <v>Cat. -I</v>
      </c>
      <c r="O34" s="228"/>
      <c r="P34" s="228"/>
      <c r="Q34" s="177" t="s">
        <v>33</v>
      </c>
      <c r="R34" s="178"/>
      <c r="S34" s="172" t="s">
        <v>185</v>
      </c>
      <c r="T34" s="188"/>
      <c r="U34" s="185"/>
      <c r="V34" s="168"/>
      <c r="W34" s="172"/>
      <c r="X34" s="172"/>
      <c r="Y34" s="227"/>
      <c r="Z34" s="232"/>
      <c r="AA34" s="208"/>
      <c r="AB34" s="168"/>
      <c r="AC34" s="168"/>
      <c r="AD34" s="231"/>
      <c r="AE34" s="232"/>
      <c r="AF34" s="208"/>
      <c r="AG34" s="172"/>
      <c r="AH34" s="172"/>
      <c r="AI34" s="236"/>
      <c r="AJ34" s="205"/>
      <c r="AK34" s="172"/>
      <c r="AL34" s="172"/>
      <c r="AM34" s="172"/>
      <c r="AN34" s="180"/>
      <c r="AO34" s="172"/>
      <c r="AP34" s="172"/>
      <c r="AQ34" s="172"/>
      <c r="AR34" s="172"/>
      <c r="AS34" s="180"/>
      <c r="AT34" s="172"/>
      <c r="AU34" s="172"/>
      <c r="AV34" s="172"/>
      <c r="AW34" s="172"/>
      <c r="AX34" s="180"/>
      <c r="AY34" s="172"/>
      <c r="AZ34" s="172"/>
      <c r="BA34" s="172"/>
      <c r="BB34" s="172"/>
      <c r="BC34" s="180"/>
      <c r="BD34" s="172"/>
      <c r="BE34" s="172"/>
      <c r="BF34" s="172"/>
      <c r="BG34" s="172"/>
      <c r="BH34" s="180"/>
      <c r="BI34" s="172"/>
      <c r="BJ34" s="172"/>
      <c r="BK34" s="172"/>
      <c r="BL34" s="191"/>
      <c r="BM34" s="7" t="str">
        <f t="shared" si="0"/>
        <v>E</v>
      </c>
    </row>
    <row r="35" spans="1:65" s="7" customFormat="1" ht="38.25" hidden="1">
      <c r="A35" s="158">
        <v>33</v>
      </c>
      <c r="B35" s="277" t="str">
        <f t="shared" si="1"/>
        <v>PSS12_Adani Green Energy 27 C Limited (AGE27CL)</v>
      </c>
      <c r="C35" s="175" t="s">
        <v>290</v>
      </c>
      <c r="D35" s="176" t="s">
        <v>23</v>
      </c>
      <c r="E35" s="160" t="s">
        <v>291</v>
      </c>
      <c r="F35" s="291" t="s">
        <v>2393</v>
      </c>
      <c r="G35" s="183" t="s">
        <v>333</v>
      </c>
      <c r="H35" s="309" t="s">
        <v>334</v>
      </c>
      <c r="I35" s="302" t="s">
        <v>141</v>
      </c>
      <c r="J35" s="160" t="s">
        <v>142</v>
      </c>
      <c r="K35" s="164">
        <v>46052</v>
      </c>
      <c r="L35" s="165"/>
      <c r="M35" s="166"/>
      <c r="N35" s="168" t="str" cm="1">
        <f t="array" ref="N35">_xlfn.IFNA(LOOKUP(2, 1/(MOD(COLUMN(O35:XFD35)-COLUMN(O35), 5)=2)/(O35:XFD35&lt;&gt;""), O35:XFD35),"Not Submitted")</f>
        <v>Cat. -I</v>
      </c>
      <c r="O35" s="228"/>
      <c r="P35" s="228"/>
      <c r="Q35" s="177" t="s">
        <v>33</v>
      </c>
      <c r="R35" s="178"/>
      <c r="S35" s="172" t="s">
        <v>181</v>
      </c>
      <c r="T35" s="188"/>
      <c r="U35" s="185"/>
      <c r="V35" s="168"/>
      <c r="W35" s="172"/>
      <c r="X35" s="172"/>
      <c r="Y35" s="227"/>
      <c r="Z35" s="232"/>
      <c r="AA35" s="208"/>
      <c r="AB35" s="168"/>
      <c r="AC35" s="168"/>
      <c r="AD35" s="231"/>
      <c r="AE35" s="232"/>
      <c r="AF35" s="208"/>
      <c r="AG35" s="172"/>
      <c r="AH35" s="172"/>
      <c r="AI35" s="236"/>
      <c r="AJ35" s="205"/>
      <c r="AK35" s="172"/>
      <c r="AL35" s="172"/>
      <c r="AM35" s="172"/>
      <c r="AN35" s="180"/>
      <c r="AO35" s="172"/>
      <c r="AP35" s="172"/>
      <c r="AQ35" s="172"/>
      <c r="AR35" s="172"/>
      <c r="AS35" s="180"/>
      <c r="AT35" s="172"/>
      <c r="AU35" s="172"/>
      <c r="AV35" s="172"/>
      <c r="AW35" s="172"/>
      <c r="AX35" s="180"/>
      <c r="AY35" s="172"/>
      <c r="AZ35" s="172"/>
      <c r="BA35" s="172"/>
      <c r="BB35" s="172"/>
      <c r="BC35" s="180"/>
      <c r="BD35" s="172"/>
      <c r="BE35" s="172"/>
      <c r="BF35" s="172"/>
      <c r="BG35" s="172"/>
      <c r="BH35" s="180"/>
      <c r="BI35" s="172"/>
      <c r="BJ35" s="172"/>
      <c r="BK35" s="172"/>
      <c r="BL35" s="191"/>
      <c r="BM35" s="7" t="str">
        <f t="shared" si="0"/>
        <v>E</v>
      </c>
    </row>
    <row r="36" spans="1:65" s="7" customFormat="1" ht="38.25" hidden="1">
      <c r="A36" s="158">
        <v>34</v>
      </c>
      <c r="B36" s="277" t="str">
        <f t="shared" si="1"/>
        <v>PSS12_Adani Green Energy 27 C Limited (AGE27CL)</v>
      </c>
      <c r="C36" s="175" t="s">
        <v>290</v>
      </c>
      <c r="D36" s="176" t="s">
        <v>23</v>
      </c>
      <c r="E36" s="160" t="s">
        <v>291</v>
      </c>
      <c r="F36" s="291" t="s">
        <v>2394</v>
      </c>
      <c r="G36" s="183" t="s">
        <v>318</v>
      </c>
      <c r="H36" s="309" t="s">
        <v>319</v>
      </c>
      <c r="I36" s="303" t="s">
        <v>190</v>
      </c>
      <c r="J36" s="160" t="s">
        <v>159</v>
      </c>
      <c r="K36" s="164">
        <v>46052</v>
      </c>
      <c r="L36" s="165"/>
      <c r="M36" s="166"/>
      <c r="N36" s="168" t="str" cm="1">
        <f t="array" ref="N36">_xlfn.IFNA(LOOKUP(2, 1/(MOD(COLUMN(O36:XFD36)-COLUMN(O36), 5)=2)/(O36:XFD36&lt;&gt;""), O36:XFD36),"Not Submitted")</f>
        <v>Cat. -IV</v>
      </c>
      <c r="O36" s="228"/>
      <c r="P36" s="228"/>
      <c r="Q36" s="177" t="s">
        <v>37</v>
      </c>
      <c r="R36" s="178"/>
      <c r="S36" s="172" t="s">
        <v>198</v>
      </c>
      <c r="T36" s="188"/>
      <c r="U36" s="185"/>
      <c r="V36" s="168"/>
      <c r="W36" s="172"/>
      <c r="X36" s="172"/>
      <c r="Y36" s="227"/>
      <c r="Z36" s="232"/>
      <c r="AA36" s="208"/>
      <c r="AB36" s="168"/>
      <c r="AC36" s="168"/>
      <c r="AD36" s="231"/>
      <c r="AE36" s="232"/>
      <c r="AF36" s="208"/>
      <c r="AG36" s="172"/>
      <c r="AH36" s="172"/>
      <c r="AI36" s="236"/>
      <c r="AJ36" s="205"/>
      <c r="AK36" s="172"/>
      <c r="AL36" s="172"/>
      <c r="AM36" s="172"/>
      <c r="AN36" s="180"/>
      <c r="AO36" s="172"/>
      <c r="AP36" s="172"/>
      <c r="AQ36" s="172"/>
      <c r="AR36" s="172"/>
      <c r="AS36" s="180"/>
      <c r="AT36" s="172"/>
      <c r="AU36" s="172"/>
      <c r="AV36" s="172"/>
      <c r="AW36" s="172"/>
      <c r="AX36" s="180"/>
      <c r="AY36" s="172"/>
      <c r="AZ36" s="172"/>
      <c r="BA36" s="172"/>
      <c r="BB36" s="172"/>
      <c r="BC36" s="180"/>
      <c r="BD36" s="172"/>
      <c r="BE36" s="172"/>
      <c r="BF36" s="172"/>
      <c r="BG36" s="172"/>
      <c r="BH36" s="180"/>
      <c r="BI36" s="172"/>
      <c r="BJ36" s="172"/>
      <c r="BK36" s="172"/>
      <c r="BL36" s="191"/>
      <c r="BM36" s="7" t="str">
        <f t="shared" si="0"/>
        <v>M</v>
      </c>
    </row>
    <row r="37" spans="1:65" s="7" customFormat="1" ht="38.25" hidden="1">
      <c r="A37" s="158">
        <v>35</v>
      </c>
      <c r="B37" s="277" t="str">
        <f t="shared" si="1"/>
        <v>PSS12_Adani Green Energy 27 C Limited (AGE27CL)</v>
      </c>
      <c r="C37" s="175" t="s">
        <v>290</v>
      </c>
      <c r="D37" s="176" t="s">
        <v>23</v>
      </c>
      <c r="E37" s="160" t="s">
        <v>291</v>
      </c>
      <c r="F37" s="291" t="s">
        <v>2395</v>
      </c>
      <c r="G37" s="183" t="s">
        <v>314</v>
      </c>
      <c r="H37" s="309" t="s">
        <v>315</v>
      </c>
      <c r="I37" s="303" t="s">
        <v>190</v>
      </c>
      <c r="J37" s="160" t="s">
        <v>142</v>
      </c>
      <c r="K37" s="164">
        <v>46052</v>
      </c>
      <c r="L37" s="165"/>
      <c r="M37" s="166"/>
      <c r="N37" s="168" t="str" cm="1">
        <f t="array" ref="N37">_xlfn.IFNA(LOOKUP(2, 1/(MOD(COLUMN(O37:XFD37)-COLUMN(O37), 5)=2)/(O37:XFD37&lt;&gt;""), O37:XFD37),"Not Submitted")</f>
        <v>Delete</v>
      </c>
      <c r="O37" s="228"/>
      <c r="P37" s="228"/>
      <c r="Q37" s="177" t="s">
        <v>56</v>
      </c>
      <c r="R37" s="178"/>
      <c r="S37" s="172" t="s">
        <v>316</v>
      </c>
      <c r="T37" s="188"/>
      <c r="U37" s="185"/>
      <c r="V37" s="168"/>
      <c r="W37" s="172"/>
      <c r="X37" s="172"/>
      <c r="Y37" s="227"/>
      <c r="Z37" s="232"/>
      <c r="AA37" s="208"/>
      <c r="AB37" s="168"/>
      <c r="AC37" s="168"/>
      <c r="AD37" s="231"/>
      <c r="AE37" s="232"/>
      <c r="AF37" s="208"/>
      <c r="AG37" s="172"/>
      <c r="AH37" s="172"/>
      <c r="AI37" s="236"/>
      <c r="AJ37" s="205"/>
      <c r="AK37" s="172"/>
      <c r="AL37" s="172"/>
      <c r="AM37" s="172"/>
      <c r="AN37" s="180"/>
      <c r="AO37" s="172"/>
      <c r="AP37" s="172"/>
      <c r="AQ37" s="172"/>
      <c r="AR37" s="172"/>
      <c r="AS37" s="180"/>
      <c r="AT37" s="172"/>
      <c r="AU37" s="172"/>
      <c r="AV37" s="172"/>
      <c r="AW37" s="172"/>
      <c r="AX37" s="180"/>
      <c r="AY37" s="172"/>
      <c r="AZ37" s="172"/>
      <c r="BA37" s="172"/>
      <c r="BB37" s="172"/>
      <c r="BC37" s="180"/>
      <c r="BD37" s="172"/>
      <c r="BE37" s="172"/>
      <c r="BF37" s="172"/>
      <c r="BG37" s="172"/>
      <c r="BH37" s="180"/>
      <c r="BI37" s="172"/>
      <c r="BJ37" s="172"/>
      <c r="BK37" s="172"/>
      <c r="BL37" s="191"/>
      <c r="BM37" s="7" t="str">
        <f t="shared" si="0"/>
        <v>M</v>
      </c>
    </row>
    <row r="38" spans="1:65" s="7" customFormat="1" ht="38.25" hidden="1">
      <c r="A38" s="158">
        <v>36</v>
      </c>
      <c r="B38" s="277" t="str">
        <f t="shared" si="1"/>
        <v>PSS12_Adani Green Energy 27 C Limited (AGE27CL)</v>
      </c>
      <c r="C38" s="175" t="s">
        <v>290</v>
      </c>
      <c r="D38" s="176" t="s">
        <v>23</v>
      </c>
      <c r="E38" s="160" t="s">
        <v>291</v>
      </c>
      <c r="F38" s="291" t="s">
        <v>2396</v>
      </c>
      <c r="G38" s="183" t="s">
        <v>321</v>
      </c>
      <c r="H38" s="308" t="s">
        <v>322</v>
      </c>
      <c r="I38" s="303" t="s">
        <v>190</v>
      </c>
      <c r="J38" s="160" t="s">
        <v>142</v>
      </c>
      <c r="K38" s="164">
        <v>46052</v>
      </c>
      <c r="L38" s="165"/>
      <c r="M38" s="166"/>
      <c r="N38" s="168" t="str" cm="1">
        <f t="array" ref="N38">_xlfn.IFNA(LOOKUP(2, 1/(MOD(COLUMN(O38:XFD38)-COLUMN(O38), 5)=2)/(O38:XFD38&lt;&gt;""), O38:XFD38),"Not Submitted")</f>
        <v>Cat. -IV</v>
      </c>
      <c r="O38" s="228"/>
      <c r="P38" s="228"/>
      <c r="Q38" s="177" t="s">
        <v>37</v>
      </c>
      <c r="R38" s="178"/>
      <c r="S38" s="172" t="s">
        <v>185</v>
      </c>
      <c r="T38" s="188"/>
      <c r="U38" s="185"/>
      <c r="V38" s="168"/>
      <c r="W38" s="172"/>
      <c r="X38" s="172"/>
      <c r="Y38" s="227"/>
      <c r="Z38" s="232"/>
      <c r="AA38" s="208"/>
      <c r="AB38" s="168"/>
      <c r="AC38" s="168"/>
      <c r="AD38" s="231"/>
      <c r="AE38" s="232"/>
      <c r="AF38" s="208"/>
      <c r="AG38" s="172"/>
      <c r="AH38" s="172"/>
      <c r="AI38" s="236"/>
      <c r="AJ38" s="205"/>
      <c r="AK38" s="172"/>
      <c r="AL38" s="172"/>
      <c r="AM38" s="172"/>
      <c r="AN38" s="180"/>
      <c r="AO38" s="172"/>
      <c r="AP38" s="172"/>
      <c r="AQ38" s="172"/>
      <c r="AR38" s="172"/>
      <c r="AS38" s="180"/>
      <c r="AT38" s="172"/>
      <c r="AU38" s="172"/>
      <c r="AV38" s="172"/>
      <c r="AW38" s="172"/>
      <c r="AX38" s="180"/>
      <c r="AY38" s="172"/>
      <c r="AZ38" s="172"/>
      <c r="BA38" s="172"/>
      <c r="BB38" s="172"/>
      <c r="BC38" s="180"/>
      <c r="BD38" s="172"/>
      <c r="BE38" s="172"/>
      <c r="BF38" s="172"/>
      <c r="BG38" s="172"/>
      <c r="BH38" s="180"/>
      <c r="BI38" s="172"/>
      <c r="BJ38" s="172"/>
      <c r="BK38" s="172"/>
      <c r="BL38" s="191"/>
      <c r="BM38" s="7" t="str">
        <f t="shared" si="0"/>
        <v>M</v>
      </c>
    </row>
    <row r="39" spans="1:65" s="7" customFormat="1" ht="25.5" hidden="1">
      <c r="A39" s="158">
        <v>37</v>
      </c>
      <c r="B39" s="277" t="str">
        <f t="shared" si="1"/>
        <v>PSS12_Adani Green Energy 27 C Limited (AGE27CL)</v>
      </c>
      <c r="C39" s="175" t="s">
        <v>290</v>
      </c>
      <c r="D39" s="176" t="s">
        <v>23</v>
      </c>
      <c r="E39" s="160" t="s">
        <v>291</v>
      </c>
      <c r="F39" s="291" t="s">
        <v>2397</v>
      </c>
      <c r="G39" s="183" t="s">
        <v>339</v>
      </c>
      <c r="H39" s="309" t="s">
        <v>340</v>
      </c>
      <c r="I39" s="302" t="s">
        <v>141</v>
      </c>
      <c r="J39" s="160" t="s">
        <v>142</v>
      </c>
      <c r="K39" s="164">
        <v>46052</v>
      </c>
      <c r="L39" s="165"/>
      <c r="M39" s="166"/>
      <c r="N39" s="168" t="str" cm="1">
        <f t="array" ref="N39">_xlfn.IFNA(LOOKUP(2, 1/(MOD(COLUMN(O39:XFD39)-COLUMN(O39), 5)=2)/(O39:XFD39&lt;&gt;""), O39:XFD39),"Not Submitted")</f>
        <v>Cat. -I</v>
      </c>
      <c r="O39" s="228"/>
      <c r="P39" s="228"/>
      <c r="Q39" s="177" t="s">
        <v>33</v>
      </c>
      <c r="R39" s="178"/>
      <c r="S39" s="172" t="s">
        <v>341</v>
      </c>
      <c r="T39" s="188"/>
      <c r="U39" s="185"/>
      <c r="V39" s="168"/>
      <c r="W39" s="172"/>
      <c r="X39" s="172"/>
      <c r="Y39" s="227"/>
      <c r="Z39" s="232"/>
      <c r="AA39" s="208"/>
      <c r="AB39" s="168"/>
      <c r="AC39" s="168"/>
      <c r="AD39" s="231"/>
      <c r="AE39" s="232"/>
      <c r="AF39" s="208"/>
      <c r="AG39" s="172"/>
      <c r="AH39" s="172"/>
      <c r="AI39" s="236"/>
      <c r="AJ39" s="205"/>
      <c r="AK39" s="172"/>
      <c r="AL39" s="172"/>
      <c r="AM39" s="172"/>
      <c r="AN39" s="180"/>
      <c r="AO39" s="172"/>
      <c r="AP39" s="172"/>
      <c r="AQ39" s="172"/>
      <c r="AR39" s="172"/>
      <c r="AS39" s="180"/>
      <c r="AT39" s="172"/>
      <c r="AU39" s="172"/>
      <c r="AV39" s="172"/>
      <c r="AW39" s="172"/>
      <c r="AX39" s="180"/>
      <c r="AY39" s="172"/>
      <c r="AZ39" s="172"/>
      <c r="BA39" s="172"/>
      <c r="BB39" s="172"/>
      <c r="BC39" s="180"/>
      <c r="BD39" s="172"/>
      <c r="BE39" s="172"/>
      <c r="BF39" s="172"/>
      <c r="BG39" s="172"/>
      <c r="BH39" s="180"/>
      <c r="BI39" s="172"/>
      <c r="BJ39" s="172"/>
      <c r="BK39" s="172"/>
      <c r="BL39" s="191"/>
      <c r="BM39" s="7" t="str">
        <f t="shared" si="0"/>
        <v>E</v>
      </c>
    </row>
    <row r="40" spans="1:65" s="7" customFormat="1" ht="38.25" hidden="1">
      <c r="A40" s="158">
        <v>38</v>
      </c>
      <c r="B40" s="277" t="str">
        <f t="shared" si="1"/>
        <v>PSS12_Adani Green Energy 27 C Limited (AGE27CL)</v>
      </c>
      <c r="C40" s="175" t="s">
        <v>290</v>
      </c>
      <c r="D40" s="176" t="s">
        <v>23</v>
      </c>
      <c r="E40" s="160" t="s">
        <v>291</v>
      </c>
      <c r="F40" s="291" t="s">
        <v>2398</v>
      </c>
      <c r="G40" s="183" t="s">
        <v>336</v>
      </c>
      <c r="H40" s="309" t="s">
        <v>337</v>
      </c>
      <c r="I40" s="302" t="s">
        <v>141</v>
      </c>
      <c r="J40" s="160" t="s">
        <v>159</v>
      </c>
      <c r="K40" s="164">
        <v>46052</v>
      </c>
      <c r="L40" s="165"/>
      <c r="M40" s="166"/>
      <c r="N40" s="168" t="str" cm="1">
        <f t="array" ref="N40">_xlfn.IFNA(LOOKUP(2, 1/(MOD(COLUMN(O40:XFD40)-COLUMN(O40), 5)=2)/(O40:XFD40&lt;&gt;""), O40:XFD40),"Not Submitted")</f>
        <v>Cat. -I</v>
      </c>
      <c r="O40" s="228"/>
      <c r="P40" s="228"/>
      <c r="Q40" s="177" t="s">
        <v>33</v>
      </c>
      <c r="R40" s="178"/>
      <c r="S40" s="172" t="s">
        <v>185</v>
      </c>
      <c r="T40" s="188"/>
      <c r="U40" s="185"/>
      <c r="V40" s="168"/>
      <c r="W40" s="172"/>
      <c r="X40" s="172"/>
      <c r="Y40" s="227"/>
      <c r="Z40" s="232"/>
      <c r="AA40" s="208"/>
      <c r="AB40" s="168"/>
      <c r="AC40" s="168"/>
      <c r="AD40" s="231"/>
      <c r="AE40" s="232"/>
      <c r="AF40" s="208"/>
      <c r="AG40" s="172"/>
      <c r="AH40" s="172"/>
      <c r="AI40" s="236"/>
      <c r="AJ40" s="205"/>
      <c r="AK40" s="172"/>
      <c r="AL40" s="172"/>
      <c r="AM40" s="172"/>
      <c r="AN40" s="180"/>
      <c r="AO40" s="172"/>
      <c r="AP40" s="172"/>
      <c r="AQ40" s="172"/>
      <c r="AR40" s="172"/>
      <c r="AS40" s="180"/>
      <c r="AT40" s="172"/>
      <c r="AU40" s="172"/>
      <c r="AV40" s="172"/>
      <c r="AW40" s="172"/>
      <c r="AX40" s="180"/>
      <c r="AY40" s="172"/>
      <c r="AZ40" s="172"/>
      <c r="BA40" s="172"/>
      <c r="BB40" s="172"/>
      <c r="BC40" s="180"/>
      <c r="BD40" s="172"/>
      <c r="BE40" s="172"/>
      <c r="BF40" s="172"/>
      <c r="BG40" s="172"/>
      <c r="BH40" s="180"/>
      <c r="BI40" s="172"/>
      <c r="BJ40" s="172"/>
      <c r="BK40" s="172"/>
      <c r="BL40" s="191"/>
      <c r="BM40" s="7" t="str">
        <f t="shared" si="0"/>
        <v>E</v>
      </c>
    </row>
    <row r="41" spans="1:65" s="7" customFormat="1" ht="38.25" hidden="1">
      <c r="A41" s="158">
        <v>39</v>
      </c>
      <c r="B41" s="277" t="str">
        <f t="shared" si="1"/>
        <v>PSS12_Adani Green Energy 27 C Limited (AGE27CL)</v>
      </c>
      <c r="C41" s="175" t="s">
        <v>290</v>
      </c>
      <c r="D41" s="176" t="s">
        <v>23</v>
      </c>
      <c r="E41" s="160" t="s">
        <v>291</v>
      </c>
      <c r="F41" s="291" t="s">
        <v>2399</v>
      </c>
      <c r="G41" s="183" t="s">
        <v>330</v>
      </c>
      <c r="H41" s="309" t="s">
        <v>331</v>
      </c>
      <c r="I41" s="302" t="s">
        <v>141</v>
      </c>
      <c r="J41" s="160"/>
      <c r="K41" s="164">
        <v>46052</v>
      </c>
      <c r="L41" s="165"/>
      <c r="M41" s="166"/>
      <c r="N41" s="168" t="str" cm="1">
        <f t="array" ref="N41">_xlfn.IFNA(LOOKUP(2, 1/(MOD(COLUMN(O41:XFD41)-COLUMN(O41), 5)=2)/(O41:XFD41&lt;&gt;""), O41:XFD41),"Not Submitted")</f>
        <v>Cat. -I</v>
      </c>
      <c r="O41" s="228"/>
      <c r="P41" s="228"/>
      <c r="Q41" s="177" t="s">
        <v>33</v>
      </c>
      <c r="R41" s="178"/>
      <c r="S41" s="172" t="s">
        <v>185</v>
      </c>
      <c r="T41" s="188"/>
      <c r="U41" s="185"/>
      <c r="V41" s="168"/>
      <c r="W41" s="172"/>
      <c r="X41" s="172"/>
      <c r="Y41" s="227"/>
      <c r="Z41" s="232"/>
      <c r="AA41" s="208"/>
      <c r="AB41" s="168"/>
      <c r="AC41" s="168"/>
      <c r="AD41" s="231"/>
      <c r="AE41" s="232"/>
      <c r="AF41" s="208"/>
      <c r="AG41" s="172"/>
      <c r="AH41" s="172"/>
      <c r="AI41" s="236"/>
      <c r="AJ41" s="205"/>
      <c r="AK41" s="172"/>
      <c r="AL41" s="172"/>
      <c r="AM41" s="172"/>
      <c r="AN41" s="180"/>
      <c r="AO41" s="172"/>
      <c r="AP41" s="172"/>
      <c r="AQ41" s="172"/>
      <c r="AR41" s="172"/>
      <c r="AS41" s="180"/>
      <c r="AT41" s="172"/>
      <c r="AU41" s="172"/>
      <c r="AV41" s="172"/>
      <c r="AW41" s="172"/>
      <c r="AX41" s="180"/>
      <c r="AY41" s="172"/>
      <c r="AZ41" s="172"/>
      <c r="BA41" s="172"/>
      <c r="BB41" s="172"/>
      <c r="BC41" s="180"/>
      <c r="BD41" s="172"/>
      <c r="BE41" s="172"/>
      <c r="BF41" s="172"/>
      <c r="BG41" s="172"/>
      <c r="BH41" s="180"/>
      <c r="BI41" s="172"/>
      <c r="BJ41" s="172"/>
      <c r="BK41" s="172"/>
      <c r="BL41" s="191"/>
      <c r="BM41" s="7" t="str">
        <f t="shared" si="0"/>
        <v>E</v>
      </c>
    </row>
    <row r="42" spans="1:65" s="7" customFormat="1" ht="38.25" hidden="1">
      <c r="A42" s="158">
        <v>40</v>
      </c>
      <c r="B42" s="277" t="str">
        <f t="shared" si="1"/>
        <v>PSS12_Adani Green Energy 27 C Limited (AGE27CL)</v>
      </c>
      <c r="C42" s="175" t="s">
        <v>290</v>
      </c>
      <c r="D42" s="176" t="s">
        <v>23</v>
      </c>
      <c r="E42" s="160" t="s">
        <v>291</v>
      </c>
      <c r="F42" s="291" t="s">
        <v>2400</v>
      </c>
      <c r="G42" s="183" t="s">
        <v>362</v>
      </c>
      <c r="H42" s="308" t="s">
        <v>363</v>
      </c>
      <c r="I42" s="302" t="s">
        <v>190</v>
      </c>
      <c r="J42" s="160"/>
      <c r="K42" s="164">
        <v>46052</v>
      </c>
      <c r="L42" s="165"/>
      <c r="M42" s="166"/>
      <c r="N42" s="168" t="str" cm="1">
        <f t="array" ref="N42">_xlfn.IFNA(LOOKUP(2, 1/(MOD(COLUMN(O42:XFD42)-COLUMN(O42), 5)=2)/(O42:XFD42&lt;&gt;""), O42:XFD42),"Not Submitted")</f>
        <v>Cat. -IV</v>
      </c>
      <c r="O42" s="228"/>
      <c r="P42" s="228"/>
      <c r="Q42" s="177" t="s">
        <v>37</v>
      </c>
      <c r="R42" s="178"/>
      <c r="S42" s="172" t="s">
        <v>181</v>
      </c>
      <c r="T42" s="188"/>
      <c r="U42" s="185"/>
      <c r="V42" s="168"/>
      <c r="W42" s="172"/>
      <c r="X42" s="172"/>
      <c r="Y42" s="227"/>
      <c r="Z42" s="232"/>
      <c r="AA42" s="208"/>
      <c r="AB42" s="168"/>
      <c r="AC42" s="168"/>
      <c r="AD42" s="231"/>
      <c r="AE42" s="232"/>
      <c r="AF42" s="208"/>
      <c r="AG42" s="172"/>
      <c r="AH42" s="172"/>
      <c r="AI42" s="236"/>
      <c r="AJ42" s="205"/>
      <c r="AK42" s="172"/>
      <c r="AL42" s="172"/>
      <c r="AM42" s="172"/>
      <c r="AN42" s="180"/>
      <c r="AO42" s="172"/>
      <c r="AP42" s="172"/>
      <c r="AQ42" s="172"/>
      <c r="AR42" s="172"/>
      <c r="AS42" s="180"/>
      <c r="AT42" s="172"/>
      <c r="AU42" s="172"/>
      <c r="AV42" s="172"/>
      <c r="AW42" s="172"/>
      <c r="AX42" s="180"/>
      <c r="AY42" s="172"/>
      <c r="AZ42" s="172"/>
      <c r="BA42" s="172"/>
      <c r="BB42" s="172"/>
      <c r="BC42" s="180"/>
      <c r="BD42" s="172"/>
      <c r="BE42" s="172"/>
      <c r="BF42" s="172"/>
      <c r="BG42" s="172"/>
      <c r="BH42" s="180"/>
      <c r="BI42" s="172"/>
      <c r="BJ42" s="172"/>
      <c r="BK42" s="172"/>
      <c r="BL42" s="191"/>
      <c r="BM42" s="7" t="str">
        <f t="shared" si="0"/>
        <v>E</v>
      </c>
    </row>
    <row r="43" spans="1:65" s="7" customFormat="1" ht="38.25" hidden="1">
      <c r="A43" s="158">
        <v>41</v>
      </c>
      <c r="B43" s="277" t="str">
        <f t="shared" si="1"/>
        <v>PSS12_Adani Green Energy 27 C Limited (AGE27CL)</v>
      </c>
      <c r="C43" s="175" t="s">
        <v>290</v>
      </c>
      <c r="D43" s="176" t="s">
        <v>23</v>
      </c>
      <c r="E43" s="160" t="s">
        <v>291</v>
      </c>
      <c r="F43" s="291" t="s">
        <v>2401</v>
      </c>
      <c r="G43" s="183" t="s">
        <v>346</v>
      </c>
      <c r="H43" s="308" t="s">
        <v>347</v>
      </c>
      <c r="I43" s="304" t="s">
        <v>190</v>
      </c>
      <c r="J43" s="160"/>
      <c r="K43" s="164">
        <v>46052</v>
      </c>
      <c r="L43" s="165"/>
      <c r="M43" s="166"/>
      <c r="N43" s="168" t="str" cm="1">
        <f t="array" ref="N43">_xlfn.IFNA(LOOKUP(2, 1/(MOD(COLUMN(O43:XFD43)-COLUMN(O43), 5)=2)/(O43:XFD43&lt;&gt;""), O43:XFD43),"Not Submitted")</f>
        <v>Cat. -IV</v>
      </c>
      <c r="O43" s="228"/>
      <c r="P43" s="228"/>
      <c r="Q43" s="177" t="s">
        <v>37</v>
      </c>
      <c r="R43" s="178"/>
      <c r="S43" s="172" t="s">
        <v>181</v>
      </c>
      <c r="T43" s="188"/>
      <c r="U43" s="185"/>
      <c r="V43" s="168"/>
      <c r="W43" s="172"/>
      <c r="X43" s="172"/>
      <c r="Y43" s="227"/>
      <c r="Z43" s="232"/>
      <c r="AA43" s="208"/>
      <c r="AB43" s="168"/>
      <c r="AC43" s="168"/>
      <c r="AD43" s="231"/>
      <c r="AE43" s="232"/>
      <c r="AF43" s="208"/>
      <c r="AG43" s="172"/>
      <c r="AH43" s="172"/>
      <c r="AI43" s="236"/>
      <c r="AJ43" s="205"/>
      <c r="AK43" s="172"/>
      <c r="AL43" s="172"/>
      <c r="AM43" s="172"/>
      <c r="AN43" s="180"/>
      <c r="AO43" s="172"/>
      <c r="AP43" s="172"/>
      <c r="AQ43" s="172"/>
      <c r="AR43" s="172"/>
      <c r="AS43" s="180"/>
      <c r="AT43" s="172"/>
      <c r="AU43" s="172"/>
      <c r="AV43" s="172"/>
      <c r="AW43" s="172"/>
      <c r="AX43" s="180"/>
      <c r="AY43" s="172"/>
      <c r="AZ43" s="172"/>
      <c r="BA43" s="172"/>
      <c r="BB43" s="172"/>
      <c r="BC43" s="180"/>
      <c r="BD43" s="172"/>
      <c r="BE43" s="172"/>
      <c r="BF43" s="172"/>
      <c r="BG43" s="172"/>
      <c r="BH43" s="180"/>
      <c r="BI43" s="172"/>
      <c r="BJ43" s="172"/>
      <c r="BK43" s="172"/>
      <c r="BL43" s="191"/>
      <c r="BM43" s="7" t="str">
        <f t="shared" si="0"/>
        <v>E</v>
      </c>
    </row>
    <row r="44" spans="1:65" s="7" customFormat="1" ht="38.25" hidden="1">
      <c r="A44" s="158">
        <v>42</v>
      </c>
      <c r="B44" s="277" t="str">
        <f t="shared" si="1"/>
        <v>PSS12_Adani Green Energy 27 C Limited (AGE27CL)</v>
      </c>
      <c r="C44" s="175" t="s">
        <v>290</v>
      </c>
      <c r="D44" s="176" t="s">
        <v>23</v>
      </c>
      <c r="E44" s="160" t="s">
        <v>291</v>
      </c>
      <c r="F44" s="291" t="s">
        <v>2402</v>
      </c>
      <c r="G44" s="183" t="s">
        <v>365</v>
      </c>
      <c r="H44" s="309" t="s">
        <v>366</v>
      </c>
      <c r="I44" s="305" t="s">
        <v>141</v>
      </c>
      <c r="J44" s="160"/>
      <c r="K44" s="164">
        <v>46052</v>
      </c>
      <c r="L44" s="165"/>
      <c r="M44" s="166"/>
      <c r="N44" s="168" t="str" cm="1">
        <f t="array" ref="N44">_xlfn.IFNA(LOOKUP(2, 1/(MOD(COLUMN(O44:XFD44)-COLUMN(O44), 5)=2)/(O44:XFD44&lt;&gt;""), O44:XFD44),"Not Submitted")</f>
        <v>Cat. -IV</v>
      </c>
      <c r="O44" s="228"/>
      <c r="P44" s="228"/>
      <c r="Q44" s="177" t="s">
        <v>37</v>
      </c>
      <c r="R44" s="178"/>
      <c r="S44" s="207" t="s">
        <v>3045</v>
      </c>
      <c r="T44" s="188"/>
      <c r="U44" s="185"/>
      <c r="V44" s="168"/>
      <c r="W44" s="172"/>
      <c r="X44" s="172"/>
      <c r="Y44" s="227"/>
      <c r="Z44" s="232"/>
      <c r="AA44" s="208"/>
      <c r="AB44" s="168"/>
      <c r="AC44" s="168"/>
      <c r="AD44" s="231"/>
      <c r="AE44" s="232"/>
      <c r="AF44" s="208"/>
      <c r="AG44" s="172"/>
      <c r="AH44" s="172"/>
      <c r="AI44" s="236"/>
      <c r="AJ44" s="205"/>
      <c r="AK44" s="172"/>
      <c r="AL44" s="172"/>
      <c r="AM44" s="172"/>
      <c r="AN44" s="180"/>
      <c r="AO44" s="172"/>
      <c r="AP44" s="172"/>
      <c r="AQ44" s="172"/>
      <c r="AR44" s="172"/>
      <c r="AS44" s="180"/>
      <c r="AT44" s="172"/>
      <c r="AU44" s="172"/>
      <c r="AV44" s="172"/>
      <c r="AW44" s="172"/>
      <c r="AX44" s="180"/>
      <c r="AY44" s="172"/>
      <c r="AZ44" s="172"/>
      <c r="BA44" s="172"/>
      <c r="BB44" s="172"/>
      <c r="BC44" s="180"/>
      <c r="BD44" s="172"/>
      <c r="BE44" s="172"/>
      <c r="BF44" s="172"/>
      <c r="BG44" s="172"/>
      <c r="BH44" s="180"/>
      <c r="BI44" s="172"/>
      <c r="BJ44" s="172"/>
      <c r="BK44" s="172"/>
      <c r="BL44" s="191"/>
      <c r="BM44" s="7" t="str">
        <f t="shared" si="0"/>
        <v>E</v>
      </c>
    </row>
    <row r="45" spans="1:65" s="7" customFormat="1" ht="38.25" hidden="1">
      <c r="A45" s="158">
        <v>43</v>
      </c>
      <c r="B45" s="277" t="str">
        <f t="shared" si="1"/>
        <v>PSS12_Adani Green Energy 27 C Limited (AGE27CL)</v>
      </c>
      <c r="C45" s="175" t="s">
        <v>290</v>
      </c>
      <c r="D45" s="176" t="s">
        <v>23</v>
      </c>
      <c r="E45" s="160" t="s">
        <v>291</v>
      </c>
      <c r="F45" s="291" t="s">
        <v>2403</v>
      </c>
      <c r="G45" s="183" t="s">
        <v>324</v>
      </c>
      <c r="H45" s="309" t="s">
        <v>325</v>
      </c>
      <c r="I45" s="302" t="s">
        <v>190</v>
      </c>
      <c r="J45" s="160"/>
      <c r="K45" s="164">
        <v>46052</v>
      </c>
      <c r="L45" s="165"/>
      <c r="M45" s="166"/>
      <c r="N45" s="168" t="str" cm="1">
        <f t="array" ref="N45">_xlfn.IFNA(LOOKUP(2, 1/(MOD(COLUMN(O45:XFD45)-COLUMN(O45), 5)=2)/(O45:XFD45&lt;&gt;""), O45:XFD45),"Not Submitted")</f>
        <v>Cat. -IV</v>
      </c>
      <c r="O45" s="228"/>
      <c r="P45" s="228"/>
      <c r="Q45" s="177" t="s">
        <v>37</v>
      </c>
      <c r="R45" s="178"/>
      <c r="S45" s="207" t="s">
        <v>3045</v>
      </c>
      <c r="T45" s="188"/>
      <c r="U45" s="185"/>
      <c r="V45" s="168"/>
      <c r="W45" s="172"/>
      <c r="X45" s="172"/>
      <c r="Y45" s="227"/>
      <c r="Z45" s="232"/>
      <c r="AA45" s="208"/>
      <c r="AB45" s="168"/>
      <c r="AC45" s="168"/>
      <c r="AD45" s="231"/>
      <c r="AE45" s="232"/>
      <c r="AF45" s="208"/>
      <c r="AG45" s="172"/>
      <c r="AH45" s="172"/>
      <c r="AI45" s="236"/>
      <c r="AJ45" s="205"/>
      <c r="AK45" s="172"/>
      <c r="AL45" s="172"/>
      <c r="AM45" s="172"/>
      <c r="AN45" s="180"/>
      <c r="AO45" s="172"/>
      <c r="AP45" s="172"/>
      <c r="AQ45" s="172"/>
      <c r="AR45" s="172"/>
      <c r="AS45" s="180"/>
      <c r="AT45" s="172"/>
      <c r="AU45" s="172"/>
      <c r="AV45" s="172"/>
      <c r="AW45" s="172"/>
      <c r="AX45" s="180"/>
      <c r="AY45" s="172"/>
      <c r="AZ45" s="172"/>
      <c r="BA45" s="172"/>
      <c r="BB45" s="172"/>
      <c r="BC45" s="180"/>
      <c r="BD45" s="172"/>
      <c r="BE45" s="172"/>
      <c r="BF45" s="172"/>
      <c r="BG45" s="172"/>
      <c r="BH45" s="180"/>
      <c r="BI45" s="172"/>
      <c r="BJ45" s="172"/>
      <c r="BK45" s="172"/>
      <c r="BL45" s="191"/>
      <c r="BM45" s="7" t="str">
        <f t="shared" si="0"/>
        <v>E</v>
      </c>
    </row>
    <row r="46" spans="1:65" s="7" customFormat="1" ht="25.5" hidden="1">
      <c r="A46" s="158">
        <v>44</v>
      </c>
      <c r="B46" s="277" t="str">
        <f t="shared" si="1"/>
        <v>PSS12_Adani Green Energy 27 C Limited (AGE27CL)</v>
      </c>
      <c r="C46" s="175" t="s">
        <v>290</v>
      </c>
      <c r="D46" s="176" t="s">
        <v>23</v>
      </c>
      <c r="E46" s="160" t="s">
        <v>291</v>
      </c>
      <c r="F46" s="291" t="s">
        <v>2404</v>
      </c>
      <c r="G46" s="182" t="s">
        <v>358</v>
      </c>
      <c r="H46" s="300" t="s">
        <v>359</v>
      </c>
      <c r="I46" s="302" t="s">
        <v>190</v>
      </c>
      <c r="J46" s="160" t="s">
        <v>159</v>
      </c>
      <c r="K46" s="164">
        <v>46052</v>
      </c>
      <c r="L46" s="165"/>
      <c r="M46" s="166"/>
      <c r="N46" s="168" t="str" cm="1">
        <f t="array" ref="N46">_xlfn.IFNA(LOOKUP(2, 1/(MOD(COLUMN(O46:XFD46)-COLUMN(O46), 5)=2)/(O46:XFD46&lt;&gt;""), O46:XFD46),"Not Submitted")</f>
        <v>Cat. -IV</v>
      </c>
      <c r="O46" s="228"/>
      <c r="P46" s="228"/>
      <c r="Q46" s="177" t="s">
        <v>37</v>
      </c>
      <c r="R46" s="178"/>
      <c r="S46" s="172" t="s">
        <v>360</v>
      </c>
      <c r="T46" s="188"/>
      <c r="U46" s="185"/>
      <c r="V46" s="168"/>
      <c r="W46" s="172"/>
      <c r="X46" s="172"/>
      <c r="Y46" s="227"/>
      <c r="Z46" s="232"/>
      <c r="AA46" s="208"/>
      <c r="AB46" s="168"/>
      <c r="AC46" s="168"/>
      <c r="AD46" s="231"/>
      <c r="AE46" s="232"/>
      <c r="AF46" s="208"/>
      <c r="AG46" s="172"/>
      <c r="AH46" s="172"/>
      <c r="AI46" s="236"/>
      <c r="AJ46" s="205"/>
      <c r="AK46" s="172"/>
      <c r="AL46" s="172"/>
      <c r="AM46" s="172"/>
      <c r="AN46" s="180"/>
      <c r="AO46" s="172"/>
      <c r="AP46" s="172"/>
      <c r="AQ46" s="172"/>
      <c r="AR46" s="172"/>
      <c r="AS46" s="180"/>
      <c r="AT46" s="172"/>
      <c r="AU46" s="172"/>
      <c r="AV46" s="172"/>
      <c r="AW46" s="172"/>
      <c r="AX46" s="180"/>
      <c r="AY46" s="172"/>
      <c r="AZ46" s="172"/>
      <c r="BA46" s="172"/>
      <c r="BB46" s="172"/>
      <c r="BC46" s="180"/>
      <c r="BD46" s="172"/>
      <c r="BE46" s="172"/>
      <c r="BF46" s="172"/>
      <c r="BG46" s="172"/>
      <c r="BH46" s="180"/>
      <c r="BI46" s="172"/>
      <c r="BJ46" s="172"/>
      <c r="BK46" s="172"/>
      <c r="BL46" s="191"/>
      <c r="BM46" s="7" t="str">
        <f t="shared" si="0"/>
        <v>E</v>
      </c>
    </row>
    <row r="47" spans="1:65" s="7" customFormat="1" ht="38.25" hidden="1">
      <c r="A47" s="158">
        <v>45</v>
      </c>
      <c r="B47" s="277" t="str">
        <f t="shared" si="1"/>
        <v>PSS12_Adani Green Energy 27 C Limited (AGE27CL)</v>
      </c>
      <c r="C47" s="175" t="s">
        <v>290</v>
      </c>
      <c r="D47" s="176" t="s">
        <v>23</v>
      </c>
      <c r="E47" s="160" t="s">
        <v>291</v>
      </c>
      <c r="F47" s="291" t="s">
        <v>2405</v>
      </c>
      <c r="G47" s="183" t="s">
        <v>327</v>
      </c>
      <c r="H47" s="309" t="s">
        <v>328</v>
      </c>
      <c r="I47" s="302" t="s">
        <v>190</v>
      </c>
      <c r="J47" s="160" t="s">
        <v>159</v>
      </c>
      <c r="K47" s="164">
        <v>46052</v>
      </c>
      <c r="L47" s="165"/>
      <c r="M47" s="166"/>
      <c r="N47" s="168" t="str" cm="1">
        <f t="array" ref="N47">_xlfn.IFNA(LOOKUP(2, 1/(MOD(COLUMN(O47:XFD47)-COLUMN(O47), 5)=2)/(O47:XFD47&lt;&gt;""), O47:XFD47),"Not Submitted")</f>
        <v>Cat. -IV</v>
      </c>
      <c r="O47" s="228"/>
      <c r="P47" s="228"/>
      <c r="Q47" s="177" t="s">
        <v>37</v>
      </c>
      <c r="R47" s="178"/>
      <c r="S47" s="172" t="s">
        <v>181</v>
      </c>
      <c r="T47" s="188"/>
      <c r="U47" s="185"/>
      <c r="V47" s="168"/>
      <c r="W47" s="172"/>
      <c r="X47" s="172"/>
      <c r="Y47" s="227"/>
      <c r="Z47" s="232"/>
      <c r="AA47" s="208"/>
      <c r="AB47" s="168"/>
      <c r="AC47" s="168"/>
      <c r="AD47" s="231"/>
      <c r="AE47" s="232"/>
      <c r="AF47" s="208"/>
      <c r="AG47" s="172"/>
      <c r="AH47" s="172"/>
      <c r="AI47" s="236"/>
      <c r="AJ47" s="205"/>
      <c r="AK47" s="172"/>
      <c r="AL47" s="172"/>
      <c r="AM47" s="172"/>
      <c r="AN47" s="180"/>
      <c r="AO47" s="172"/>
      <c r="AP47" s="172"/>
      <c r="AQ47" s="172"/>
      <c r="AR47" s="172"/>
      <c r="AS47" s="180"/>
      <c r="AT47" s="172"/>
      <c r="AU47" s="172"/>
      <c r="AV47" s="172"/>
      <c r="AW47" s="172"/>
      <c r="AX47" s="180"/>
      <c r="AY47" s="172"/>
      <c r="AZ47" s="172"/>
      <c r="BA47" s="172"/>
      <c r="BB47" s="172"/>
      <c r="BC47" s="180"/>
      <c r="BD47" s="172"/>
      <c r="BE47" s="172"/>
      <c r="BF47" s="172"/>
      <c r="BG47" s="172"/>
      <c r="BH47" s="180"/>
      <c r="BI47" s="172"/>
      <c r="BJ47" s="172"/>
      <c r="BK47" s="172"/>
      <c r="BL47" s="191"/>
      <c r="BM47" s="7" t="str">
        <f t="shared" si="0"/>
        <v>E</v>
      </c>
    </row>
    <row r="48" spans="1:65" s="7" customFormat="1" ht="40.5" hidden="1">
      <c r="A48" s="158">
        <v>46</v>
      </c>
      <c r="B48" s="277" t="str">
        <f t="shared" si="1"/>
        <v>PSS12_Adani Green Energy 27 C Limited (AGE27CL)</v>
      </c>
      <c r="C48" s="175" t="s">
        <v>290</v>
      </c>
      <c r="D48" s="176" t="s">
        <v>23</v>
      </c>
      <c r="E48" s="160" t="s">
        <v>291</v>
      </c>
      <c r="F48" s="291" t="s">
        <v>2406</v>
      </c>
      <c r="G48" s="183" t="s">
        <v>343</v>
      </c>
      <c r="H48" s="309" t="s">
        <v>344</v>
      </c>
      <c r="I48" s="302" t="s">
        <v>190</v>
      </c>
      <c r="J48" s="160" t="s">
        <v>142</v>
      </c>
      <c r="K48" s="164">
        <v>46052</v>
      </c>
      <c r="L48" s="165"/>
      <c r="M48" s="166"/>
      <c r="N48" s="168" t="str" cm="1">
        <f t="array" ref="N48">_xlfn.IFNA(LOOKUP(2, 1/(MOD(COLUMN(O48:XFD48)-COLUMN(O48), 5)=2)/(O48:XFD48&lt;&gt;""), O48:XFD48),"Not Submitted")</f>
        <v>Cat. -IV</v>
      </c>
      <c r="O48" s="228"/>
      <c r="P48" s="228"/>
      <c r="Q48" s="177" t="s">
        <v>37</v>
      </c>
      <c r="R48" s="178"/>
      <c r="S48" s="172" t="s">
        <v>185</v>
      </c>
      <c r="T48" s="188"/>
      <c r="U48" s="185"/>
      <c r="V48" s="168"/>
      <c r="W48" s="172"/>
      <c r="X48" s="172"/>
      <c r="Y48" s="227"/>
      <c r="Z48" s="232"/>
      <c r="AA48" s="208"/>
      <c r="AB48" s="168"/>
      <c r="AC48" s="168"/>
      <c r="AD48" s="231"/>
      <c r="AE48" s="232"/>
      <c r="AF48" s="208"/>
      <c r="AG48" s="172"/>
      <c r="AH48" s="172"/>
      <c r="AI48" s="236"/>
      <c r="AJ48" s="205"/>
      <c r="AK48" s="172"/>
      <c r="AL48" s="172"/>
      <c r="AM48" s="172"/>
      <c r="AN48" s="180"/>
      <c r="AO48" s="172"/>
      <c r="AP48" s="172"/>
      <c r="AQ48" s="172"/>
      <c r="AR48" s="172"/>
      <c r="AS48" s="180"/>
      <c r="AT48" s="172"/>
      <c r="AU48" s="172"/>
      <c r="AV48" s="172"/>
      <c r="AW48" s="172"/>
      <c r="AX48" s="180"/>
      <c r="AY48" s="172"/>
      <c r="AZ48" s="172"/>
      <c r="BA48" s="172"/>
      <c r="BB48" s="172"/>
      <c r="BC48" s="180"/>
      <c r="BD48" s="172"/>
      <c r="BE48" s="172"/>
      <c r="BF48" s="172"/>
      <c r="BG48" s="172"/>
      <c r="BH48" s="180"/>
      <c r="BI48" s="172"/>
      <c r="BJ48" s="172"/>
      <c r="BK48" s="172"/>
      <c r="BL48" s="191"/>
      <c r="BM48" s="7" t="str">
        <f t="shared" si="0"/>
        <v>E</v>
      </c>
    </row>
    <row r="49" spans="1:65" s="7" customFormat="1" ht="38.25" hidden="1">
      <c r="A49" s="158">
        <v>47</v>
      </c>
      <c r="B49" s="277" t="str">
        <f t="shared" si="1"/>
        <v>PSS12_Adani Green Energy 27 C Limited (AGE27CL)</v>
      </c>
      <c r="C49" s="175" t="s">
        <v>290</v>
      </c>
      <c r="D49" s="176" t="s">
        <v>23</v>
      </c>
      <c r="E49" s="160" t="s">
        <v>291</v>
      </c>
      <c r="F49" s="291" t="s">
        <v>2407</v>
      </c>
      <c r="G49" s="182" t="s">
        <v>355</v>
      </c>
      <c r="H49" s="309" t="s">
        <v>356</v>
      </c>
      <c r="I49" s="302" t="s">
        <v>190</v>
      </c>
      <c r="J49" s="160" t="s">
        <v>159</v>
      </c>
      <c r="K49" s="164">
        <v>46052</v>
      </c>
      <c r="L49" s="165"/>
      <c r="M49" s="166"/>
      <c r="N49" s="168" t="str" cm="1">
        <f t="array" ref="N49">_xlfn.IFNA(LOOKUP(2, 1/(MOD(COLUMN(O49:XFD49)-COLUMN(O49), 5)=2)/(O49:XFD49&lt;&gt;""), O49:XFD49),"Not Submitted")</f>
        <v>Cat. -IV</v>
      </c>
      <c r="O49" s="228"/>
      <c r="P49" s="228"/>
      <c r="Q49" s="177" t="s">
        <v>37</v>
      </c>
      <c r="R49" s="178"/>
      <c r="S49" s="172" t="s">
        <v>185</v>
      </c>
      <c r="T49" s="188"/>
      <c r="U49" s="185"/>
      <c r="V49" s="168"/>
      <c r="W49" s="172"/>
      <c r="X49" s="172"/>
      <c r="Y49" s="227"/>
      <c r="Z49" s="232"/>
      <c r="AA49" s="208"/>
      <c r="AB49" s="168"/>
      <c r="AC49" s="168"/>
      <c r="AD49" s="231"/>
      <c r="AE49" s="232"/>
      <c r="AF49" s="208"/>
      <c r="AG49" s="172"/>
      <c r="AH49" s="172"/>
      <c r="AI49" s="236"/>
      <c r="AJ49" s="205"/>
      <c r="AK49" s="172"/>
      <c r="AL49" s="172"/>
      <c r="AM49" s="172"/>
      <c r="AN49" s="180"/>
      <c r="AO49" s="172"/>
      <c r="AP49" s="172"/>
      <c r="AQ49" s="172"/>
      <c r="AR49" s="172"/>
      <c r="AS49" s="180"/>
      <c r="AT49" s="172"/>
      <c r="AU49" s="172"/>
      <c r="AV49" s="172"/>
      <c r="AW49" s="172"/>
      <c r="AX49" s="180"/>
      <c r="AY49" s="172"/>
      <c r="AZ49" s="172"/>
      <c r="BA49" s="172"/>
      <c r="BB49" s="172"/>
      <c r="BC49" s="180"/>
      <c r="BD49" s="172"/>
      <c r="BE49" s="172"/>
      <c r="BF49" s="172"/>
      <c r="BG49" s="172"/>
      <c r="BH49" s="180"/>
      <c r="BI49" s="172"/>
      <c r="BJ49" s="172"/>
      <c r="BK49" s="172"/>
      <c r="BL49" s="191"/>
      <c r="BM49" s="7" t="str">
        <f t="shared" si="0"/>
        <v>E</v>
      </c>
    </row>
    <row r="50" spans="1:65" s="7" customFormat="1" ht="38.25" hidden="1">
      <c r="A50" s="158">
        <v>48</v>
      </c>
      <c r="B50" s="277" t="str">
        <f t="shared" si="1"/>
        <v>PSS12_Adani Green Energy 27 C Limited (AGE27CL)</v>
      </c>
      <c r="C50" s="175" t="s">
        <v>175</v>
      </c>
      <c r="D50" s="176" t="s">
        <v>23</v>
      </c>
      <c r="E50" s="160" t="s">
        <v>1277</v>
      </c>
      <c r="F50" s="292" t="s">
        <v>2408</v>
      </c>
      <c r="G50" s="260" t="s">
        <v>241</v>
      </c>
      <c r="H50" s="270" t="s">
        <v>242</v>
      </c>
      <c r="I50" s="273" t="s">
        <v>190</v>
      </c>
      <c r="J50" s="160" t="s">
        <v>142</v>
      </c>
      <c r="K50" s="164"/>
      <c r="L50" s="165"/>
      <c r="M50" s="166"/>
      <c r="N50" s="168" t="str" cm="1">
        <f t="array" ref="N50">_xlfn.IFNA(LOOKUP(2, 1/(MOD(COLUMN(O50:XFD50)-COLUMN(O50), 5)=2)/(O50:XFD50&lt;&gt;""), O50:XFD50),"Not Submitted")</f>
        <v>Cat. -IV</v>
      </c>
      <c r="O50" s="228"/>
      <c r="P50" s="228"/>
      <c r="Q50" s="177" t="s">
        <v>37</v>
      </c>
      <c r="R50" s="178"/>
      <c r="S50" s="172" t="s">
        <v>185</v>
      </c>
      <c r="T50" s="188"/>
      <c r="U50" s="185"/>
      <c r="V50" s="168"/>
      <c r="W50" s="172"/>
      <c r="X50" s="172"/>
      <c r="Y50" s="227"/>
      <c r="Z50" s="232"/>
      <c r="AA50" s="208"/>
      <c r="AB50" s="168"/>
      <c r="AC50" s="168"/>
      <c r="AD50" s="231"/>
      <c r="AE50" s="232"/>
      <c r="AF50" s="208"/>
      <c r="AG50" s="172"/>
      <c r="AH50" s="172"/>
      <c r="AI50" s="236"/>
      <c r="AJ50" s="205"/>
      <c r="AK50" s="172"/>
      <c r="AL50" s="172"/>
      <c r="AM50" s="172"/>
      <c r="AN50" s="180"/>
      <c r="AO50" s="172"/>
      <c r="AP50" s="172"/>
      <c r="AQ50" s="172"/>
      <c r="AR50" s="172"/>
      <c r="AS50" s="180"/>
      <c r="AT50" s="172"/>
      <c r="AU50" s="172"/>
      <c r="AV50" s="172"/>
      <c r="AW50" s="172"/>
      <c r="AX50" s="180"/>
      <c r="AY50" s="172"/>
      <c r="AZ50" s="172"/>
      <c r="BA50" s="172"/>
      <c r="BB50" s="172"/>
      <c r="BC50" s="180"/>
      <c r="BD50" s="172"/>
      <c r="BE50" s="172"/>
      <c r="BF50" s="172"/>
      <c r="BG50" s="172"/>
      <c r="BH50" s="180"/>
      <c r="BI50" s="172"/>
      <c r="BJ50" s="172"/>
      <c r="BK50" s="172"/>
      <c r="BL50" s="191"/>
      <c r="BM50" s="7" t="str">
        <f t="shared" si="0"/>
        <v>E</v>
      </c>
    </row>
    <row r="51" spans="1:65" s="7" customFormat="1" ht="38.25" hidden="1">
      <c r="A51" s="158">
        <v>49</v>
      </c>
      <c r="B51" s="277" t="str">
        <f t="shared" si="1"/>
        <v>PSS12_Adani Green Energy 27 C Limited (AGE27CL)</v>
      </c>
      <c r="C51" s="175" t="s">
        <v>175</v>
      </c>
      <c r="D51" s="176" t="s">
        <v>23</v>
      </c>
      <c r="E51" s="160" t="s">
        <v>1277</v>
      </c>
      <c r="F51" s="292" t="s">
        <v>2409</v>
      </c>
      <c r="G51" s="260" t="s">
        <v>282</v>
      </c>
      <c r="H51" s="270" t="s">
        <v>283</v>
      </c>
      <c r="I51" s="273" t="s">
        <v>180</v>
      </c>
      <c r="J51" s="160" t="s">
        <v>142</v>
      </c>
      <c r="K51" s="164"/>
      <c r="L51" s="165"/>
      <c r="M51" s="166"/>
      <c r="N51" s="168" t="str" cm="1">
        <f t="array" ref="N51">_xlfn.IFNA(LOOKUP(2, 1/(MOD(COLUMN(O51:XFD51)-COLUMN(O51), 5)=2)/(O51:XFD51&lt;&gt;""), O51:XFD51),"Not Submitted")</f>
        <v>Cat. -I_Star</v>
      </c>
      <c r="O51" s="228"/>
      <c r="P51" s="228"/>
      <c r="Q51" s="177" t="s">
        <v>34</v>
      </c>
      <c r="R51" s="178"/>
      <c r="S51" s="172" t="s">
        <v>185</v>
      </c>
      <c r="T51" s="188"/>
      <c r="U51" s="185"/>
      <c r="V51" s="168"/>
      <c r="W51" s="172"/>
      <c r="X51" s="172"/>
      <c r="Y51" s="227"/>
      <c r="Z51" s="232"/>
      <c r="AA51" s="208"/>
      <c r="AB51" s="168"/>
      <c r="AC51" s="168"/>
      <c r="AD51" s="231"/>
      <c r="AE51" s="232"/>
      <c r="AF51" s="208"/>
      <c r="AG51" s="172"/>
      <c r="AH51" s="172"/>
      <c r="AI51" s="236"/>
      <c r="AJ51" s="205"/>
      <c r="AK51" s="172"/>
      <c r="AL51" s="172"/>
      <c r="AM51" s="172"/>
      <c r="AN51" s="180"/>
      <c r="AO51" s="172"/>
      <c r="AP51" s="172"/>
      <c r="AQ51" s="172"/>
      <c r="AR51" s="172"/>
      <c r="AS51" s="180"/>
      <c r="AT51" s="172"/>
      <c r="AU51" s="172"/>
      <c r="AV51" s="172"/>
      <c r="AW51" s="172"/>
      <c r="AX51" s="180"/>
      <c r="AY51" s="172"/>
      <c r="AZ51" s="172"/>
      <c r="BA51" s="172"/>
      <c r="BB51" s="172"/>
      <c r="BC51" s="180"/>
      <c r="BD51" s="172"/>
      <c r="BE51" s="172"/>
      <c r="BF51" s="172"/>
      <c r="BG51" s="172"/>
      <c r="BH51" s="180"/>
      <c r="BI51" s="172"/>
      <c r="BJ51" s="172"/>
      <c r="BK51" s="172"/>
      <c r="BL51" s="191"/>
      <c r="BM51" s="7" t="str">
        <f t="shared" si="0"/>
        <v>E</v>
      </c>
    </row>
    <row r="52" spans="1:65" s="7" customFormat="1" ht="38.25" hidden="1">
      <c r="A52" s="158">
        <v>50</v>
      </c>
      <c r="B52" s="277" t="str">
        <f t="shared" si="1"/>
        <v>PSS12_Adani Green Energy 27 C Limited (AGE27CL)</v>
      </c>
      <c r="C52" s="175" t="s">
        <v>175</v>
      </c>
      <c r="D52" s="176" t="s">
        <v>23</v>
      </c>
      <c r="E52" s="160" t="s">
        <v>1277</v>
      </c>
      <c r="F52" s="292" t="s">
        <v>2410</v>
      </c>
      <c r="G52" s="260" t="s">
        <v>273</v>
      </c>
      <c r="H52" s="270" t="s">
        <v>274</v>
      </c>
      <c r="I52" s="273" t="s">
        <v>180</v>
      </c>
      <c r="J52" s="160" t="s">
        <v>142</v>
      </c>
      <c r="K52" s="164"/>
      <c r="L52" s="165"/>
      <c r="M52" s="166"/>
      <c r="N52" s="168" t="str" cm="1">
        <f t="array" ref="N52">_xlfn.IFNA(LOOKUP(2, 1/(MOD(COLUMN(O52:XFD52)-COLUMN(O52), 5)=2)/(O52:XFD52&lt;&gt;""), O52:XFD52),"Not Submitted")</f>
        <v>Cat. -I</v>
      </c>
      <c r="O52" s="228"/>
      <c r="P52" s="228"/>
      <c r="Q52" s="177" t="s">
        <v>33</v>
      </c>
      <c r="R52" s="178"/>
      <c r="S52" s="172" t="s">
        <v>969</v>
      </c>
      <c r="T52" s="188"/>
      <c r="U52" s="185"/>
      <c r="V52" s="168"/>
      <c r="W52" s="172"/>
      <c r="X52" s="172"/>
      <c r="Y52" s="227"/>
      <c r="Z52" s="232"/>
      <c r="AA52" s="208"/>
      <c r="AB52" s="168"/>
      <c r="AC52" s="168"/>
      <c r="AD52" s="231"/>
      <c r="AE52" s="232"/>
      <c r="AF52" s="208"/>
      <c r="AG52" s="172"/>
      <c r="AH52" s="172"/>
      <c r="AI52" s="236"/>
      <c r="AJ52" s="205"/>
      <c r="AK52" s="172"/>
      <c r="AL52" s="172"/>
      <c r="AM52" s="172"/>
      <c r="AN52" s="180"/>
      <c r="AO52" s="172"/>
      <c r="AP52" s="172"/>
      <c r="AQ52" s="172"/>
      <c r="AR52" s="172"/>
      <c r="AS52" s="180"/>
      <c r="AT52" s="172"/>
      <c r="AU52" s="172"/>
      <c r="AV52" s="172"/>
      <c r="AW52" s="172"/>
      <c r="AX52" s="180"/>
      <c r="AY52" s="172"/>
      <c r="AZ52" s="172"/>
      <c r="BA52" s="172"/>
      <c r="BB52" s="172"/>
      <c r="BC52" s="180"/>
      <c r="BD52" s="172"/>
      <c r="BE52" s="172"/>
      <c r="BF52" s="172"/>
      <c r="BG52" s="172"/>
      <c r="BH52" s="180"/>
      <c r="BI52" s="172"/>
      <c r="BJ52" s="172"/>
      <c r="BK52" s="172"/>
      <c r="BL52" s="191"/>
      <c r="BM52" s="7" t="str">
        <f t="shared" si="0"/>
        <v>E</v>
      </c>
    </row>
    <row r="53" spans="1:65" s="7" customFormat="1" ht="38.25" hidden="1">
      <c r="A53" s="158">
        <v>51</v>
      </c>
      <c r="B53" s="277" t="str">
        <f t="shared" si="1"/>
        <v>PSS12_Adani Green Energy 27 C Limited (AGE27CL)</v>
      </c>
      <c r="C53" s="175" t="s">
        <v>175</v>
      </c>
      <c r="D53" s="176" t="s">
        <v>23</v>
      </c>
      <c r="E53" s="160" t="s">
        <v>1277</v>
      </c>
      <c r="F53" s="292" t="s">
        <v>2411</v>
      </c>
      <c r="G53" s="260" t="s">
        <v>236</v>
      </c>
      <c r="H53" s="271" t="s">
        <v>237</v>
      </c>
      <c r="I53" s="273" t="s">
        <v>190</v>
      </c>
      <c r="J53" s="160" t="s">
        <v>142</v>
      </c>
      <c r="K53" s="164"/>
      <c r="L53" s="165"/>
      <c r="M53" s="166"/>
      <c r="N53" s="168" t="str" cm="1">
        <f t="array" ref="N53">_xlfn.IFNA(LOOKUP(2, 1/(MOD(COLUMN(O53:XFD53)-COLUMN(O53), 5)=2)/(O53:XFD53&lt;&gt;""), O53:XFD53),"Not Submitted")</f>
        <v>Cat. -IV</v>
      </c>
      <c r="O53" s="228"/>
      <c r="P53" s="228"/>
      <c r="Q53" s="177" t="s">
        <v>37</v>
      </c>
      <c r="R53" s="178"/>
      <c r="S53" s="172" t="s">
        <v>3044</v>
      </c>
      <c r="T53" s="188"/>
      <c r="U53" s="185"/>
      <c r="V53" s="168"/>
      <c r="W53" s="172"/>
      <c r="X53" s="172"/>
      <c r="Y53" s="227"/>
      <c r="Z53" s="232"/>
      <c r="AA53" s="208"/>
      <c r="AB53" s="168"/>
      <c r="AC53" s="168"/>
      <c r="AD53" s="231"/>
      <c r="AE53" s="232"/>
      <c r="AF53" s="208"/>
      <c r="AG53" s="172"/>
      <c r="AH53" s="172"/>
      <c r="AI53" s="236"/>
      <c r="AJ53" s="205"/>
      <c r="AK53" s="172"/>
      <c r="AL53" s="172"/>
      <c r="AM53" s="172"/>
      <c r="AN53" s="180"/>
      <c r="AO53" s="172"/>
      <c r="AP53" s="172"/>
      <c r="AQ53" s="172"/>
      <c r="AR53" s="172"/>
      <c r="AS53" s="180"/>
      <c r="AT53" s="172"/>
      <c r="AU53" s="172"/>
      <c r="AV53" s="172"/>
      <c r="AW53" s="172"/>
      <c r="AX53" s="180"/>
      <c r="AY53" s="172"/>
      <c r="AZ53" s="172"/>
      <c r="BA53" s="172"/>
      <c r="BB53" s="172"/>
      <c r="BC53" s="180"/>
      <c r="BD53" s="172"/>
      <c r="BE53" s="172"/>
      <c r="BF53" s="172"/>
      <c r="BG53" s="172"/>
      <c r="BH53" s="180"/>
      <c r="BI53" s="172"/>
      <c r="BJ53" s="172"/>
      <c r="BK53" s="172"/>
      <c r="BL53" s="191"/>
      <c r="BM53" s="7" t="str">
        <f t="shared" si="0"/>
        <v>E</v>
      </c>
    </row>
    <row r="54" spans="1:65" s="7" customFormat="1" ht="38.25" hidden="1">
      <c r="A54" s="158">
        <v>52</v>
      </c>
      <c r="B54" s="277" t="str">
        <f t="shared" si="1"/>
        <v>PSS12_Adani Green Energy 27 C Limited (AGE27CL)</v>
      </c>
      <c r="C54" s="175" t="s">
        <v>175</v>
      </c>
      <c r="D54" s="176" t="s">
        <v>23</v>
      </c>
      <c r="E54" s="160" t="s">
        <v>1277</v>
      </c>
      <c r="F54" s="292" t="s">
        <v>2412</v>
      </c>
      <c r="G54" s="260" t="s">
        <v>213</v>
      </c>
      <c r="H54" s="270" t="s">
        <v>214</v>
      </c>
      <c r="I54" s="273" t="s">
        <v>180</v>
      </c>
      <c r="J54" s="160" t="s">
        <v>142</v>
      </c>
      <c r="K54" s="164"/>
      <c r="L54" s="165"/>
      <c r="M54" s="166"/>
      <c r="N54" s="168" t="str" cm="1">
        <f t="array" ref="N54">_xlfn.IFNA(LOOKUP(2, 1/(MOD(COLUMN(O54:XFD54)-COLUMN(O54), 5)=2)/(O54:XFD54&lt;&gt;""), O54:XFD54),"Not Submitted")</f>
        <v>delete</v>
      </c>
      <c r="O54" s="228"/>
      <c r="P54" s="228"/>
      <c r="Q54" s="177" t="s">
        <v>61</v>
      </c>
      <c r="R54" s="178"/>
      <c r="S54" s="172" t="s">
        <v>215</v>
      </c>
      <c r="T54" s="188"/>
      <c r="U54" s="185"/>
      <c r="V54" s="168"/>
      <c r="W54" s="172"/>
      <c r="X54" s="172"/>
      <c r="Y54" s="227"/>
      <c r="Z54" s="232"/>
      <c r="AA54" s="208"/>
      <c r="AB54" s="168"/>
      <c r="AC54" s="168"/>
      <c r="AD54" s="231"/>
      <c r="AE54" s="232"/>
      <c r="AF54" s="208"/>
      <c r="AG54" s="172"/>
      <c r="AH54" s="172"/>
      <c r="AI54" s="236"/>
      <c r="AJ54" s="205"/>
      <c r="AK54" s="172"/>
      <c r="AL54" s="172"/>
      <c r="AM54" s="172"/>
      <c r="AN54" s="180"/>
      <c r="AO54" s="172"/>
      <c r="AP54" s="172"/>
      <c r="AQ54" s="172"/>
      <c r="AR54" s="172"/>
      <c r="AS54" s="180"/>
      <c r="AT54" s="172"/>
      <c r="AU54" s="172"/>
      <c r="AV54" s="172"/>
      <c r="AW54" s="172"/>
      <c r="AX54" s="180"/>
      <c r="AY54" s="172"/>
      <c r="AZ54" s="172"/>
      <c r="BA54" s="172"/>
      <c r="BB54" s="172"/>
      <c r="BC54" s="180"/>
      <c r="BD54" s="172"/>
      <c r="BE54" s="172"/>
      <c r="BF54" s="172"/>
      <c r="BG54" s="172"/>
      <c r="BH54" s="180"/>
      <c r="BI54" s="172"/>
      <c r="BJ54" s="172"/>
      <c r="BK54" s="172"/>
      <c r="BL54" s="191"/>
      <c r="BM54" s="7" t="str">
        <f t="shared" si="0"/>
        <v>E</v>
      </c>
    </row>
    <row r="55" spans="1:65" s="7" customFormat="1" ht="38.25" hidden="1">
      <c r="A55" s="158">
        <v>53</v>
      </c>
      <c r="B55" s="277" t="str">
        <f t="shared" si="1"/>
        <v>PSS12_Adani Green Energy 27 C Limited (AGE27CL)</v>
      </c>
      <c r="C55" s="175" t="s">
        <v>175</v>
      </c>
      <c r="D55" s="176" t="s">
        <v>23</v>
      </c>
      <c r="E55" s="160" t="s">
        <v>1277</v>
      </c>
      <c r="F55" s="292" t="s">
        <v>2413</v>
      </c>
      <c r="G55" s="268" t="s">
        <v>233</v>
      </c>
      <c r="H55" s="270" t="s">
        <v>234</v>
      </c>
      <c r="I55" s="273" t="s">
        <v>190</v>
      </c>
      <c r="J55" s="160" t="s">
        <v>142</v>
      </c>
      <c r="K55" s="164"/>
      <c r="L55" s="165"/>
      <c r="M55" s="166"/>
      <c r="N55" s="168" t="str" cm="1">
        <f t="array" ref="N55">_xlfn.IFNA(LOOKUP(2, 1/(MOD(COLUMN(O55:XFD55)-COLUMN(O55), 5)=2)/(O55:XFD55&lt;&gt;""), O55:XFD55),"Not Submitted")</f>
        <v>Cat. -I_Star</v>
      </c>
      <c r="O55" s="228"/>
      <c r="P55" s="228"/>
      <c r="Q55" s="177" t="s">
        <v>34</v>
      </c>
      <c r="R55" s="178"/>
      <c r="S55" s="172" t="s">
        <v>185</v>
      </c>
      <c r="T55" s="188"/>
      <c r="U55" s="185"/>
      <c r="V55" s="168"/>
      <c r="W55" s="172"/>
      <c r="X55" s="172"/>
      <c r="Y55" s="227"/>
      <c r="Z55" s="232"/>
      <c r="AA55" s="208"/>
      <c r="AB55" s="168"/>
      <c r="AC55" s="168"/>
      <c r="AD55" s="231"/>
      <c r="AE55" s="232"/>
      <c r="AF55" s="208"/>
      <c r="AG55" s="172"/>
      <c r="AH55" s="172"/>
      <c r="AI55" s="236"/>
      <c r="AJ55" s="205"/>
      <c r="AK55" s="172"/>
      <c r="AL55" s="172"/>
      <c r="AM55" s="172"/>
      <c r="AN55" s="180"/>
      <c r="AO55" s="172"/>
      <c r="AP55" s="172"/>
      <c r="AQ55" s="172"/>
      <c r="AR55" s="172"/>
      <c r="AS55" s="180"/>
      <c r="AT55" s="172"/>
      <c r="AU55" s="172"/>
      <c r="AV55" s="172"/>
      <c r="AW55" s="172"/>
      <c r="AX55" s="180"/>
      <c r="AY55" s="172"/>
      <c r="AZ55" s="172"/>
      <c r="BA55" s="172"/>
      <c r="BB55" s="172"/>
      <c r="BC55" s="180"/>
      <c r="BD55" s="172"/>
      <c r="BE55" s="172"/>
      <c r="BF55" s="172"/>
      <c r="BG55" s="172"/>
      <c r="BH55" s="180"/>
      <c r="BI55" s="172"/>
      <c r="BJ55" s="172"/>
      <c r="BK55" s="172"/>
      <c r="BL55" s="191"/>
      <c r="BM55" s="7" t="str">
        <f t="shared" si="0"/>
        <v>E</v>
      </c>
    </row>
    <row r="56" spans="1:65" s="7" customFormat="1" ht="38.25" hidden="1">
      <c r="A56" s="158">
        <v>54</v>
      </c>
      <c r="B56" s="277" t="str">
        <f t="shared" si="1"/>
        <v>PSS12_Adani Green Energy 27 C Limited (AGE27CL)</v>
      </c>
      <c r="C56" s="175" t="s">
        <v>175</v>
      </c>
      <c r="D56" s="176" t="s">
        <v>23</v>
      </c>
      <c r="E56" s="160" t="s">
        <v>1277</v>
      </c>
      <c r="F56" s="292" t="s">
        <v>2414</v>
      </c>
      <c r="G56" s="182" t="s">
        <v>276</v>
      </c>
      <c r="H56" s="270" t="s">
        <v>277</v>
      </c>
      <c r="I56" s="273" t="s">
        <v>180</v>
      </c>
      <c r="J56" s="160" t="s">
        <v>159</v>
      </c>
      <c r="K56" s="164"/>
      <c r="L56" s="165"/>
      <c r="M56" s="166"/>
      <c r="N56" s="168" t="str" cm="1">
        <f t="array" ref="N56">_xlfn.IFNA(LOOKUP(2, 1/(MOD(COLUMN(O56:XFD56)-COLUMN(O56), 5)=2)/(O56:XFD56&lt;&gt;""), O56:XFD56),"Not Submitted")</f>
        <v>Cat. -I_Star</v>
      </c>
      <c r="O56" s="228"/>
      <c r="P56" s="228"/>
      <c r="Q56" s="177" t="s">
        <v>34</v>
      </c>
      <c r="R56" s="178"/>
      <c r="S56" s="172" t="s">
        <v>185</v>
      </c>
      <c r="T56" s="188"/>
      <c r="U56" s="185"/>
      <c r="V56" s="168"/>
      <c r="W56" s="172"/>
      <c r="X56" s="172"/>
      <c r="Y56" s="227"/>
      <c r="Z56" s="232"/>
      <c r="AA56" s="208"/>
      <c r="AB56" s="168"/>
      <c r="AC56" s="168"/>
      <c r="AD56" s="231"/>
      <c r="AE56" s="232"/>
      <c r="AF56" s="208"/>
      <c r="AG56" s="172"/>
      <c r="AH56" s="172"/>
      <c r="AI56" s="236"/>
      <c r="AJ56" s="205"/>
      <c r="AK56" s="172"/>
      <c r="AL56" s="172"/>
      <c r="AM56" s="172"/>
      <c r="AN56" s="180"/>
      <c r="AO56" s="172"/>
      <c r="AP56" s="172"/>
      <c r="AQ56" s="172"/>
      <c r="AR56" s="172"/>
      <c r="AS56" s="180"/>
      <c r="AT56" s="172"/>
      <c r="AU56" s="172"/>
      <c r="AV56" s="172"/>
      <c r="AW56" s="172"/>
      <c r="AX56" s="180"/>
      <c r="AY56" s="172"/>
      <c r="AZ56" s="172"/>
      <c r="BA56" s="172"/>
      <c r="BB56" s="172"/>
      <c r="BC56" s="180"/>
      <c r="BD56" s="172"/>
      <c r="BE56" s="172"/>
      <c r="BF56" s="172"/>
      <c r="BG56" s="172"/>
      <c r="BH56" s="180"/>
      <c r="BI56" s="172"/>
      <c r="BJ56" s="172"/>
      <c r="BK56" s="172"/>
      <c r="BL56" s="191"/>
      <c r="BM56" s="7" t="str">
        <f t="shared" si="0"/>
        <v>E</v>
      </c>
    </row>
    <row r="57" spans="1:65" s="7" customFormat="1" ht="38.25" hidden="1">
      <c r="A57" s="158">
        <v>55</v>
      </c>
      <c r="B57" s="277" t="str">
        <f t="shared" si="1"/>
        <v>PSS12_Adani Green Energy 27 C Limited (AGE27CL)</v>
      </c>
      <c r="C57" s="175" t="s">
        <v>175</v>
      </c>
      <c r="D57" s="176" t="s">
        <v>23</v>
      </c>
      <c r="E57" s="160" t="s">
        <v>1277</v>
      </c>
      <c r="F57" s="292" t="s">
        <v>2415</v>
      </c>
      <c r="G57" s="260" t="s">
        <v>288</v>
      </c>
      <c r="H57" s="270" t="s">
        <v>289</v>
      </c>
      <c r="I57" s="273" t="s">
        <v>180</v>
      </c>
      <c r="J57" s="160" t="s">
        <v>159</v>
      </c>
      <c r="K57" s="164"/>
      <c r="L57" s="165"/>
      <c r="M57" s="166"/>
      <c r="N57" s="168" t="str" cm="1">
        <f t="array" ref="N57">_xlfn.IFNA(LOOKUP(2, 1/(MOD(COLUMN(O57:XFD57)-COLUMN(O57), 5)=2)/(O57:XFD57&lt;&gt;""), O57:XFD57),"Not Submitted")</f>
        <v>Cat. -I_Star</v>
      </c>
      <c r="O57" s="228"/>
      <c r="P57" s="228"/>
      <c r="Q57" s="177" t="s">
        <v>34</v>
      </c>
      <c r="R57" s="178"/>
      <c r="S57" s="172" t="s">
        <v>185</v>
      </c>
      <c r="T57" s="188"/>
      <c r="U57" s="185"/>
      <c r="V57" s="168"/>
      <c r="W57" s="172"/>
      <c r="X57" s="172"/>
      <c r="Y57" s="227"/>
      <c r="Z57" s="232"/>
      <c r="AA57" s="208"/>
      <c r="AB57" s="168"/>
      <c r="AC57" s="168"/>
      <c r="AD57" s="231"/>
      <c r="AE57" s="232"/>
      <c r="AF57" s="208"/>
      <c r="AG57" s="172"/>
      <c r="AH57" s="172"/>
      <c r="AI57" s="236"/>
      <c r="AJ57" s="205"/>
      <c r="AK57" s="172"/>
      <c r="AL57" s="172"/>
      <c r="AM57" s="172"/>
      <c r="AN57" s="180"/>
      <c r="AO57" s="172"/>
      <c r="AP57" s="172"/>
      <c r="AQ57" s="172"/>
      <c r="AR57" s="172"/>
      <c r="AS57" s="180"/>
      <c r="AT57" s="172"/>
      <c r="AU57" s="172"/>
      <c r="AV57" s="172"/>
      <c r="AW57" s="172"/>
      <c r="AX57" s="180"/>
      <c r="AY57" s="172"/>
      <c r="AZ57" s="172"/>
      <c r="BA57" s="172"/>
      <c r="BB57" s="172"/>
      <c r="BC57" s="180"/>
      <c r="BD57" s="172"/>
      <c r="BE57" s="172"/>
      <c r="BF57" s="172"/>
      <c r="BG57" s="172"/>
      <c r="BH57" s="180"/>
      <c r="BI57" s="172"/>
      <c r="BJ57" s="172"/>
      <c r="BK57" s="172"/>
      <c r="BL57" s="191"/>
      <c r="BM57" s="7" t="str">
        <f t="shared" si="0"/>
        <v>E</v>
      </c>
    </row>
    <row r="58" spans="1:65" s="7" customFormat="1" ht="38.25" hidden="1">
      <c r="A58" s="158">
        <v>56</v>
      </c>
      <c r="B58" s="277" t="str">
        <f t="shared" si="1"/>
        <v>PSS12_Adani Green Energy 27 C Limited (AGE27CL)</v>
      </c>
      <c r="C58" s="175" t="s">
        <v>175</v>
      </c>
      <c r="D58" s="176" t="s">
        <v>23</v>
      </c>
      <c r="E58" s="160" t="s">
        <v>1277</v>
      </c>
      <c r="F58" s="292" t="s">
        <v>2416</v>
      </c>
      <c r="G58" s="260" t="s">
        <v>267</v>
      </c>
      <c r="H58" s="270" t="s">
        <v>268</v>
      </c>
      <c r="I58" s="273" t="s">
        <v>180</v>
      </c>
      <c r="J58" s="160" t="s">
        <v>142</v>
      </c>
      <c r="K58" s="164"/>
      <c r="L58" s="165"/>
      <c r="M58" s="166"/>
      <c r="N58" s="168" t="str" cm="1">
        <f t="array" ref="N58">_xlfn.IFNA(LOOKUP(2, 1/(MOD(COLUMN(O58:XFD58)-COLUMN(O58), 5)=2)/(O58:XFD58&lt;&gt;""), O58:XFD58),"Not Submitted")</f>
        <v>Cat. -II</v>
      </c>
      <c r="O58" s="228"/>
      <c r="P58" s="228"/>
      <c r="Q58" s="177" t="s">
        <v>35</v>
      </c>
      <c r="R58" s="178"/>
      <c r="S58" s="172" t="s">
        <v>969</v>
      </c>
      <c r="T58" s="188"/>
      <c r="U58" s="185"/>
      <c r="V58" s="168"/>
      <c r="W58" s="172"/>
      <c r="X58" s="172"/>
      <c r="Y58" s="227"/>
      <c r="Z58" s="232"/>
      <c r="AA58" s="208"/>
      <c r="AB58" s="168"/>
      <c r="AC58" s="168"/>
      <c r="AD58" s="231"/>
      <c r="AE58" s="232"/>
      <c r="AF58" s="208"/>
      <c r="AG58" s="172"/>
      <c r="AH58" s="172"/>
      <c r="AI58" s="236"/>
      <c r="AJ58" s="205"/>
      <c r="AK58" s="172"/>
      <c r="AL58" s="172"/>
      <c r="AM58" s="172"/>
      <c r="AN58" s="180"/>
      <c r="AO58" s="172"/>
      <c r="AP58" s="172"/>
      <c r="AQ58" s="172"/>
      <c r="AR58" s="172"/>
      <c r="AS58" s="180"/>
      <c r="AT58" s="172"/>
      <c r="AU58" s="172"/>
      <c r="AV58" s="172"/>
      <c r="AW58" s="172"/>
      <c r="AX58" s="180"/>
      <c r="AY58" s="172"/>
      <c r="AZ58" s="172"/>
      <c r="BA58" s="172"/>
      <c r="BB58" s="172"/>
      <c r="BC58" s="180"/>
      <c r="BD58" s="172"/>
      <c r="BE58" s="172"/>
      <c r="BF58" s="172"/>
      <c r="BG58" s="172"/>
      <c r="BH58" s="180"/>
      <c r="BI58" s="172"/>
      <c r="BJ58" s="172"/>
      <c r="BK58" s="172"/>
      <c r="BL58" s="191"/>
      <c r="BM58" s="7" t="str">
        <f t="shared" si="0"/>
        <v>E</v>
      </c>
    </row>
    <row r="59" spans="1:65" s="7" customFormat="1" ht="38.25" hidden="1">
      <c r="A59" s="158">
        <v>57</v>
      </c>
      <c r="B59" s="277" t="str">
        <f t="shared" si="1"/>
        <v>PSS12_Adani Green Energy 27 C Limited (AGE27CL)</v>
      </c>
      <c r="C59" s="175" t="s">
        <v>175</v>
      </c>
      <c r="D59" s="176" t="s">
        <v>23</v>
      </c>
      <c r="E59" s="160" t="s">
        <v>1277</v>
      </c>
      <c r="F59" s="292" t="s">
        <v>2417</v>
      </c>
      <c r="G59" s="260" t="s">
        <v>270</v>
      </c>
      <c r="H59" s="272" t="s">
        <v>271</v>
      </c>
      <c r="I59" s="273" t="s">
        <v>180</v>
      </c>
      <c r="J59" s="160" t="s">
        <v>142</v>
      </c>
      <c r="K59" s="164"/>
      <c r="L59" s="165"/>
      <c r="M59" s="166"/>
      <c r="N59" s="168" t="str" cm="1">
        <f t="array" ref="N59">_xlfn.IFNA(LOOKUP(2, 1/(MOD(COLUMN(O59:XFD59)-COLUMN(O59), 5)=2)/(O59:XFD59&lt;&gt;""), O59:XFD59),"Not Submitted")</f>
        <v>Cat. -II</v>
      </c>
      <c r="O59" s="228"/>
      <c r="P59" s="228"/>
      <c r="Q59" s="177" t="s">
        <v>35</v>
      </c>
      <c r="R59" s="178"/>
      <c r="S59" s="172" t="s">
        <v>922</v>
      </c>
      <c r="T59" s="188"/>
      <c r="U59" s="185"/>
      <c r="V59" s="168"/>
      <c r="W59" s="172"/>
      <c r="X59" s="172"/>
      <c r="Y59" s="227"/>
      <c r="Z59" s="232"/>
      <c r="AA59" s="208"/>
      <c r="AB59" s="168"/>
      <c r="AC59" s="168"/>
      <c r="AD59" s="231"/>
      <c r="AE59" s="232"/>
      <c r="AF59" s="208"/>
      <c r="AG59" s="172"/>
      <c r="AH59" s="172"/>
      <c r="AI59" s="236"/>
      <c r="AJ59" s="205"/>
      <c r="AK59" s="172"/>
      <c r="AL59" s="172"/>
      <c r="AM59" s="172"/>
      <c r="AN59" s="180"/>
      <c r="AO59" s="172"/>
      <c r="AP59" s="172"/>
      <c r="AQ59" s="172"/>
      <c r="AR59" s="172"/>
      <c r="AS59" s="180"/>
      <c r="AT59" s="172"/>
      <c r="AU59" s="172"/>
      <c r="AV59" s="172"/>
      <c r="AW59" s="172"/>
      <c r="AX59" s="180"/>
      <c r="AY59" s="172"/>
      <c r="AZ59" s="172"/>
      <c r="BA59" s="172"/>
      <c r="BB59" s="172"/>
      <c r="BC59" s="180"/>
      <c r="BD59" s="172"/>
      <c r="BE59" s="172"/>
      <c r="BF59" s="172"/>
      <c r="BG59" s="172"/>
      <c r="BH59" s="180"/>
      <c r="BI59" s="172"/>
      <c r="BJ59" s="172"/>
      <c r="BK59" s="172"/>
      <c r="BL59" s="191"/>
      <c r="BM59" s="7" t="str">
        <f t="shared" si="0"/>
        <v>E</v>
      </c>
    </row>
    <row r="60" spans="1:65" s="7" customFormat="1" ht="38.25" hidden="1">
      <c r="A60" s="158">
        <v>58</v>
      </c>
      <c r="B60" s="277" t="str">
        <f t="shared" si="1"/>
        <v>PSS12_Adani Green Energy 27 C Limited (AGE27CL)</v>
      </c>
      <c r="C60" s="175" t="s">
        <v>175</v>
      </c>
      <c r="D60" s="176" t="s">
        <v>23</v>
      </c>
      <c r="E60" s="160" t="s">
        <v>1277</v>
      </c>
      <c r="F60" s="292" t="s">
        <v>2418</v>
      </c>
      <c r="G60" s="266" t="s">
        <v>254</v>
      </c>
      <c r="H60" s="270" t="s">
        <v>255</v>
      </c>
      <c r="I60" s="273" t="s">
        <v>190</v>
      </c>
      <c r="J60" s="160" t="s">
        <v>142</v>
      </c>
      <c r="K60" s="164"/>
      <c r="L60" s="165"/>
      <c r="M60" s="166"/>
      <c r="N60" s="168" t="str" cm="1">
        <f t="array" ref="N60">_xlfn.IFNA(LOOKUP(2, 1/(MOD(COLUMN(O60:XFD60)-COLUMN(O60), 5)=2)/(O60:XFD60&lt;&gt;""), O60:XFD60),"Not Submitted")</f>
        <v>Cat. -IV</v>
      </c>
      <c r="O60" s="228"/>
      <c r="P60" s="228"/>
      <c r="Q60" s="177" t="s">
        <v>37</v>
      </c>
      <c r="R60" s="178"/>
      <c r="S60" s="172" t="s">
        <v>185</v>
      </c>
      <c r="T60" s="188"/>
      <c r="U60" s="185"/>
      <c r="V60" s="168"/>
      <c r="W60" s="172"/>
      <c r="X60" s="172"/>
      <c r="Y60" s="227"/>
      <c r="Z60" s="232"/>
      <c r="AA60" s="208"/>
      <c r="AB60" s="168"/>
      <c r="AC60" s="168"/>
      <c r="AD60" s="231"/>
      <c r="AE60" s="232"/>
      <c r="AF60" s="208"/>
      <c r="AG60" s="172"/>
      <c r="AH60" s="172"/>
      <c r="AI60" s="236"/>
      <c r="AJ60" s="205"/>
      <c r="AK60" s="172"/>
      <c r="AL60" s="172"/>
      <c r="AM60" s="172"/>
      <c r="AN60" s="180"/>
      <c r="AO60" s="172"/>
      <c r="AP60" s="172"/>
      <c r="AQ60" s="172"/>
      <c r="AR60" s="172"/>
      <c r="AS60" s="180"/>
      <c r="AT60" s="172"/>
      <c r="AU60" s="172"/>
      <c r="AV60" s="172"/>
      <c r="AW60" s="172"/>
      <c r="AX60" s="180"/>
      <c r="AY60" s="172"/>
      <c r="AZ60" s="172"/>
      <c r="BA60" s="172"/>
      <c r="BB60" s="172"/>
      <c r="BC60" s="180"/>
      <c r="BD60" s="172"/>
      <c r="BE60" s="172"/>
      <c r="BF60" s="172"/>
      <c r="BG60" s="172"/>
      <c r="BH60" s="180"/>
      <c r="BI60" s="172"/>
      <c r="BJ60" s="172"/>
      <c r="BK60" s="172"/>
      <c r="BL60" s="191"/>
      <c r="BM60" s="7" t="str">
        <f t="shared" si="0"/>
        <v>E</v>
      </c>
    </row>
    <row r="61" spans="1:65" s="7" customFormat="1" ht="38.25" hidden="1">
      <c r="A61" s="158">
        <v>59</v>
      </c>
      <c r="B61" s="277" t="str">
        <f t="shared" si="1"/>
        <v>PSS12_Adani Green Energy 27 C Limited (AGE27CL)</v>
      </c>
      <c r="C61" s="175" t="s">
        <v>175</v>
      </c>
      <c r="D61" s="176" t="s">
        <v>23</v>
      </c>
      <c r="E61" s="160" t="s">
        <v>1277</v>
      </c>
      <c r="F61" s="292" t="s">
        <v>2419</v>
      </c>
      <c r="G61" s="260" t="s">
        <v>285</v>
      </c>
      <c r="H61" s="270" t="s">
        <v>286</v>
      </c>
      <c r="I61" s="273" t="s">
        <v>180</v>
      </c>
      <c r="J61" s="160" t="s">
        <v>142</v>
      </c>
      <c r="K61" s="164"/>
      <c r="L61" s="165"/>
      <c r="M61" s="166"/>
      <c r="N61" s="168" t="str" cm="1">
        <f t="array" ref="N61">_xlfn.IFNA(LOOKUP(2, 1/(MOD(COLUMN(O61:XFD61)-COLUMN(O61), 5)=2)/(O61:XFD61&lt;&gt;""), O61:XFD61),"Not Submitted")</f>
        <v>Cat. -IV</v>
      </c>
      <c r="O61" s="228"/>
      <c r="P61" s="228"/>
      <c r="Q61" s="177" t="s">
        <v>37</v>
      </c>
      <c r="R61" s="178"/>
      <c r="S61" s="172" t="s">
        <v>185</v>
      </c>
      <c r="T61" s="188"/>
      <c r="U61" s="185"/>
      <c r="V61" s="168"/>
      <c r="W61" s="172"/>
      <c r="X61" s="172"/>
      <c r="Y61" s="227"/>
      <c r="Z61" s="232"/>
      <c r="AA61" s="208"/>
      <c r="AB61" s="168"/>
      <c r="AC61" s="168"/>
      <c r="AD61" s="231"/>
      <c r="AE61" s="232"/>
      <c r="AF61" s="208"/>
      <c r="AG61" s="172"/>
      <c r="AH61" s="172"/>
      <c r="AI61" s="236"/>
      <c r="AJ61" s="205"/>
      <c r="AK61" s="172"/>
      <c r="AL61" s="172"/>
      <c r="AM61" s="172"/>
      <c r="AN61" s="180"/>
      <c r="AO61" s="172"/>
      <c r="AP61" s="172"/>
      <c r="AQ61" s="172"/>
      <c r="AR61" s="172"/>
      <c r="AS61" s="180"/>
      <c r="AT61" s="172"/>
      <c r="AU61" s="172"/>
      <c r="AV61" s="172"/>
      <c r="AW61" s="172"/>
      <c r="AX61" s="180"/>
      <c r="AY61" s="172"/>
      <c r="AZ61" s="172"/>
      <c r="BA61" s="172"/>
      <c r="BB61" s="172"/>
      <c r="BC61" s="180"/>
      <c r="BD61" s="172"/>
      <c r="BE61" s="172"/>
      <c r="BF61" s="172"/>
      <c r="BG61" s="172"/>
      <c r="BH61" s="180"/>
      <c r="BI61" s="172"/>
      <c r="BJ61" s="172"/>
      <c r="BK61" s="172"/>
      <c r="BL61" s="191"/>
      <c r="BM61" s="7" t="str">
        <f t="shared" si="0"/>
        <v>E</v>
      </c>
    </row>
    <row r="62" spans="1:65" s="7" customFormat="1" ht="38.25" hidden="1">
      <c r="A62" s="158">
        <v>60</v>
      </c>
      <c r="B62" s="277" t="str">
        <f t="shared" si="1"/>
        <v>PSS12_Adani Green Energy 27 C Limited (AGE27CL)</v>
      </c>
      <c r="C62" s="175" t="s">
        <v>175</v>
      </c>
      <c r="D62" s="176" t="s">
        <v>23</v>
      </c>
      <c r="E62" s="160" t="s">
        <v>1277</v>
      </c>
      <c r="F62" s="292" t="s">
        <v>2420</v>
      </c>
      <c r="G62" s="266" t="s">
        <v>230</v>
      </c>
      <c r="H62" s="270" t="s">
        <v>231</v>
      </c>
      <c r="I62" s="273" t="s">
        <v>180</v>
      </c>
      <c r="J62" s="160" t="s">
        <v>142</v>
      </c>
      <c r="K62" s="164"/>
      <c r="L62" s="165"/>
      <c r="M62" s="166"/>
      <c r="N62" s="168" t="str" cm="1">
        <f t="array" ref="N62">_xlfn.IFNA(LOOKUP(2, 1/(MOD(COLUMN(O62:XFD62)-COLUMN(O62), 5)=2)/(O62:XFD62&lt;&gt;""), O62:XFD62),"Not Submitted")</f>
        <v>Cat. -IV</v>
      </c>
      <c r="O62" s="228"/>
      <c r="P62" s="228"/>
      <c r="Q62" s="177" t="s">
        <v>37</v>
      </c>
      <c r="R62" s="178"/>
      <c r="S62" s="172" t="s">
        <v>185</v>
      </c>
      <c r="T62" s="188"/>
      <c r="U62" s="185"/>
      <c r="V62" s="168"/>
      <c r="W62" s="172"/>
      <c r="X62" s="172"/>
      <c r="Y62" s="227"/>
      <c r="Z62" s="232"/>
      <c r="AA62" s="208"/>
      <c r="AB62" s="168"/>
      <c r="AC62" s="168"/>
      <c r="AD62" s="231"/>
      <c r="AE62" s="232"/>
      <c r="AF62" s="208"/>
      <c r="AG62" s="172"/>
      <c r="AH62" s="172"/>
      <c r="AI62" s="236"/>
      <c r="AJ62" s="205"/>
      <c r="AK62" s="172"/>
      <c r="AL62" s="172"/>
      <c r="AM62" s="172"/>
      <c r="AN62" s="180"/>
      <c r="AO62" s="172"/>
      <c r="AP62" s="172"/>
      <c r="AQ62" s="172"/>
      <c r="AR62" s="172"/>
      <c r="AS62" s="180"/>
      <c r="AT62" s="172"/>
      <c r="AU62" s="172"/>
      <c r="AV62" s="172"/>
      <c r="AW62" s="172"/>
      <c r="AX62" s="180"/>
      <c r="AY62" s="172"/>
      <c r="AZ62" s="172"/>
      <c r="BA62" s="172"/>
      <c r="BB62" s="172"/>
      <c r="BC62" s="180"/>
      <c r="BD62" s="172"/>
      <c r="BE62" s="172"/>
      <c r="BF62" s="172"/>
      <c r="BG62" s="172"/>
      <c r="BH62" s="180"/>
      <c r="BI62" s="172"/>
      <c r="BJ62" s="172"/>
      <c r="BK62" s="172"/>
      <c r="BL62" s="191"/>
      <c r="BM62" s="7" t="str">
        <f t="shared" si="0"/>
        <v>E</v>
      </c>
    </row>
    <row r="63" spans="1:65" s="7" customFormat="1" ht="38.25" hidden="1">
      <c r="A63" s="158">
        <v>61</v>
      </c>
      <c r="B63" s="277" t="str">
        <f t="shared" si="1"/>
        <v>PSS12_Adani Green Energy 27 C Limited (AGE27CL)</v>
      </c>
      <c r="C63" s="175" t="s">
        <v>175</v>
      </c>
      <c r="D63" s="176" t="s">
        <v>23</v>
      </c>
      <c r="E63" s="160" t="s">
        <v>1277</v>
      </c>
      <c r="F63" s="292" t="s">
        <v>2421</v>
      </c>
      <c r="G63" s="260" t="s">
        <v>227</v>
      </c>
      <c r="H63" s="270" t="s">
        <v>228</v>
      </c>
      <c r="I63" s="273" t="s">
        <v>190</v>
      </c>
      <c r="J63" s="160" t="s">
        <v>142</v>
      </c>
      <c r="K63" s="164"/>
      <c r="L63" s="165"/>
      <c r="M63" s="166"/>
      <c r="N63" s="168" t="str" cm="1">
        <f t="array" ref="N63">_xlfn.IFNA(LOOKUP(2, 1/(MOD(COLUMN(O63:XFD63)-COLUMN(O63), 5)=2)/(O63:XFD63&lt;&gt;""), O63:XFD63),"Not Submitted")</f>
        <v>Cat. -II</v>
      </c>
      <c r="O63" s="228"/>
      <c r="P63" s="228"/>
      <c r="Q63" s="177" t="s">
        <v>35</v>
      </c>
      <c r="R63" s="178"/>
      <c r="S63" s="172" t="s">
        <v>935</v>
      </c>
      <c r="T63" s="188"/>
      <c r="U63" s="185"/>
      <c r="V63" s="168"/>
      <c r="W63" s="172"/>
      <c r="X63" s="172"/>
      <c r="Y63" s="227"/>
      <c r="Z63" s="232"/>
      <c r="AA63" s="208"/>
      <c r="AB63" s="168"/>
      <c r="AC63" s="168"/>
      <c r="AD63" s="231"/>
      <c r="AE63" s="232"/>
      <c r="AF63" s="208"/>
      <c r="AG63" s="172"/>
      <c r="AH63" s="172"/>
      <c r="AI63" s="236"/>
      <c r="AJ63" s="205"/>
      <c r="AK63" s="172"/>
      <c r="AL63" s="172"/>
      <c r="AM63" s="172"/>
      <c r="AN63" s="180"/>
      <c r="AO63" s="172"/>
      <c r="AP63" s="172"/>
      <c r="AQ63" s="172"/>
      <c r="AR63" s="172"/>
      <c r="AS63" s="180"/>
      <c r="AT63" s="172"/>
      <c r="AU63" s="172"/>
      <c r="AV63" s="172"/>
      <c r="AW63" s="172"/>
      <c r="AX63" s="180"/>
      <c r="AY63" s="172"/>
      <c r="AZ63" s="172"/>
      <c r="BA63" s="172"/>
      <c r="BB63" s="172"/>
      <c r="BC63" s="180"/>
      <c r="BD63" s="172"/>
      <c r="BE63" s="172"/>
      <c r="BF63" s="172"/>
      <c r="BG63" s="172"/>
      <c r="BH63" s="180"/>
      <c r="BI63" s="172"/>
      <c r="BJ63" s="172"/>
      <c r="BK63" s="172"/>
      <c r="BL63" s="191"/>
      <c r="BM63" s="7" t="str">
        <f t="shared" si="0"/>
        <v>E</v>
      </c>
    </row>
    <row r="64" spans="1:65" s="7" customFormat="1" ht="38.25" hidden="1">
      <c r="A64" s="158">
        <v>62</v>
      </c>
      <c r="B64" s="277" t="str">
        <f t="shared" si="1"/>
        <v>PSS12_Adani Green Energy 27 C Limited (AGE27CL)</v>
      </c>
      <c r="C64" s="175" t="s">
        <v>175</v>
      </c>
      <c r="D64" s="176" t="s">
        <v>23</v>
      </c>
      <c r="E64" s="160" t="s">
        <v>1277</v>
      </c>
      <c r="F64" s="292" t="s">
        <v>2422</v>
      </c>
      <c r="G64" s="260" t="s">
        <v>264</v>
      </c>
      <c r="H64" s="270" t="s">
        <v>265</v>
      </c>
      <c r="I64" s="273" t="s">
        <v>180</v>
      </c>
      <c r="J64" s="160" t="s">
        <v>159</v>
      </c>
      <c r="K64" s="164"/>
      <c r="L64" s="165"/>
      <c r="M64" s="166"/>
      <c r="N64" s="168" t="str" cm="1">
        <f t="array" ref="N64">_xlfn.IFNA(LOOKUP(2, 1/(MOD(COLUMN(O64:XFD64)-COLUMN(O64), 5)=2)/(O64:XFD64&lt;&gt;""), O64:XFD64),"Not Submitted")</f>
        <v>Cat. -I_Star</v>
      </c>
      <c r="O64" s="228"/>
      <c r="P64" s="228"/>
      <c r="Q64" s="177" t="s">
        <v>34</v>
      </c>
      <c r="R64" s="178"/>
      <c r="S64" s="172" t="s">
        <v>185</v>
      </c>
      <c r="T64" s="188"/>
      <c r="U64" s="185"/>
      <c r="V64" s="168"/>
      <c r="W64" s="172"/>
      <c r="X64" s="172"/>
      <c r="Y64" s="227"/>
      <c r="Z64" s="232"/>
      <c r="AA64" s="208"/>
      <c r="AB64" s="168"/>
      <c r="AC64" s="168"/>
      <c r="AD64" s="231"/>
      <c r="AE64" s="232"/>
      <c r="AF64" s="208"/>
      <c r="AG64" s="172"/>
      <c r="AH64" s="172"/>
      <c r="AI64" s="236"/>
      <c r="AJ64" s="205"/>
      <c r="AK64" s="172"/>
      <c r="AL64" s="172"/>
      <c r="AM64" s="172"/>
      <c r="AN64" s="180"/>
      <c r="AO64" s="172"/>
      <c r="AP64" s="172"/>
      <c r="AQ64" s="172"/>
      <c r="AR64" s="172"/>
      <c r="AS64" s="180"/>
      <c r="AT64" s="172"/>
      <c r="AU64" s="172"/>
      <c r="AV64" s="172"/>
      <c r="AW64" s="172"/>
      <c r="AX64" s="180"/>
      <c r="AY64" s="172"/>
      <c r="AZ64" s="172"/>
      <c r="BA64" s="172"/>
      <c r="BB64" s="172"/>
      <c r="BC64" s="180"/>
      <c r="BD64" s="172"/>
      <c r="BE64" s="172"/>
      <c r="BF64" s="172"/>
      <c r="BG64" s="172"/>
      <c r="BH64" s="180"/>
      <c r="BI64" s="172"/>
      <c r="BJ64" s="172"/>
      <c r="BK64" s="172"/>
      <c r="BL64" s="191"/>
      <c r="BM64" s="7" t="str">
        <f t="shared" si="0"/>
        <v>E</v>
      </c>
    </row>
    <row r="65" spans="1:65" s="7" customFormat="1" ht="38.25" hidden="1">
      <c r="A65" s="158">
        <v>63</v>
      </c>
      <c r="B65" s="277" t="str">
        <f t="shared" si="1"/>
        <v>PSS12_Adani Green Energy 27 C Limited (AGE27CL)</v>
      </c>
      <c r="C65" s="175" t="s">
        <v>175</v>
      </c>
      <c r="D65" s="176" t="s">
        <v>23</v>
      </c>
      <c r="E65" s="160" t="s">
        <v>1277</v>
      </c>
      <c r="F65" s="292" t="s">
        <v>2423</v>
      </c>
      <c r="G65" s="260" t="s">
        <v>239</v>
      </c>
      <c r="H65" s="270" t="s">
        <v>184</v>
      </c>
      <c r="I65" s="273" t="s">
        <v>180</v>
      </c>
      <c r="J65" s="160" t="s">
        <v>142</v>
      </c>
      <c r="K65" s="164"/>
      <c r="L65" s="165"/>
      <c r="M65" s="166"/>
      <c r="N65" s="168" t="str" cm="1">
        <f t="array" ref="N65">_xlfn.IFNA(LOOKUP(2, 1/(MOD(COLUMN(O65:XFD65)-COLUMN(O65), 5)=2)/(O65:XFD65&lt;&gt;""), O65:XFD65),"Not Submitted")</f>
        <v>Cat. -I_Star</v>
      </c>
      <c r="O65" s="228"/>
      <c r="P65" s="228"/>
      <c r="Q65" s="177" t="s">
        <v>34</v>
      </c>
      <c r="R65" s="178"/>
      <c r="S65" s="172" t="s">
        <v>935</v>
      </c>
      <c r="T65" s="188"/>
      <c r="U65" s="185"/>
      <c r="V65" s="168"/>
      <c r="W65" s="172"/>
      <c r="X65" s="172"/>
      <c r="Y65" s="227"/>
      <c r="Z65" s="232"/>
      <c r="AA65" s="208"/>
      <c r="AB65" s="168"/>
      <c r="AC65" s="168"/>
      <c r="AD65" s="231"/>
      <c r="AE65" s="232"/>
      <c r="AF65" s="208"/>
      <c r="AG65" s="172"/>
      <c r="AH65" s="172"/>
      <c r="AI65" s="236"/>
      <c r="AJ65" s="205"/>
      <c r="AK65" s="172"/>
      <c r="AL65" s="172"/>
      <c r="AM65" s="172"/>
      <c r="AN65" s="180"/>
      <c r="AO65" s="172"/>
      <c r="AP65" s="172"/>
      <c r="AQ65" s="172"/>
      <c r="AR65" s="172"/>
      <c r="AS65" s="180"/>
      <c r="AT65" s="172"/>
      <c r="AU65" s="172"/>
      <c r="AV65" s="172"/>
      <c r="AW65" s="172"/>
      <c r="AX65" s="180"/>
      <c r="AY65" s="172"/>
      <c r="AZ65" s="172"/>
      <c r="BA65" s="172"/>
      <c r="BB65" s="172"/>
      <c r="BC65" s="180"/>
      <c r="BD65" s="172"/>
      <c r="BE65" s="172"/>
      <c r="BF65" s="172"/>
      <c r="BG65" s="172"/>
      <c r="BH65" s="180"/>
      <c r="BI65" s="172"/>
      <c r="BJ65" s="172"/>
      <c r="BK65" s="172"/>
      <c r="BL65" s="191"/>
      <c r="BM65" s="7" t="str">
        <f t="shared" si="0"/>
        <v>E</v>
      </c>
    </row>
    <row r="66" spans="1:65" s="7" customFormat="1" ht="38.25" hidden="1">
      <c r="A66" s="158">
        <v>64</v>
      </c>
      <c r="B66" s="277" t="str">
        <f t="shared" si="1"/>
        <v>PSS12_Adani Green Energy 27 C Limited (AGE27CL)</v>
      </c>
      <c r="C66" s="175" t="s">
        <v>175</v>
      </c>
      <c r="D66" s="176" t="s">
        <v>23</v>
      </c>
      <c r="E66" s="160" t="s">
        <v>1277</v>
      </c>
      <c r="F66" s="292" t="s">
        <v>2424</v>
      </c>
      <c r="G66" s="260" t="s">
        <v>183</v>
      </c>
      <c r="H66" s="270" t="s">
        <v>184</v>
      </c>
      <c r="I66" s="273" t="s">
        <v>180</v>
      </c>
      <c r="J66" s="160" t="s">
        <v>142</v>
      </c>
      <c r="K66" s="164"/>
      <c r="L66" s="165"/>
      <c r="M66" s="166"/>
      <c r="N66" s="168" t="str" cm="1">
        <f t="array" ref="N66">_xlfn.IFNA(LOOKUP(2, 1/(MOD(COLUMN(O66:XFD66)-COLUMN(O66), 5)=2)/(O66:XFD66&lt;&gt;""), O66:XFD66),"Not Submitted")</f>
        <v>Cat. -I_Star</v>
      </c>
      <c r="O66" s="228"/>
      <c r="P66" s="228"/>
      <c r="Q66" s="177" t="s">
        <v>34</v>
      </c>
      <c r="R66" s="178"/>
      <c r="S66" s="172" t="s">
        <v>185</v>
      </c>
      <c r="T66" s="188"/>
      <c r="U66" s="185"/>
      <c r="V66" s="168"/>
      <c r="W66" s="172"/>
      <c r="X66" s="172"/>
      <c r="Y66" s="227"/>
      <c r="Z66" s="232"/>
      <c r="AA66" s="208"/>
      <c r="AB66" s="168"/>
      <c r="AC66" s="168"/>
      <c r="AD66" s="231"/>
      <c r="AE66" s="232"/>
      <c r="AF66" s="208"/>
      <c r="AG66" s="172"/>
      <c r="AH66" s="172"/>
      <c r="AI66" s="236"/>
      <c r="AJ66" s="205"/>
      <c r="AK66" s="172"/>
      <c r="AL66" s="172"/>
      <c r="AM66" s="172"/>
      <c r="AN66" s="180"/>
      <c r="AO66" s="172"/>
      <c r="AP66" s="172"/>
      <c r="AQ66" s="172"/>
      <c r="AR66" s="172"/>
      <c r="AS66" s="180"/>
      <c r="AT66" s="172"/>
      <c r="AU66" s="172"/>
      <c r="AV66" s="172"/>
      <c r="AW66" s="172"/>
      <c r="AX66" s="180"/>
      <c r="AY66" s="172"/>
      <c r="AZ66" s="172"/>
      <c r="BA66" s="172"/>
      <c r="BB66" s="172"/>
      <c r="BC66" s="180"/>
      <c r="BD66" s="172"/>
      <c r="BE66" s="172"/>
      <c r="BF66" s="172"/>
      <c r="BG66" s="172"/>
      <c r="BH66" s="180"/>
      <c r="BI66" s="172"/>
      <c r="BJ66" s="172"/>
      <c r="BK66" s="172"/>
      <c r="BL66" s="191"/>
      <c r="BM66" s="7" t="str">
        <f t="shared" si="0"/>
        <v>I</v>
      </c>
    </row>
    <row r="67" spans="1:65" s="7" customFormat="1" ht="38.25" hidden="1">
      <c r="A67" s="158">
        <v>65</v>
      </c>
      <c r="B67" s="277" t="str">
        <f t="shared" si="1"/>
        <v>PSS12_Adani Green Energy 27 C Limited (AGE27CL)</v>
      </c>
      <c r="C67" s="175" t="s">
        <v>175</v>
      </c>
      <c r="D67" s="176" t="s">
        <v>23</v>
      </c>
      <c r="E67" s="160" t="s">
        <v>1277</v>
      </c>
      <c r="F67" s="292" t="s">
        <v>2425</v>
      </c>
      <c r="G67" s="260" t="s">
        <v>178</v>
      </c>
      <c r="H67" s="270" t="s">
        <v>179</v>
      </c>
      <c r="I67" s="273" t="s">
        <v>180</v>
      </c>
      <c r="J67" s="160" t="s">
        <v>159</v>
      </c>
      <c r="K67" s="164"/>
      <c r="L67" s="165"/>
      <c r="M67" s="166"/>
      <c r="N67" s="168" t="str" cm="1">
        <f t="array" ref="N67">_xlfn.IFNA(LOOKUP(2, 1/(MOD(COLUMN(O67:XFD67)-COLUMN(O67), 5)=2)/(O67:XFD67&lt;&gt;""), O67:XFD67),"Not Submitted")</f>
        <v>Cat. -I_Star</v>
      </c>
      <c r="O67" s="228"/>
      <c r="P67" s="228"/>
      <c r="Q67" s="177" t="s">
        <v>34</v>
      </c>
      <c r="R67" s="178"/>
      <c r="S67" s="172" t="s">
        <v>185</v>
      </c>
      <c r="T67" s="188"/>
      <c r="U67" s="185"/>
      <c r="V67" s="168"/>
      <c r="W67" s="172"/>
      <c r="X67" s="172"/>
      <c r="Y67" s="227"/>
      <c r="Z67" s="232"/>
      <c r="AA67" s="208"/>
      <c r="AB67" s="168"/>
      <c r="AC67" s="168"/>
      <c r="AD67" s="231"/>
      <c r="AE67" s="232"/>
      <c r="AF67" s="208"/>
      <c r="AG67" s="172"/>
      <c r="AH67" s="172"/>
      <c r="AI67" s="236"/>
      <c r="AJ67" s="205"/>
      <c r="AK67" s="172"/>
      <c r="AL67" s="172"/>
      <c r="AM67" s="172"/>
      <c r="AN67" s="180"/>
      <c r="AO67" s="172"/>
      <c r="AP67" s="172"/>
      <c r="AQ67" s="172"/>
      <c r="AR67" s="172"/>
      <c r="AS67" s="180"/>
      <c r="AT67" s="172"/>
      <c r="AU67" s="172"/>
      <c r="AV67" s="172"/>
      <c r="AW67" s="172"/>
      <c r="AX67" s="180"/>
      <c r="AY67" s="172"/>
      <c r="AZ67" s="172"/>
      <c r="BA67" s="172"/>
      <c r="BB67" s="172"/>
      <c r="BC67" s="180"/>
      <c r="BD67" s="172"/>
      <c r="BE67" s="172"/>
      <c r="BF67" s="172"/>
      <c r="BG67" s="172"/>
      <c r="BH67" s="180"/>
      <c r="BI67" s="172"/>
      <c r="BJ67" s="172"/>
      <c r="BK67" s="172"/>
      <c r="BL67" s="191"/>
      <c r="BM67" s="7" t="str">
        <f t="shared" ref="BM67:BM130" si="2">MID(F67,20,1)</f>
        <v>I</v>
      </c>
    </row>
    <row r="68" spans="1:65" s="7" customFormat="1" ht="38.25" hidden="1">
      <c r="A68" s="158">
        <v>66</v>
      </c>
      <c r="B68" s="277" t="str">
        <f t="shared" ref="B68:B131" si="3">$A$1</f>
        <v>PSS12_Adani Green Energy 27 C Limited (AGE27CL)</v>
      </c>
      <c r="C68" s="175" t="s">
        <v>175</v>
      </c>
      <c r="D68" s="176" t="s">
        <v>23</v>
      </c>
      <c r="E68" s="160" t="s">
        <v>1277</v>
      </c>
      <c r="F68" s="292" t="s">
        <v>2426</v>
      </c>
      <c r="G68" s="260" t="s">
        <v>196</v>
      </c>
      <c r="H68" s="270" t="s">
        <v>197</v>
      </c>
      <c r="I68" s="273" t="s">
        <v>190</v>
      </c>
      <c r="J68" s="160" t="s">
        <v>159</v>
      </c>
      <c r="K68" s="164"/>
      <c r="L68" s="165"/>
      <c r="M68" s="166"/>
      <c r="N68" s="168" t="str" cm="1">
        <f t="array" ref="N68">_xlfn.IFNA(LOOKUP(2, 1/(MOD(COLUMN(O68:XFD68)-COLUMN(O68), 5)=2)/(O68:XFD68&lt;&gt;""), O68:XFD68),"Not Submitted")</f>
        <v>Cat. -IV</v>
      </c>
      <c r="O68" s="228"/>
      <c r="P68" s="228"/>
      <c r="Q68" s="177" t="s">
        <v>37</v>
      </c>
      <c r="R68" s="178"/>
      <c r="S68" s="172" t="s">
        <v>969</v>
      </c>
      <c r="T68" s="188"/>
      <c r="U68" s="185"/>
      <c r="V68" s="168"/>
      <c r="W68" s="172"/>
      <c r="X68" s="172"/>
      <c r="Y68" s="227"/>
      <c r="Z68" s="232"/>
      <c r="AA68" s="208"/>
      <c r="AB68" s="168"/>
      <c r="AC68" s="168"/>
      <c r="AD68" s="231"/>
      <c r="AE68" s="232"/>
      <c r="AF68" s="208"/>
      <c r="AG68" s="172"/>
      <c r="AH68" s="172"/>
      <c r="AI68" s="236"/>
      <c r="AJ68" s="205"/>
      <c r="AK68" s="172"/>
      <c r="AL68" s="172"/>
      <c r="AM68" s="172"/>
      <c r="AN68" s="180"/>
      <c r="AO68" s="172"/>
      <c r="AP68" s="172"/>
      <c r="AQ68" s="172"/>
      <c r="AR68" s="172"/>
      <c r="AS68" s="180"/>
      <c r="AT68" s="172"/>
      <c r="AU68" s="172"/>
      <c r="AV68" s="172"/>
      <c r="AW68" s="172"/>
      <c r="AX68" s="180"/>
      <c r="AY68" s="172"/>
      <c r="AZ68" s="172"/>
      <c r="BA68" s="172"/>
      <c r="BB68" s="172"/>
      <c r="BC68" s="180"/>
      <c r="BD68" s="172"/>
      <c r="BE68" s="172"/>
      <c r="BF68" s="172"/>
      <c r="BG68" s="172"/>
      <c r="BH68" s="180"/>
      <c r="BI68" s="172"/>
      <c r="BJ68" s="172"/>
      <c r="BK68" s="172"/>
      <c r="BL68" s="191"/>
      <c r="BM68" s="7" t="str">
        <f t="shared" si="2"/>
        <v>I</v>
      </c>
    </row>
    <row r="69" spans="1:65" s="7" customFormat="1" ht="38.25" hidden="1">
      <c r="A69" s="158">
        <v>67</v>
      </c>
      <c r="B69" s="277" t="str">
        <f t="shared" si="3"/>
        <v>PSS12_Adani Green Energy 27 C Limited (AGE27CL)</v>
      </c>
      <c r="C69" s="175" t="s">
        <v>175</v>
      </c>
      <c r="D69" s="176" t="s">
        <v>23</v>
      </c>
      <c r="E69" s="160" t="s">
        <v>1277</v>
      </c>
      <c r="F69" s="292" t="s">
        <v>2427</v>
      </c>
      <c r="G69" s="260" t="s">
        <v>192</v>
      </c>
      <c r="H69" s="270" t="s">
        <v>193</v>
      </c>
      <c r="I69" s="273" t="s">
        <v>190</v>
      </c>
      <c r="J69" s="160" t="s">
        <v>159</v>
      </c>
      <c r="K69" s="164"/>
      <c r="L69" s="165"/>
      <c r="M69" s="166"/>
      <c r="N69" s="168" t="str" cm="1">
        <f t="array" ref="N69">_xlfn.IFNA(LOOKUP(2, 1/(MOD(COLUMN(O69:XFD69)-COLUMN(O69), 5)=2)/(O69:XFD69&lt;&gt;""), O69:XFD69),"Not Submitted")</f>
        <v>Cat. -IV</v>
      </c>
      <c r="O69" s="228"/>
      <c r="P69" s="228"/>
      <c r="Q69" s="177" t="s">
        <v>37</v>
      </c>
      <c r="R69" s="178"/>
      <c r="S69" s="172" t="s">
        <v>185</v>
      </c>
      <c r="T69" s="188"/>
      <c r="U69" s="185"/>
      <c r="V69" s="168"/>
      <c r="W69" s="172"/>
      <c r="X69" s="172"/>
      <c r="Y69" s="227"/>
      <c r="Z69" s="232"/>
      <c r="AA69" s="208"/>
      <c r="AB69" s="168"/>
      <c r="AC69" s="168"/>
      <c r="AD69" s="231"/>
      <c r="AE69" s="232"/>
      <c r="AF69" s="208"/>
      <c r="AG69" s="172"/>
      <c r="AH69" s="172"/>
      <c r="AI69" s="236"/>
      <c r="AJ69" s="205"/>
      <c r="AK69" s="172"/>
      <c r="AL69" s="172"/>
      <c r="AM69" s="172"/>
      <c r="AN69" s="180"/>
      <c r="AO69" s="172"/>
      <c r="AP69" s="172"/>
      <c r="AQ69" s="172"/>
      <c r="AR69" s="172"/>
      <c r="AS69" s="180"/>
      <c r="AT69" s="172"/>
      <c r="AU69" s="172"/>
      <c r="AV69" s="172"/>
      <c r="AW69" s="172"/>
      <c r="AX69" s="180"/>
      <c r="AY69" s="172"/>
      <c r="AZ69" s="172"/>
      <c r="BA69" s="172"/>
      <c r="BB69" s="172"/>
      <c r="BC69" s="180"/>
      <c r="BD69" s="172"/>
      <c r="BE69" s="172"/>
      <c r="BF69" s="172"/>
      <c r="BG69" s="172"/>
      <c r="BH69" s="180"/>
      <c r="BI69" s="172"/>
      <c r="BJ69" s="172"/>
      <c r="BK69" s="172"/>
      <c r="BL69" s="191"/>
      <c r="BM69" s="7" t="str">
        <f t="shared" si="2"/>
        <v>I</v>
      </c>
    </row>
    <row r="70" spans="1:65" s="7" customFormat="1" ht="38.25" hidden="1">
      <c r="A70" s="158">
        <v>68</v>
      </c>
      <c r="B70" s="277" t="str">
        <f t="shared" si="3"/>
        <v>PSS12_Adani Green Energy 27 C Limited (AGE27CL)</v>
      </c>
      <c r="C70" s="175" t="s">
        <v>175</v>
      </c>
      <c r="D70" s="176" t="s">
        <v>23</v>
      </c>
      <c r="E70" s="160" t="s">
        <v>1277</v>
      </c>
      <c r="F70" s="292" t="s">
        <v>2428</v>
      </c>
      <c r="G70" s="261" t="s">
        <v>188</v>
      </c>
      <c r="H70" s="270" t="s">
        <v>189</v>
      </c>
      <c r="I70" s="273" t="s">
        <v>190</v>
      </c>
      <c r="J70" s="160" t="s">
        <v>142</v>
      </c>
      <c r="K70" s="164"/>
      <c r="L70" s="165"/>
      <c r="M70" s="166"/>
      <c r="N70" s="168" t="str" cm="1">
        <f t="array" ref="N70">_xlfn.IFNA(LOOKUP(2, 1/(MOD(COLUMN(O70:XFD70)-COLUMN(O70), 5)=2)/(O70:XFD70&lt;&gt;""), O70:XFD70),"Not Submitted")</f>
        <v>Cat. -IV</v>
      </c>
      <c r="O70" s="228"/>
      <c r="P70" s="228"/>
      <c r="Q70" s="177" t="s">
        <v>37</v>
      </c>
      <c r="R70" s="178"/>
      <c r="S70" s="172" t="s">
        <v>185</v>
      </c>
      <c r="T70" s="188"/>
      <c r="U70" s="185"/>
      <c r="V70" s="168"/>
      <c r="W70" s="172"/>
      <c r="X70" s="172"/>
      <c r="Y70" s="227"/>
      <c r="Z70" s="232"/>
      <c r="AA70" s="208"/>
      <c r="AB70" s="168"/>
      <c r="AC70" s="168"/>
      <c r="AD70" s="231"/>
      <c r="AE70" s="232"/>
      <c r="AF70" s="208"/>
      <c r="AG70" s="172"/>
      <c r="AH70" s="172"/>
      <c r="AI70" s="236"/>
      <c r="AJ70" s="205"/>
      <c r="AK70" s="172"/>
      <c r="AL70" s="172"/>
      <c r="AM70" s="172"/>
      <c r="AN70" s="180"/>
      <c r="AO70" s="172"/>
      <c r="AP70" s="172"/>
      <c r="AQ70" s="172"/>
      <c r="AR70" s="172"/>
      <c r="AS70" s="180"/>
      <c r="AT70" s="172"/>
      <c r="AU70" s="172"/>
      <c r="AV70" s="172"/>
      <c r="AW70" s="172"/>
      <c r="AX70" s="180"/>
      <c r="AY70" s="172"/>
      <c r="AZ70" s="172"/>
      <c r="BA70" s="172"/>
      <c r="BB70" s="172"/>
      <c r="BC70" s="180"/>
      <c r="BD70" s="172"/>
      <c r="BE70" s="172"/>
      <c r="BF70" s="172"/>
      <c r="BG70" s="172"/>
      <c r="BH70" s="180"/>
      <c r="BI70" s="172"/>
      <c r="BJ70" s="172"/>
      <c r="BK70" s="172"/>
      <c r="BL70" s="191"/>
      <c r="BM70" s="7" t="str">
        <f t="shared" si="2"/>
        <v>I</v>
      </c>
    </row>
    <row r="71" spans="1:65" s="7" customFormat="1" ht="38.25" hidden="1">
      <c r="A71" s="158">
        <v>69</v>
      </c>
      <c r="B71" s="277" t="str">
        <f t="shared" si="3"/>
        <v>PSS12_Adani Green Energy 27 C Limited (AGE27CL)</v>
      </c>
      <c r="C71" s="175" t="s">
        <v>175</v>
      </c>
      <c r="D71" s="176" t="s">
        <v>23</v>
      </c>
      <c r="E71" s="160" t="s">
        <v>1277</v>
      </c>
      <c r="F71" s="292" t="s">
        <v>2429</v>
      </c>
      <c r="G71" s="260" t="s">
        <v>250</v>
      </c>
      <c r="H71" s="270" t="s">
        <v>251</v>
      </c>
      <c r="I71" s="273" t="s">
        <v>190</v>
      </c>
      <c r="J71" s="160" t="s">
        <v>142</v>
      </c>
      <c r="K71" s="164"/>
      <c r="L71" s="165"/>
      <c r="M71" s="166"/>
      <c r="N71" s="168" t="str" cm="1">
        <f t="array" ref="N71">_xlfn.IFNA(LOOKUP(2, 1/(MOD(COLUMN(O71:XFD71)-COLUMN(O71), 5)=2)/(O71:XFD71&lt;&gt;""), O71:XFD71),"Not Submitted")</f>
        <v>Cat. -IV</v>
      </c>
      <c r="O71" s="228"/>
      <c r="P71" s="228"/>
      <c r="Q71" s="177" t="s">
        <v>37</v>
      </c>
      <c r="R71" s="178"/>
      <c r="S71" s="172" t="s">
        <v>969</v>
      </c>
      <c r="T71" s="188"/>
      <c r="U71" s="185"/>
      <c r="V71" s="168"/>
      <c r="W71" s="172"/>
      <c r="X71" s="172"/>
      <c r="Y71" s="227"/>
      <c r="Z71" s="232"/>
      <c r="AA71" s="208"/>
      <c r="AB71" s="168"/>
      <c r="AC71" s="168"/>
      <c r="AD71" s="231"/>
      <c r="AE71" s="232"/>
      <c r="AF71" s="208"/>
      <c r="AG71" s="172"/>
      <c r="AH71" s="172"/>
      <c r="AI71" s="236"/>
      <c r="AJ71" s="205"/>
      <c r="AK71" s="172"/>
      <c r="AL71" s="172"/>
      <c r="AM71" s="172"/>
      <c r="AN71" s="180"/>
      <c r="AO71" s="172"/>
      <c r="AP71" s="172"/>
      <c r="AQ71" s="172"/>
      <c r="AR71" s="172"/>
      <c r="AS71" s="180"/>
      <c r="AT71" s="172"/>
      <c r="AU71" s="172"/>
      <c r="AV71" s="172"/>
      <c r="AW71" s="172"/>
      <c r="AX71" s="180"/>
      <c r="AY71" s="172"/>
      <c r="AZ71" s="172"/>
      <c r="BA71" s="172"/>
      <c r="BB71" s="172"/>
      <c r="BC71" s="180"/>
      <c r="BD71" s="172"/>
      <c r="BE71" s="172"/>
      <c r="BF71" s="172"/>
      <c r="BG71" s="172"/>
      <c r="BH71" s="180"/>
      <c r="BI71" s="172"/>
      <c r="BJ71" s="172"/>
      <c r="BK71" s="172"/>
      <c r="BL71" s="191"/>
      <c r="BM71" s="7" t="str">
        <f t="shared" si="2"/>
        <v>E</v>
      </c>
    </row>
    <row r="72" spans="1:65" s="7" customFormat="1" ht="38.25" hidden="1">
      <c r="A72" s="158">
        <v>70</v>
      </c>
      <c r="B72" s="277" t="str">
        <f t="shared" si="3"/>
        <v>PSS12_Adani Green Energy 27 C Limited (AGE27CL)</v>
      </c>
      <c r="C72" s="175" t="s">
        <v>175</v>
      </c>
      <c r="D72" s="176" t="s">
        <v>23</v>
      </c>
      <c r="E72" s="160" t="s">
        <v>1277</v>
      </c>
      <c r="F72" s="292" t="s">
        <v>2430</v>
      </c>
      <c r="G72" s="260" t="s">
        <v>247</v>
      </c>
      <c r="H72" s="270" t="s">
        <v>248</v>
      </c>
      <c r="I72" s="273" t="s">
        <v>190</v>
      </c>
      <c r="J72" s="160" t="s">
        <v>142</v>
      </c>
      <c r="K72" s="164"/>
      <c r="L72" s="165"/>
      <c r="M72" s="166"/>
      <c r="N72" s="168" t="str" cm="1">
        <f t="array" ref="N72">_xlfn.IFNA(LOOKUP(2, 1/(MOD(COLUMN(O72:XFD72)-COLUMN(O72), 5)=2)/(O72:XFD72&lt;&gt;""), O72:XFD72),"Not Submitted")</f>
        <v>Cat. -IV</v>
      </c>
      <c r="O72" s="228"/>
      <c r="P72" s="228"/>
      <c r="Q72" s="177" t="s">
        <v>37</v>
      </c>
      <c r="R72" s="178"/>
      <c r="S72" s="172" t="s">
        <v>969</v>
      </c>
      <c r="T72" s="188"/>
      <c r="U72" s="185"/>
      <c r="V72" s="168"/>
      <c r="W72" s="172"/>
      <c r="X72" s="172"/>
      <c r="Y72" s="227"/>
      <c r="Z72" s="232"/>
      <c r="AA72" s="208"/>
      <c r="AB72" s="168"/>
      <c r="AC72" s="168"/>
      <c r="AD72" s="231"/>
      <c r="AE72" s="232"/>
      <c r="AF72" s="208"/>
      <c r="AG72" s="172"/>
      <c r="AH72" s="172"/>
      <c r="AI72" s="236"/>
      <c r="AJ72" s="205"/>
      <c r="AK72" s="172"/>
      <c r="AL72" s="172"/>
      <c r="AM72" s="172"/>
      <c r="AN72" s="180"/>
      <c r="AO72" s="172"/>
      <c r="AP72" s="172"/>
      <c r="AQ72" s="172"/>
      <c r="AR72" s="172"/>
      <c r="AS72" s="180"/>
      <c r="AT72" s="172"/>
      <c r="AU72" s="172"/>
      <c r="AV72" s="172"/>
      <c r="AW72" s="172"/>
      <c r="AX72" s="180"/>
      <c r="AY72" s="172"/>
      <c r="AZ72" s="172"/>
      <c r="BA72" s="172"/>
      <c r="BB72" s="172"/>
      <c r="BC72" s="180"/>
      <c r="BD72" s="172"/>
      <c r="BE72" s="172"/>
      <c r="BF72" s="172"/>
      <c r="BG72" s="172"/>
      <c r="BH72" s="180"/>
      <c r="BI72" s="172"/>
      <c r="BJ72" s="172"/>
      <c r="BK72" s="172"/>
      <c r="BL72" s="191"/>
      <c r="BM72" s="7" t="str">
        <f t="shared" si="2"/>
        <v>E</v>
      </c>
    </row>
    <row r="73" spans="1:65" s="7" customFormat="1" ht="38.25" hidden="1">
      <c r="A73" s="158">
        <v>71</v>
      </c>
      <c r="B73" s="277" t="str">
        <f t="shared" si="3"/>
        <v>PSS12_Adani Green Energy 27 C Limited (AGE27CL)</v>
      </c>
      <c r="C73" s="175" t="s">
        <v>175</v>
      </c>
      <c r="D73" s="176" t="s">
        <v>23</v>
      </c>
      <c r="E73" s="160" t="s">
        <v>1277</v>
      </c>
      <c r="F73" s="292" t="s">
        <v>2431</v>
      </c>
      <c r="G73" s="260" t="s">
        <v>210</v>
      </c>
      <c r="H73" s="270" t="s">
        <v>211</v>
      </c>
      <c r="I73" s="273" t="s">
        <v>190</v>
      </c>
      <c r="J73" s="160" t="s">
        <v>142</v>
      </c>
      <c r="K73" s="164"/>
      <c r="L73" s="165"/>
      <c r="M73" s="166"/>
      <c r="N73" s="168" t="str" cm="1">
        <f t="array" ref="N73">_xlfn.IFNA(LOOKUP(2, 1/(MOD(COLUMN(O73:XFD73)-COLUMN(O73), 5)=2)/(O73:XFD73&lt;&gt;""), O73:XFD73),"Not Submitted")</f>
        <v>Cat. -IV</v>
      </c>
      <c r="O73" s="228"/>
      <c r="P73" s="228"/>
      <c r="Q73" s="177" t="s">
        <v>37</v>
      </c>
      <c r="R73" s="178"/>
      <c r="S73" s="172" t="s">
        <v>969</v>
      </c>
      <c r="T73" s="188"/>
      <c r="U73" s="185"/>
      <c r="V73" s="168"/>
      <c r="W73" s="172"/>
      <c r="X73" s="172"/>
      <c r="Y73" s="227"/>
      <c r="Z73" s="232"/>
      <c r="AA73" s="208"/>
      <c r="AB73" s="168"/>
      <c r="AC73" s="168"/>
      <c r="AD73" s="231"/>
      <c r="AE73" s="232"/>
      <c r="AF73" s="208"/>
      <c r="AG73" s="172"/>
      <c r="AH73" s="172"/>
      <c r="AI73" s="236"/>
      <c r="AJ73" s="205"/>
      <c r="AK73" s="172"/>
      <c r="AL73" s="172"/>
      <c r="AM73" s="172"/>
      <c r="AN73" s="180"/>
      <c r="AO73" s="172"/>
      <c r="AP73" s="172"/>
      <c r="AQ73" s="172"/>
      <c r="AR73" s="172"/>
      <c r="AS73" s="180"/>
      <c r="AT73" s="172"/>
      <c r="AU73" s="172"/>
      <c r="AV73" s="172"/>
      <c r="AW73" s="172"/>
      <c r="AX73" s="180"/>
      <c r="AY73" s="172"/>
      <c r="AZ73" s="172"/>
      <c r="BA73" s="172"/>
      <c r="BB73" s="172"/>
      <c r="BC73" s="180"/>
      <c r="BD73" s="172"/>
      <c r="BE73" s="172"/>
      <c r="BF73" s="172"/>
      <c r="BG73" s="172"/>
      <c r="BH73" s="180"/>
      <c r="BI73" s="172"/>
      <c r="BJ73" s="172"/>
      <c r="BK73" s="172"/>
      <c r="BL73" s="191"/>
      <c r="BM73" s="7" t="str">
        <f t="shared" si="2"/>
        <v>E</v>
      </c>
    </row>
    <row r="74" spans="1:65" s="7" customFormat="1" ht="38.25" hidden="1">
      <c r="A74" s="158">
        <v>72</v>
      </c>
      <c r="B74" s="277" t="str">
        <f t="shared" si="3"/>
        <v>PSS12_Adani Green Energy 27 C Limited (AGE27CL)</v>
      </c>
      <c r="C74" s="175" t="s">
        <v>175</v>
      </c>
      <c r="D74" s="176" t="s">
        <v>23</v>
      </c>
      <c r="E74" s="160" t="s">
        <v>1277</v>
      </c>
      <c r="F74" s="292" t="s">
        <v>2432</v>
      </c>
      <c r="G74" s="260" t="s">
        <v>207</v>
      </c>
      <c r="H74" s="270" t="s">
        <v>208</v>
      </c>
      <c r="I74" s="273" t="s">
        <v>190</v>
      </c>
      <c r="J74" s="160" t="s">
        <v>142</v>
      </c>
      <c r="K74" s="164"/>
      <c r="L74" s="165"/>
      <c r="M74" s="166"/>
      <c r="N74" s="168" t="str" cm="1">
        <f t="array" ref="N74">_xlfn.IFNA(LOOKUP(2, 1/(MOD(COLUMN(O74:XFD74)-COLUMN(O74), 5)=2)/(O74:XFD74&lt;&gt;""), O74:XFD74),"Not Submitted")</f>
        <v>Cat. -IV</v>
      </c>
      <c r="O74" s="228"/>
      <c r="P74" s="228"/>
      <c r="Q74" s="177" t="s">
        <v>37</v>
      </c>
      <c r="R74" s="178"/>
      <c r="S74" s="172" t="s">
        <v>935</v>
      </c>
      <c r="T74" s="188"/>
      <c r="U74" s="185"/>
      <c r="V74" s="168"/>
      <c r="W74" s="172"/>
      <c r="X74" s="172"/>
      <c r="Y74" s="227"/>
      <c r="Z74" s="232"/>
      <c r="AA74" s="208"/>
      <c r="AB74" s="168"/>
      <c r="AC74" s="168"/>
      <c r="AD74" s="231"/>
      <c r="AE74" s="232"/>
      <c r="AF74" s="208"/>
      <c r="AG74" s="172"/>
      <c r="AH74" s="172"/>
      <c r="AI74" s="236"/>
      <c r="AJ74" s="205"/>
      <c r="AK74" s="172"/>
      <c r="AL74" s="172"/>
      <c r="AM74" s="172"/>
      <c r="AN74" s="180"/>
      <c r="AO74" s="172"/>
      <c r="AP74" s="172"/>
      <c r="AQ74" s="172"/>
      <c r="AR74" s="172"/>
      <c r="AS74" s="180"/>
      <c r="AT74" s="172"/>
      <c r="AU74" s="172"/>
      <c r="AV74" s="172"/>
      <c r="AW74" s="172"/>
      <c r="AX74" s="180"/>
      <c r="AY74" s="172"/>
      <c r="AZ74" s="172"/>
      <c r="BA74" s="172"/>
      <c r="BB74" s="172"/>
      <c r="BC74" s="180"/>
      <c r="BD74" s="172"/>
      <c r="BE74" s="172"/>
      <c r="BF74" s="172"/>
      <c r="BG74" s="172"/>
      <c r="BH74" s="180"/>
      <c r="BI74" s="172"/>
      <c r="BJ74" s="172"/>
      <c r="BK74" s="172"/>
      <c r="BL74" s="191"/>
      <c r="BM74" s="7" t="str">
        <f t="shared" si="2"/>
        <v>E</v>
      </c>
    </row>
    <row r="75" spans="1:65" s="7" customFormat="1" ht="38.25" hidden="1">
      <c r="A75" s="158">
        <v>73</v>
      </c>
      <c r="B75" s="277" t="str">
        <f t="shared" si="3"/>
        <v>PSS12_Adani Green Energy 27 C Limited (AGE27CL)</v>
      </c>
      <c r="C75" s="175" t="s">
        <v>175</v>
      </c>
      <c r="D75" s="176" t="s">
        <v>23</v>
      </c>
      <c r="E75" s="160" t="s">
        <v>1277</v>
      </c>
      <c r="F75" s="292" t="s">
        <v>2433</v>
      </c>
      <c r="G75" s="260" t="s">
        <v>203</v>
      </c>
      <c r="H75" s="270" t="s">
        <v>204</v>
      </c>
      <c r="I75" s="273" t="s">
        <v>190</v>
      </c>
      <c r="J75" s="160" t="s">
        <v>142</v>
      </c>
      <c r="K75" s="164"/>
      <c r="L75" s="165"/>
      <c r="M75" s="166"/>
      <c r="N75" s="168" t="str" cm="1">
        <f t="array" ref="N75">_xlfn.IFNA(LOOKUP(2, 1/(MOD(COLUMN(O75:XFD75)-COLUMN(O75), 5)=2)/(O75:XFD75&lt;&gt;""), O75:XFD75),"Not Submitted")</f>
        <v>Cat. -IV</v>
      </c>
      <c r="O75" s="228"/>
      <c r="P75" s="228"/>
      <c r="Q75" s="177" t="s">
        <v>37</v>
      </c>
      <c r="R75" s="178"/>
      <c r="S75" s="172" t="s">
        <v>935</v>
      </c>
      <c r="T75" s="188"/>
      <c r="U75" s="185"/>
      <c r="V75" s="168"/>
      <c r="W75" s="172"/>
      <c r="X75" s="172"/>
      <c r="Y75" s="227"/>
      <c r="Z75" s="232"/>
      <c r="AA75" s="208"/>
      <c r="AB75" s="168"/>
      <c r="AC75" s="168"/>
      <c r="AD75" s="231"/>
      <c r="AE75" s="232"/>
      <c r="AF75" s="208"/>
      <c r="AG75" s="172"/>
      <c r="AH75" s="172"/>
      <c r="AI75" s="236"/>
      <c r="AJ75" s="205"/>
      <c r="AK75" s="172"/>
      <c r="AL75" s="172"/>
      <c r="AM75" s="172"/>
      <c r="AN75" s="180"/>
      <c r="AO75" s="172"/>
      <c r="AP75" s="172"/>
      <c r="AQ75" s="172"/>
      <c r="AR75" s="172"/>
      <c r="AS75" s="180"/>
      <c r="AT75" s="172"/>
      <c r="AU75" s="172"/>
      <c r="AV75" s="172"/>
      <c r="AW75" s="172"/>
      <c r="AX75" s="180"/>
      <c r="AY75" s="172"/>
      <c r="AZ75" s="172"/>
      <c r="BA75" s="172"/>
      <c r="BB75" s="172"/>
      <c r="BC75" s="180"/>
      <c r="BD75" s="172"/>
      <c r="BE75" s="172"/>
      <c r="BF75" s="172"/>
      <c r="BG75" s="172"/>
      <c r="BH75" s="180"/>
      <c r="BI75" s="172"/>
      <c r="BJ75" s="172"/>
      <c r="BK75" s="172"/>
      <c r="BL75" s="191"/>
      <c r="BM75" s="7" t="str">
        <f t="shared" si="2"/>
        <v>E</v>
      </c>
    </row>
    <row r="76" spans="1:65" s="7" customFormat="1" ht="38.25" hidden="1">
      <c r="A76" s="158">
        <v>74</v>
      </c>
      <c r="B76" s="277" t="str">
        <f t="shared" si="3"/>
        <v>PSS12_Adani Green Energy 27 C Limited (AGE27CL)</v>
      </c>
      <c r="C76" s="175" t="s">
        <v>175</v>
      </c>
      <c r="D76" s="176" t="s">
        <v>23</v>
      </c>
      <c r="E76" s="160" t="s">
        <v>1277</v>
      </c>
      <c r="F76" s="292" t="s">
        <v>2434</v>
      </c>
      <c r="G76" s="260" t="s">
        <v>200</v>
      </c>
      <c r="H76" s="270" t="s">
        <v>201</v>
      </c>
      <c r="I76" s="273" t="s">
        <v>190</v>
      </c>
      <c r="J76" s="160" t="s">
        <v>159</v>
      </c>
      <c r="K76" s="164"/>
      <c r="L76" s="165"/>
      <c r="M76" s="166"/>
      <c r="N76" s="168" t="str" cm="1">
        <f t="array" ref="N76">_xlfn.IFNA(LOOKUP(2, 1/(MOD(COLUMN(O76:XFD76)-COLUMN(O76), 5)=2)/(O76:XFD76&lt;&gt;""), O76:XFD76),"Not Submitted")</f>
        <v>Cat. -IV</v>
      </c>
      <c r="O76" s="228"/>
      <c r="P76" s="228"/>
      <c r="Q76" s="177" t="s">
        <v>37</v>
      </c>
      <c r="R76" s="178"/>
      <c r="S76" s="172" t="s">
        <v>935</v>
      </c>
      <c r="T76" s="188"/>
      <c r="U76" s="185"/>
      <c r="V76" s="168"/>
      <c r="W76" s="172"/>
      <c r="X76" s="172"/>
      <c r="Y76" s="227"/>
      <c r="Z76" s="232"/>
      <c r="AA76" s="208"/>
      <c r="AB76" s="168"/>
      <c r="AC76" s="168"/>
      <c r="AD76" s="231"/>
      <c r="AE76" s="232"/>
      <c r="AF76" s="208"/>
      <c r="AG76" s="172"/>
      <c r="AH76" s="172"/>
      <c r="AI76" s="236"/>
      <c r="AJ76" s="205"/>
      <c r="AK76" s="172"/>
      <c r="AL76" s="172"/>
      <c r="AM76" s="172"/>
      <c r="AN76" s="180"/>
      <c r="AO76" s="172"/>
      <c r="AP76" s="172"/>
      <c r="AQ76" s="172"/>
      <c r="AR76" s="172"/>
      <c r="AS76" s="180"/>
      <c r="AT76" s="172"/>
      <c r="AU76" s="172"/>
      <c r="AV76" s="172"/>
      <c r="AW76" s="172"/>
      <c r="AX76" s="180"/>
      <c r="AY76" s="172"/>
      <c r="AZ76" s="172"/>
      <c r="BA76" s="172"/>
      <c r="BB76" s="172"/>
      <c r="BC76" s="180"/>
      <c r="BD76" s="172"/>
      <c r="BE76" s="172"/>
      <c r="BF76" s="172"/>
      <c r="BG76" s="172"/>
      <c r="BH76" s="180"/>
      <c r="BI76" s="172"/>
      <c r="BJ76" s="172"/>
      <c r="BK76" s="172"/>
      <c r="BL76" s="191"/>
      <c r="BM76" s="7" t="str">
        <f t="shared" si="2"/>
        <v>E</v>
      </c>
    </row>
    <row r="77" spans="1:65" s="7" customFormat="1" ht="38.25" hidden="1">
      <c r="A77" s="158">
        <v>75</v>
      </c>
      <c r="B77" s="277" t="str">
        <f t="shared" si="3"/>
        <v>PSS12_Adani Green Energy 27 C Limited (AGE27CL)</v>
      </c>
      <c r="C77" s="175" t="s">
        <v>175</v>
      </c>
      <c r="D77" s="176" t="s">
        <v>23</v>
      </c>
      <c r="E77" s="160" t="s">
        <v>1277</v>
      </c>
      <c r="F77" s="292" t="s">
        <v>2435</v>
      </c>
      <c r="G77" s="260" t="s">
        <v>244</v>
      </c>
      <c r="H77" s="270" t="s">
        <v>245</v>
      </c>
      <c r="I77" s="273" t="s">
        <v>225</v>
      </c>
      <c r="J77" s="160" t="s">
        <v>142</v>
      </c>
      <c r="K77" s="164"/>
      <c r="L77" s="165"/>
      <c r="M77" s="166"/>
      <c r="N77" s="168" t="str" cm="1">
        <f t="array" ref="N77">_xlfn.IFNA(LOOKUP(2, 1/(MOD(COLUMN(O77:XFD77)-COLUMN(O77), 5)=2)/(O77:XFD77&lt;&gt;""), O77:XFD77),"Not Submitted")</f>
        <v>Cat. -IV</v>
      </c>
      <c r="O77" s="228"/>
      <c r="P77" s="228"/>
      <c r="Q77" s="177" t="s">
        <v>37</v>
      </c>
      <c r="R77" s="178"/>
      <c r="S77" s="172" t="s">
        <v>935</v>
      </c>
      <c r="T77" s="188"/>
      <c r="U77" s="185"/>
      <c r="V77" s="168"/>
      <c r="W77" s="172"/>
      <c r="X77" s="172"/>
      <c r="Y77" s="227"/>
      <c r="Z77" s="232"/>
      <c r="AA77" s="208"/>
      <c r="AB77" s="168"/>
      <c r="AC77" s="168"/>
      <c r="AD77" s="231"/>
      <c r="AE77" s="232"/>
      <c r="AF77" s="208"/>
      <c r="AG77" s="172"/>
      <c r="AH77" s="172"/>
      <c r="AI77" s="236"/>
      <c r="AJ77" s="205"/>
      <c r="AK77" s="172"/>
      <c r="AL77" s="172"/>
      <c r="AM77" s="172"/>
      <c r="AN77" s="180"/>
      <c r="AO77" s="172"/>
      <c r="AP77" s="172"/>
      <c r="AQ77" s="172"/>
      <c r="AR77" s="172"/>
      <c r="AS77" s="180"/>
      <c r="AT77" s="172"/>
      <c r="AU77" s="172"/>
      <c r="AV77" s="172"/>
      <c r="AW77" s="172"/>
      <c r="AX77" s="180"/>
      <c r="AY77" s="172"/>
      <c r="AZ77" s="172"/>
      <c r="BA77" s="172"/>
      <c r="BB77" s="172"/>
      <c r="BC77" s="180"/>
      <c r="BD77" s="172"/>
      <c r="BE77" s="172"/>
      <c r="BF77" s="172"/>
      <c r="BG77" s="172"/>
      <c r="BH77" s="180"/>
      <c r="BI77" s="172"/>
      <c r="BJ77" s="172"/>
      <c r="BK77" s="172"/>
      <c r="BL77" s="191"/>
      <c r="BM77" s="7" t="str">
        <f t="shared" si="2"/>
        <v>E</v>
      </c>
    </row>
    <row r="78" spans="1:65" s="7" customFormat="1" ht="38.25" hidden="1">
      <c r="A78" s="158">
        <v>76</v>
      </c>
      <c r="B78" s="277" t="str">
        <f t="shared" si="3"/>
        <v>PSS12_Adani Green Energy 27 C Limited (AGE27CL)</v>
      </c>
      <c r="C78" s="175" t="s">
        <v>175</v>
      </c>
      <c r="D78" s="176" t="s">
        <v>23</v>
      </c>
      <c r="E78" s="160" t="s">
        <v>1277</v>
      </c>
      <c r="F78" s="292" t="s">
        <v>2436</v>
      </c>
      <c r="G78" s="267" t="s">
        <v>279</v>
      </c>
      <c r="H78" s="270" t="s">
        <v>280</v>
      </c>
      <c r="I78" s="273" t="s">
        <v>225</v>
      </c>
      <c r="J78" s="160" t="s">
        <v>142</v>
      </c>
      <c r="K78" s="164"/>
      <c r="L78" s="165"/>
      <c r="M78" s="166"/>
      <c r="N78" s="168" t="str" cm="1">
        <f t="array" ref="N78">_xlfn.IFNA(LOOKUP(2, 1/(MOD(COLUMN(O78:XFD78)-COLUMN(O78), 5)=2)/(O78:XFD78&lt;&gt;""), O78:XFD78),"Not Submitted")</f>
        <v>Cat. -IV</v>
      </c>
      <c r="O78" s="228"/>
      <c r="P78" s="228"/>
      <c r="Q78" s="177" t="s">
        <v>37</v>
      </c>
      <c r="R78" s="178"/>
      <c r="S78" s="172" t="s">
        <v>969</v>
      </c>
      <c r="T78" s="188"/>
      <c r="U78" s="185"/>
      <c r="V78" s="168"/>
      <c r="W78" s="172"/>
      <c r="X78" s="172"/>
      <c r="Y78" s="227"/>
      <c r="Z78" s="232"/>
      <c r="AA78" s="208"/>
      <c r="AB78" s="168"/>
      <c r="AC78" s="168"/>
      <c r="AD78" s="231"/>
      <c r="AE78" s="232"/>
      <c r="AF78" s="208"/>
      <c r="AG78" s="172"/>
      <c r="AH78" s="172"/>
      <c r="AI78" s="236"/>
      <c r="AJ78" s="205"/>
      <c r="AK78" s="172"/>
      <c r="AL78" s="172"/>
      <c r="AM78" s="172"/>
      <c r="AN78" s="180"/>
      <c r="AO78" s="172"/>
      <c r="AP78" s="172"/>
      <c r="AQ78" s="172"/>
      <c r="AR78" s="172"/>
      <c r="AS78" s="180"/>
      <c r="AT78" s="172"/>
      <c r="AU78" s="172"/>
      <c r="AV78" s="172"/>
      <c r="AW78" s="172"/>
      <c r="AX78" s="180"/>
      <c r="AY78" s="172"/>
      <c r="AZ78" s="172"/>
      <c r="BA78" s="172"/>
      <c r="BB78" s="172"/>
      <c r="BC78" s="180"/>
      <c r="BD78" s="172"/>
      <c r="BE78" s="172"/>
      <c r="BF78" s="172"/>
      <c r="BG78" s="172"/>
      <c r="BH78" s="180"/>
      <c r="BI78" s="172"/>
      <c r="BJ78" s="172"/>
      <c r="BK78" s="172"/>
      <c r="BL78" s="191"/>
      <c r="BM78" s="7" t="str">
        <f t="shared" si="2"/>
        <v>E</v>
      </c>
    </row>
    <row r="79" spans="1:65" s="7" customFormat="1" ht="38.25" hidden="1">
      <c r="A79" s="158">
        <v>77</v>
      </c>
      <c r="B79" s="277" t="str">
        <f t="shared" si="3"/>
        <v>PSS12_Adani Green Energy 27 C Limited (AGE27CL)</v>
      </c>
      <c r="C79" s="175" t="s">
        <v>175</v>
      </c>
      <c r="D79" s="176" t="s">
        <v>23</v>
      </c>
      <c r="E79" s="160" t="s">
        <v>1277</v>
      </c>
      <c r="F79" s="292" t="s">
        <v>2437</v>
      </c>
      <c r="G79" s="266" t="s">
        <v>223</v>
      </c>
      <c r="H79" s="270" t="s">
        <v>224</v>
      </c>
      <c r="I79" s="273" t="s">
        <v>225</v>
      </c>
      <c r="J79" s="160" t="s">
        <v>159</v>
      </c>
      <c r="K79" s="164"/>
      <c r="L79" s="165"/>
      <c r="M79" s="166"/>
      <c r="N79" s="168" t="str" cm="1">
        <f t="array" ref="N79">_xlfn.IFNA(LOOKUP(2, 1/(MOD(COLUMN(O79:XFD79)-COLUMN(O79), 5)=2)/(O79:XFD79&lt;&gt;""), O79:XFD79),"Not Submitted")</f>
        <v>Cat. -IV</v>
      </c>
      <c r="O79" s="228"/>
      <c r="P79" s="228"/>
      <c r="Q79" s="177" t="s">
        <v>37</v>
      </c>
      <c r="R79" s="178"/>
      <c r="S79" s="172" t="s">
        <v>969</v>
      </c>
      <c r="T79" s="188"/>
      <c r="U79" s="185"/>
      <c r="V79" s="168"/>
      <c r="W79" s="172"/>
      <c r="X79" s="172"/>
      <c r="Y79" s="227"/>
      <c r="Z79" s="232"/>
      <c r="AA79" s="208"/>
      <c r="AB79" s="168"/>
      <c r="AC79" s="168"/>
      <c r="AD79" s="231"/>
      <c r="AE79" s="232"/>
      <c r="AF79" s="208"/>
      <c r="AG79" s="172"/>
      <c r="AH79" s="172"/>
      <c r="AI79" s="236"/>
      <c r="AJ79" s="205"/>
      <c r="AK79" s="172"/>
      <c r="AL79" s="172"/>
      <c r="AM79" s="172"/>
      <c r="AN79" s="180"/>
      <c r="AO79" s="172"/>
      <c r="AP79" s="172"/>
      <c r="AQ79" s="172"/>
      <c r="AR79" s="172"/>
      <c r="AS79" s="180"/>
      <c r="AT79" s="172"/>
      <c r="AU79" s="172"/>
      <c r="AV79" s="172"/>
      <c r="AW79" s="172"/>
      <c r="AX79" s="180"/>
      <c r="AY79" s="172"/>
      <c r="AZ79" s="172"/>
      <c r="BA79" s="172"/>
      <c r="BB79" s="172"/>
      <c r="BC79" s="180"/>
      <c r="BD79" s="172"/>
      <c r="BE79" s="172"/>
      <c r="BF79" s="172"/>
      <c r="BG79" s="172"/>
      <c r="BH79" s="180"/>
      <c r="BI79" s="172"/>
      <c r="BJ79" s="172"/>
      <c r="BK79" s="172"/>
      <c r="BL79" s="191"/>
      <c r="BM79" s="7" t="str">
        <f t="shared" si="2"/>
        <v>E</v>
      </c>
    </row>
    <row r="80" spans="1:65" s="7" customFormat="1" ht="38.25" hidden="1">
      <c r="A80" s="158">
        <v>78</v>
      </c>
      <c r="B80" s="277" t="str">
        <f t="shared" si="3"/>
        <v>PSS12_Adani Green Energy 27 C Limited (AGE27CL)</v>
      </c>
      <c r="C80" s="175" t="s">
        <v>175</v>
      </c>
      <c r="D80" s="176" t="s">
        <v>23</v>
      </c>
      <c r="E80" s="160" t="s">
        <v>1277</v>
      </c>
      <c r="F80" s="292" t="s">
        <v>2438</v>
      </c>
      <c r="G80" s="266" t="s">
        <v>261</v>
      </c>
      <c r="H80" s="270" t="s">
        <v>262</v>
      </c>
      <c r="I80" s="160"/>
      <c r="J80" s="160" t="s">
        <v>142</v>
      </c>
      <c r="K80" s="164"/>
      <c r="L80" s="165"/>
      <c r="M80" s="166"/>
      <c r="N80" s="168" t="str" cm="1">
        <f t="array" ref="N80">_xlfn.IFNA(LOOKUP(2, 1/(MOD(COLUMN(O80:XFD80)-COLUMN(O80), 5)=2)/(O80:XFD80&lt;&gt;""), O80:XFD80),"Not Submitted")</f>
        <v>Cat. -IV</v>
      </c>
      <c r="O80" s="228"/>
      <c r="P80" s="228"/>
      <c r="Q80" s="177" t="s">
        <v>37</v>
      </c>
      <c r="R80" s="178"/>
      <c r="S80" s="172" t="s">
        <v>3045</v>
      </c>
      <c r="T80" s="188"/>
      <c r="U80" s="185"/>
      <c r="V80" s="168"/>
      <c r="W80" s="172"/>
      <c r="X80" s="172"/>
      <c r="Y80" s="227"/>
      <c r="Z80" s="232"/>
      <c r="AA80" s="208"/>
      <c r="AB80" s="168"/>
      <c r="AC80" s="168"/>
      <c r="AD80" s="231"/>
      <c r="AE80" s="232"/>
      <c r="AF80" s="208"/>
      <c r="AG80" s="172"/>
      <c r="AH80" s="172"/>
      <c r="AI80" s="236"/>
      <c r="AJ80" s="205"/>
      <c r="AK80" s="172"/>
      <c r="AL80" s="172"/>
      <c r="AM80" s="172"/>
      <c r="AN80" s="180"/>
      <c r="AO80" s="172"/>
      <c r="AP80" s="172"/>
      <c r="AQ80" s="172"/>
      <c r="AR80" s="172"/>
      <c r="AS80" s="180"/>
      <c r="AT80" s="172"/>
      <c r="AU80" s="172"/>
      <c r="AV80" s="172"/>
      <c r="AW80" s="172"/>
      <c r="AX80" s="180"/>
      <c r="AY80" s="172"/>
      <c r="AZ80" s="172"/>
      <c r="BA80" s="172"/>
      <c r="BB80" s="172"/>
      <c r="BC80" s="180"/>
      <c r="BD80" s="172"/>
      <c r="BE80" s="172"/>
      <c r="BF80" s="172"/>
      <c r="BG80" s="172"/>
      <c r="BH80" s="180"/>
      <c r="BI80" s="172"/>
      <c r="BJ80" s="172"/>
      <c r="BK80" s="172"/>
      <c r="BL80" s="191"/>
      <c r="BM80" s="7" t="str">
        <f t="shared" si="2"/>
        <v>E</v>
      </c>
    </row>
    <row r="81" spans="1:65" s="7" customFormat="1" ht="25.5" hidden="1">
      <c r="A81" s="158">
        <v>79</v>
      </c>
      <c r="B81" s="277" t="str">
        <f t="shared" si="3"/>
        <v>PSS12_Adani Green Energy 27 C Limited (AGE27CL)</v>
      </c>
      <c r="C81" s="175" t="s">
        <v>175</v>
      </c>
      <c r="D81" s="176" t="s">
        <v>23</v>
      </c>
      <c r="E81" s="160" t="s">
        <v>1277</v>
      </c>
      <c r="F81" s="292" t="s">
        <v>2439</v>
      </c>
      <c r="G81" s="266" t="s">
        <v>257</v>
      </c>
      <c r="H81" s="270" t="s">
        <v>258</v>
      </c>
      <c r="I81" s="160"/>
      <c r="J81" s="160" t="s">
        <v>142</v>
      </c>
      <c r="K81" s="164"/>
      <c r="L81" s="165"/>
      <c r="M81" s="166"/>
      <c r="N81" s="168" t="str" cm="1">
        <f t="array" ref="N81">_xlfn.IFNA(LOOKUP(2, 1/(MOD(COLUMN(O81:XFD81)-COLUMN(O81), 5)=2)/(O81:XFD81&lt;&gt;""), O81:XFD81),"Not Submitted")</f>
        <v>Cat. -IV</v>
      </c>
      <c r="O81" s="228"/>
      <c r="P81" s="228"/>
      <c r="Q81" s="177" t="s">
        <v>37</v>
      </c>
      <c r="R81" s="178"/>
      <c r="S81" s="172" t="s">
        <v>1310</v>
      </c>
      <c r="T81" s="188"/>
      <c r="U81" s="185"/>
      <c r="V81" s="168"/>
      <c r="W81" s="172"/>
      <c r="X81" s="172"/>
      <c r="Y81" s="227"/>
      <c r="Z81" s="232"/>
      <c r="AA81" s="208"/>
      <c r="AB81" s="168"/>
      <c r="AC81" s="740"/>
      <c r="AD81" s="233"/>
      <c r="AE81" s="232"/>
      <c r="AF81" s="208"/>
      <c r="AG81" s="172"/>
      <c r="AH81" s="172"/>
      <c r="AI81" s="236"/>
      <c r="AJ81" s="205"/>
      <c r="AK81" s="172"/>
      <c r="AL81" s="172"/>
      <c r="AM81" s="172"/>
      <c r="AN81" s="180"/>
      <c r="AO81" s="172"/>
      <c r="AP81" s="172"/>
      <c r="AQ81" s="172"/>
      <c r="AR81" s="172"/>
      <c r="AS81" s="180"/>
      <c r="AT81" s="172"/>
      <c r="AU81" s="172"/>
      <c r="AV81" s="172"/>
      <c r="AW81" s="172"/>
      <c r="AX81" s="180"/>
      <c r="AY81" s="172"/>
      <c r="AZ81" s="172"/>
      <c r="BA81" s="172"/>
      <c r="BB81" s="172"/>
      <c r="BC81" s="180"/>
      <c r="BD81" s="172"/>
      <c r="BE81" s="172"/>
      <c r="BF81" s="172"/>
      <c r="BG81" s="172"/>
      <c r="BH81" s="180"/>
      <c r="BI81" s="172"/>
      <c r="BJ81" s="172"/>
      <c r="BK81" s="172"/>
      <c r="BL81" s="191"/>
      <c r="BM81" s="7" t="str">
        <f t="shared" si="2"/>
        <v>E</v>
      </c>
    </row>
    <row r="82" spans="1:65" s="7" customFormat="1" ht="25.5" hidden="1">
      <c r="A82" s="158">
        <v>80</v>
      </c>
      <c r="B82" s="277" t="str">
        <f t="shared" si="3"/>
        <v>PSS12_Adani Green Energy 27 C Limited (AGE27CL)</v>
      </c>
      <c r="C82" s="175" t="s">
        <v>175</v>
      </c>
      <c r="D82" s="176" t="s">
        <v>23</v>
      </c>
      <c r="E82" s="160" t="s">
        <v>1277</v>
      </c>
      <c r="F82" s="292" t="s">
        <v>2440</v>
      </c>
      <c r="G82" s="260" t="s">
        <v>220</v>
      </c>
      <c r="H82" s="270" t="s">
        <v>221</v>
      </c>
      <c r="I82" s="160"/>
      <c r="J82" s="160" t="s">
        <v>159</v>
      </c>
      <c r="K82" s="164"/>
      <c r="L82" s="165"/>
      <c r="M82" s="166"/>
      <c r="N82" s="168" t="str" cm="1">
        <f t="array" ref="N82">_xlfn.IFNA(LOOKUP(2, 1/(MOD(COLUMN(O82:XFD82)-COLUMN(O82), 5)=2)/(O82:XFD82&lt;&gt;""), O82:XFD82),"Not Submitted")</f>
        <v>Cat. -IV</v>
      </c>
      <c r="O82" s="228"/>
      <c r="P82" s="228"/>
      <c r="Q82" s="177" t="s">
        <v>37</v>
      </c>
      <c r="R82" s="178"/>
      <c r="S82" s="609" t="s">
        <v>1310</v>
      </c>
      <c r="T82" s="220"/>
      <c r="U82" s="185"/>
      <c r="V82" s="168"/>
      <c r="W82" s="172"/>
      <c r="X82" s="172"/>
      <c r="Y82" s="227"/>
      <c r="Z82" s="232"/>
      <c r="AA82" s="208"/>
      <c r="AB82" s="168"/>
      <c r="AC82" s="740"/>
      <c r="AD82" s="233"/>
      <c r="AE82" s="232"/>
      <c r="AF82" s="208"/>
      <c r="AG82" s="172"/>
      <c r="AH82" s="172"/>
      <c r="AI82" s="236"/>
      <c r="AJ82" s="205"/>
      <c r="AK82" s="172"/>
      <c r="AL82" s="172"/>
      <c r="AM82" s="172"/>
      <c r="AN82" s="180"/>
      <c r="AO82" s="172"/>
      <c r="AP82" s="172"/>
      <c r="AQ82" s="172"/>
      <c r="AR82" s="172"/>
      <c r="AS82" s="180"/>
      <c r="AT82" s="172"/>
      <c r="AU82" s="172"/>
      <c r="AV82" s="172"/>
      <c r="AW82" s="172"/>
      <c r="AX82" s="180"/>
      <c r="AY82" s="172"/>
      <c r="AZ82" s="172"/>
      <c r="BA82" s="172"/>
      <c r="BB82" s="172"/>
      <c r="BC82" s="180"/>
      <c r="BD82" s="172"/>
      <c r="BE82" s="172"/>
      <c r="BF82" s="172"/>
      <c r="BG82" s="172"/>
      <c r="BH82" s="180"/>
      <c r="BI82" s="172"/>
      <c r="BJ82" s="172"/>
      <c r="BK82" s="172"/>
      <c r="BL82" s="191"/>
      <c r="BM82" s="7" t="str">
        <f t="shared" si="2"/>
        <v>E</v>
      </c>
    </row>
    <row r="83" spans="1:65" s="7" customFormat="1" ht="25.5" hidden="1">
      <c r="A83" s="158">
        <v>81</v>
      </c>
      <c r="B83" s="452" t="str">
        <f t="shared" si="3"/>
        <v>PSS12_Adani Green Energy 27 C Limited (AGE27CL)</v>
      </c>
      <c r="C83" s="175" t="s">
        <v>175</v>
      </c>
      <c r="D83" s="176" t="s">
        <v>23</v>
      </c>
      <c r="E83" s="160" t="s">
        <v>1277</v>
      </c>
      <c r="F83" s="292" t="s">
        <v>2441</v>
      </c>
      <c r="G83" s="260" t="s">
        <v>217</v>
      </c>
      <c r="H83" s="509" t="s">
        <v>218</v>
      </c>
      <c r="I83" s="160"/>
      <c r="J83" s="160" t="s">
        <v>142</v>
      </c>
      <c r="K83" s="164"/>
      <c r="L83" s="165"/>
      <c r="M83" s="166"/>
      <c r="N83" s="168" t="str" cm="1">
        <f t="array" ref="N83">_xlfn.IFNA(LOOKUP(2, 1/(MOD(COLUMN(O83:XFD83)-COLUMN(O83), 5)=2)/(O83:XFD83&lt;&gt;""), O83:XFD83),"Not Submitted")</f>
        <v>Cat. -IV</v>
      </c>
      <c r="O83" s="228"/>
      <c r="P83" s="228"/>
      <c r="Q83" s="177" t="s">
        <v>37</v>
      </c>
      <c r="R83" s="178"/>
      <c r="S83" s="609" t="s">
        <v>1310</v>
      </c>
      <c r="T83" s="220"/>
      <c r="U83" s="185"/>
      <c r="V83" s="168"/>
      <c r="W83" s="172"/>
      <c r="X83" s="609"/>
      <c r="Y83" s="233"/>
      <c r="Z83" s="232"/>
      <c r="AA83" s="208"/>
      <c r="AB83" s="168"/>
      <c r="AC83" s="740"/>
      <c r="AD83" s="233"/>
      <c r="AE83" s="232"/>
      <c r="AF83" s="208"/>
      <c r="AG83" s="172"/>
      <c r="AH83" s="172"/>
      <c r="AI83" s="236"/>
      <c r="AJ83" s="205"/>
      <c r="AK83" s="172"/>
      <c r="AL83" s="172"/>
      <c r="AM83" s="172"/>
      <c r="AN83" s="180"/>
      <c r="AO83" s="172"/>
      <c r="AP83" s="172"/>
      <c r="AQ83" s="172"/>
      <c r="AR83" s="172"/>
      <c r="AS83" s="180"/>
      <c r="AT83" s="172"/>
      <c r="AU83" s="172"/>
      <c r="AV83" s="172"/>
      <c r="AW83" s="172"/>
      <c r="AX83" s="180"/>
      <c r="AY83" s="172"/>
      <c r="AZ83" s="172"/>
      <c r="BA83" s="172"/>
      <c r="BB83" s="172"/>
      <c r="BC83" s="180"/>
      <c r="BD83" s="172"/>
      <c r="BE83" s="172"/>
      <c r="BF83" s="172"/>
      <c r="BG83" s="172"/>
      <c r="BH83" s="180"/>
      <c r="BI83" s="172"/>
      <c r="BJ83" s="172"/>
      <c r="BK83" s="172"/>
      <c r="BL83" s="191"/>
      <c r="BM83" s="7" t="str">
        <f t="shared" si="2"/>
        <v>E</v>
      </c>
    </row>
    <row r="84" spans="1:65" s="7" customFormat="1" ht="27" hidden="1">
      <c r="A84" s="158">
        <v>82</v>
      </c>
      <c r="B84" s="277" t="str">
        <f t="shared" si="3"/>
        <v>PSS12_Adani Green Energy 27 C Limited (AGE27CL)</v>
      </c>
      <c r="C84" s="279" t="s">
        <v>589</v>
      </c>
      <c r="D84" s="279" t="s">
        <v>23</v>
      </c>
      <c r="E84" s="28" t="s">
        <v>590</v>
      </c>
      <c r="F84" s="211" t="s">
        <v>2442</v>
      </c>
      <c r="G84" s="183" t="s">
        <v>592</v>
      </c>
      <c r="H84" s="211" t="s">
        <v>593</v>
      </c>
      <c r="I84" s="160" t="s">
        <v>141</v>
      </c>
      <c r="J84" s="160" t="s">
        <v>142</v>
      </c>
      <c r="K84" s="164"/>
      <c r="L84" s="165"/>
      <c r="M84" s="166"/>
      <c r="N84" s="168" t="str" cm="1">
        <f t="array" ref="N84">_xlfn.IFNA(LOOKUP(2, 1/(MOD(COLUMN(O84:XFD84)-COLUMN(O84), 5)=2)/(O84:XFD84&lt;&gt;""), O84:XFD84),"Not Submitted")</f>
        <v>Cat. -II</v>
      </c>
      <c r="O84" s="228" t="s">
        <v>171</v>
      </c>
      <c r="P84" s="228"/>
      <c r="Q84" s="177"/>
      <c r="R84" s="178"/>
      <c r="S84" s="609"/>
      <c r="T84" s="220" t="s">
        <v>171</v>
      </c>
      <c r="U84" s="185">
        <v>46058</v>
      </c>
      <c r="V84" s="168" t="s">
        <v>35</v>
      </c>
      <c r="W84" s="172"/>
      <c r="X84" s="609"/>
      <c r="Y84" s="608"/>
      <c r="Z84" s="247"/>
      <c r="AA84" s="242"/>
      <c r="AB84" s="218"/>
      <c r="AC84" s="740"/>
      <c r="AD84" s="233"/>
      <c r="AE84" s="232"/>
      <c r="AF84" s="208"/>
      <c r="AG84" s="172"/>
      <c r="AH84" s="744"/>
      <c r="AI84" s="742"/>
      <c r="AJ84" s="205"/>
      <c r="AK84" s="172"/>
      <c r="AL84" s="172"/>
      <c r="AM84" s="172"/>
      <c r="AN84" s="180"/>
      <c r="AO84" s="172"/>
      <c r="AP84" s="172"/>
      <c r="AQ84" s="172"/>
      <c r="AR84" s="172"/>
      <c r="AS84" s="180"/>
      <c r="AT84" s="172"/>
      <c r="AU84" s="172"/>
      <c r="AV84" s="172"/>
      <c r="AW84" s="172"/>
      <c r="AX84" s="180"/>
      <c r="AY84" s="172"/>
      <c r="AZ84" s="172"/>
      <c r="BA84" s="172"/>
      <c r="BB84" s="172"/>
      <c r="BC84" s="180"/>
      <c r="BD84" s="172"/>
      <c r="BE84" s="172"/>
      <c r="BF84" s="172"/>
      <c r="BG84" s="172"/>
      <c r="BH84" s="180"/>
      <c r="BI84" s="172"/>
      <c r="BJ84" s="172"/>
      <c r="BK84" s="172"/>
      <c r="BL84" s="191"/>
      <c r="BM84" s="7" t="str">
        <f t="shared" si="2"/>
        <v>E</v>
      </c>
    </row>
    <row r="85" spans="1:65" s="7" customFormat="1" ht="27" hidden="1">
      <c r="A85" s="158">
        <v>83</v>
      </c>
      <c r="B85" s="510" t="str">
        <f t="shared" si="3"/>
        <v>PSS12_Adani Green Energy 27 C Limited (AGE27CL)</v>
      </c>
      <c r="C85" s="298" t="s">
        <v>527</v>
      </c>
      <c r="D85" s="298" t="s">
        <v>23</v>
      </c>
      <c r="E85" s="28" t="s">
        <v>1711</v>
      </c>
      <c r="F85" s="446" t="s">
        <v>2443</v>
      </c>
      <c r="G85" s="183" t="s">
        <v>530</v>
      </c>
      <c r="H85" s="211" t="s">
        <v>531</v>
      </c>
      <c r="I85" s="160"/>
      <c r="J85" s="160"/>
      <c r="K85" s="164">
        <v>46142</v>
      </c>
      <c r="L85" s="165"/>
      <c r="M85" s="166"/>
      <c r="N85" s="168" t="str" cm="1">
        <f t="array" ref="N85">_xlfn.IFNA(LOOKUP(2, 1/(MOD(COLUMN(O85:XFD85)-COLUMN(O85), 5)=2)/(O85:XFD85&lt;&gt;""), O85:XFD85),"Not Submitted")</f>
        <v>Cat. -I</v>
      </c>
      <c r="O85" s="228" t="s">
        <v>171</v>
      </c>
      <c r="P85" s="228">
        <v>46142</v>
      </c>
      <c r="Q85" s="198" t="s">
        <v>33</v>
      </c>
      <c r="R85" s="178" t="s">
        <v>143</v>
      </c>
      <c r="S85" s="609" t="s">
        <v>1713</v>
      </c>
      <c r="T85" s="220" t="s">
        <v>171</v>
      </c>
      <c r="U85" s="222">
        <v>46172</v>
      </c>
      <c r="V85" s="198" t="s">
        <v>33</v>
      </c>
      <c r="W85" s="178"/>
      <c r="X85" s="609" t="s">
        <v>1714</v>
      </c>
      <c r="Y85" s="233" t="s">
        <v>171</v>
      </c>
      <c r="Z85" s="232">
        <v>46183</v>
      </c>
      <c r="AA85" s="198" t="s">
        <v>33</v>
      </c>
      <c r="AB85" s="168"/>
      <c r="AC85" s="740" t="s">
        <v>1715</v>
      </c>
      <c r="AD85" s="233" t="s">
        <v>171</v>
      </c>
      <c r="AE85" s="232">
        <v>111977</v>
      </c>
      <c r="AF85" s="64" t="s">
        <v>33</v>
      </c>
      <c r="AG85" s="172"/>
      <c r="AH85" s="740" t="s">
        <v>3179</v>
      </c>
      <c r="AI85" s="742"/>
      <c r="AJ85" s="205"/>
      <c r="AK85" s="172"/>
      <c r="AL85" s="172"/>
      <c r="AM85" s="172"/>
      <c r="AN85" s="192"/>
      <c r="AO85" s="192"/>
      <c r="AP85" s="172"/>
      <c r="AQ85" s="172"/>
      <c r="AR85" s="172"/>
      <c r="AS85" s="192"/>
      <c r="AT85" s="192"/>
      <c r="AU85" s="172"/>
      <c r="AV85" s="172"/>
      <c r="AW85" s="172"/>
      <c r="AX85" s="192"/>
      <c r="AY85" s="192"/>
      <c r="AZ85" s="172"/>
      <c r="BA85" s="172"/>
      <c r="BB85" s="172"/>
      <c r="BC85" s="192"/>
      <c r="BD85" s="192"/>
      <c r="BE85" s="172"/>
      <c r="BF85" s="172"/>
      <c r="BG85" s="172"/>
      <c r="BH85" s="192"/>
      <c r="BI85" s="192"/>
      <c r="BJ85" s="172"/>
      <c r="BK85" s="172"/>
      <c r="BL85" s="191"/>
      <c r="BM85" s="7" t="str">
        <f t="shared" si="2"/>
        <v>E</v>
      </c>
    </row>
    <row r="86" spans="1:65" s="7" customFormat="1" ht="13.5" hidden="1">
      <c r="A86" s="158">
        <v>84</v>
      </c>
      <c r="B86" s="277" t="str">
        <f t="shared" si="3"/>
        <v>PSS12_Adani Green Energy 27 C Limited (AGE27CL)</v>
      </c>
      <c r="C86" s="279" t="s">
        <v>594</v>
      </c>
      <c r="D86" s="279" t="s">
        <v>23</v>
      </c>
      <c r="E86" s="28" t="s">
        <v>595</v>
      </c>
      <c r="F86" s="448" t="s">
        <v>2444</v>
      </c>
      <c r="G86" s="183" t="s">
        <v>597</v>
      </c>
      <c r="H86" s="211" t="s">
        <v>598</v>
      </c>
      <c r="I86" s="160"/>
      <c r="J86" s="160"/>
      <c r="K86" s="164"/>
      <c r="L86" s="165"/>
      <c r="M86" s="166"/>
      <c r="N86" s="168" t="str" cm="1">
        <f t="array" ref="N86">_xlfn.IFNA(LOOKUP(2, 1/(MOD(COLUMN(O86:XFD86)-COLUMN(O86), 5)=2)/(O86:XFD86&lt;&gt;""), O86:XFD86),"Not Submitted")</f>
        <v>Cat. -I</v>
      </c>
      <c r="O86" s="229" t="s">
        <v>171</v>
      </c>
      <c r="P86" s="229"/>
      <c r="Q86" s="64"/>
      <c r="R86" s="34"/>
      <c r="S86" s="609"/>
      <c r="T86" s="738" t="s">
        <v>171</v>
      </c>
      <c r="U86" s="229">
        <v>46044</v>
      </c>
      <c r="V86" s="64" t="s">
        <v>33</v>
      </c>
      <c r="W86" s="34" t="s">
        <v>599</v>
      </c>
      <c r="X86" s="610"/>
      <c r="Y86" s="739" t="s">
        <v>171</v>
      </c>
      <c r="Z86" s="219"/>
      <c r="AA86" s="569"/>
      <c r="AB86" s="569"/>
      <c r="AC86" s="741"/>
      <c r="AD86" s="739" t="s">
        <v>171</v>
      </c>
      <c r="AE86" s="219">
        <v>46206</v>
      </c>
      <c r="AF86" s="64" t="s">
        <v>33</v>
      </c>
      <c r="AG86" s="207"/>
      <c r="AH86" s="745"/>
      <c r="AI86" s="743">
        <v>46234</v>
      </c>
      <c r="AJ86" s="636">
        <v>46234</v>
      </c>
      <c r="AK86" s="64" t="s">
        <v>33</v>
      </c>
      <c r="AL86" s="207"/>
      <c r="AM86" s="207"/>
      <c r="AN86" s="192"/>
      <c r="AO86" s="192"/>
      <c r="AP86" s="172"/>
      <c r="AQ86" s="172"/>
      <c r="AR86" s="172"/>
      <c r="AS86" s="192"/>
      <c r="AT86" s="192"/>
      <c r="AU86" s="172"/>
      <c r="AV86" s="172"/>
      <c r="AW86" s="172"/>
      <c r="AX86" s="192"/>
      <c r="AY86" s="192"/>
      <c r="AZ86" s="172"/>
      <c r="BA86" s="172"/>
      <c r="BB86" s="172"/>
      <c r="BC86" s="192"/>
      <c r="BD86" s="192"/>
      <c r="BE86" s="172"/>
      <c r="BF86" s="172"/>
      <c r="BG86" s="172"/>
      <c r="BH86" s="192"/>
      <c r="BI86" s="192"/>
      <c r="BJ86" s="172"/>
      <c r="BK86" s="172"/>
      <c r="BL86" s="191"/>
      <c r="BM86" s="7" t="str">
        <f t="shared" si="2"/>
        <v>E</v>
      </c>
    </row>
    <row r="87" spans="1:65" s="7" customFormat="1" ht="13.5" hidden="1">
      <c r="A87" s="158">
        <v>85</v>
      </c>
      <c r="B87" s="453" t="str">
        <f t="shared" si="3"/>
        <v>PSS12_Adani Green Energy 27 C Limited (AGE27CL)</v>
      </c>
      <c r="C87" s="298" t="s">
        <v>444</v>
      </c>
      <c r="D87" s="298" t="s">
        <v>23</v>
      </c>
      <c r="E87" s="445" t="s">
        <v>23</v>
      </c>
      <c r="F87" s="446" t="s">
        <v>2445</v>
      </c>
      <c r="G87" s="183" t="s">
        <v>446</v>
      </c>
      <c r="H87" s="447" t="s">
        <v>447</v>
      </c>
      <c r="I87" s="160"/>
      <c r="J87" s="160" t="s">
        <v>159</v>
      </c>
      <c r="K87" s="164"/>
      <c r="L87" s="165"/>
      <c r="M87" s="166"/>
      <c r="N87" s="168" t="str" cm="1">
        <f t="array" ref="N87">_xlfn.IFNA(LOOKUP(2, 1/(MOD(COLUMN(O87:XFD87)-COLUMN(O87), 5)=2)/(O87:XFD87&lt;&gt;""), O87:XFD87),"Not Submitted")</f>
        <v>Not Submitted</v>
      </c>
      <c r="O87" s="228"/>
      <c r="P87" s="228"/>
      <c r="Q87" s="177"/>
      <c r="R87" s="178"/>
      <c r="S87" s="609"/>
      <c r="T87" s="220"/>
      <c r="U87" s="185"/>
      <c r="V87" s="168"/>
      <c r="W87" s="172"/>
      <c r="X87" s="609"/>
      <c r="Y87" s="233"/>
      <c r="Z87" s="232"/>
      <c r="AA87" s="208"/>
      <c r="AB87" s="168"/>
      <c r="AC87" s="740"/>
      <c r="AD87" s="233"/>
      <c r="AE87" s="232"/>
      <c r="AF87" s="208"/>
      <c r="AG87" s="172"/>
      <c r="AH87" s="744"/>
      <c r="AI87" s="742"/>
      <c r="AJ87" s="205"/>
      <c r="AK87" s="172"/>
      <c r="AL87" s="172"/>
      <c r="AM87" s="172"/>
      <c r="AN87" s="209"/>
      <c r="AO87" s="209"/>
      <c r="AP87" s="172"/>
      <c r="AQ87" s="172"/>
      <c r="AR87" s="172"/>
      <c r="AS87" s="209"/>
      <c r="AT87" s="209"/>
      <c r="AU87" s="172"/>
      <c r="AV87" s="172"/>
      <c r="AW87" s="172"/>
      <c r="AX87" s="209"/>
      <c r="AY87" s="209"/>
      <c r="AZ87" s="172"/>
      <c r="BA87" s="172"/>
      <c r="BB87" s="172"/>
      <c r="BC87" s="209"/>
      <c r="BD87" s="209"/>
      <c r="BE87" s="172"/>
      <c r="BF87" s="172"/>
      <c r="BG87" s="172"/>
      <c r="BH87" s="209"/>
      <c r="BI87" s="209"/>
      <c r="BJ87" s="172"/>
      <c r="BK87" s="172"/>
      <c r="BL87" s="181"/>
      <c r="BM87" s="7" t="str">
        <f t="shared" si="2"/>
        <v>I</v>
      </c>
    </row>
    <row r="88" spans="1:65" s="7" customFormat="1" ht="13.5" hidden="1">
      <c r="A88" s="158">
        <v>86</v>
      </c>
      <c r="B88" s="277" t="str">
        <f t="shared" si="3"/>
        <v>PSS12_Adani Green Energy 27 C Limited (AGE27CL)</v>
      </c>
      <c r="C88" s="175" t="s">
        <v>439</v>
      </c>
      <c r="D88" s="176" t="s">
        <v>23</v>
      </c>
      <c r="E88" s="160" t="s">
        <v>23</v>
      </c>
      <c r="F88" s="291" t="s">
        <v>2446</v>
      </c>
      <c r="G88" s="183" t="s">
        <v>441</v>
      </c>
      <c r="H88" s="211" t="s">
        <v>442</v>
      </c>
      <c r="I88" s="160"/>
      <c r="J88" s="160"/>
      <c r="K88" s="164"/>
      <c r="L88" s="165"/>
      <c r="M88" s="166"/>
      <c r="N88" s="168" t="str" cm="1">
        <f t="array" ref="N88">_xlfn.IFNA(LOOKUP(2, 1/(MOD(COLUMN(O88:XFD88)-COLUMN(O88), 5)=2)/(O88:XFD88&lt;&gt;""), O88:XFD88),"Not Submitted")</f>
        <v>Not Submitted</v>
      </c>
      <c r="O88" s="228"/>
      <c r="P88" s="228"/>
      <c r="Q88" s="177"/>
      <c r="R88" s="178"/>
      <c r="S88" s="609"/>
      <c r="T88" s="220"/>
      <c r="U88" s="185"/>
      <c r="V88" s="168"/>
      <c r="W88" s="172"/>
      <c r="X88" s="609"/>
      <c r="Y88" s="233"/>
      <c r="Z88" s="232"/>
      <c r="AA88" s="208"/>
      <c r="AB88" s="168"/>
      <c r="AC88" s="740"/>
      <c r="AD88" s="233"/>
      <c r="AE88" s="232"/>
      <c r="AF88" s="208"/>
      <c r="AG88" s="172"/>
      <c r="AH88" s="744"/>
      <c r="AI88" s="742"/>
      <c r="AJ88" s="205"/>
      <c r="AK88" s="172"/>
      <c r="AL88" s="172"/>
      <c r="AM88" s="172"/>
      <c r="AN88" s="209"/>
      <c r="AO88" s="209"/>
      <c r="AP88" s="172"/>
      <c r="AQ88" s="172"/>
      <c r="AR88" s="172"/>
      <c r="AS88" s="209"/>
      <c r="AT88" s="209"/>
      <c r="AU88" s="172"/>
      <c r="AV88" s="172"/>
      <c r="AW88" s="172"/>
      <c r="AX88" s="209"/>
      <c r="AY88" s="209"/>
      <c r="AZ88" s="172"/>
      <c r="BA88" s="172"/>
      <c r="BB88" s="172"/>
      <c r="BC88" s="209"/>
      <c r="BD88" s="209"/>
      <c r="BE88" s="172"/>
      <c r="BF88" s="172"/>
      <c r="BG88" s="172"/>
      <c r="BH88" s="209"/>
      <c r="BI88" s="209"/>
      <c r="BJ88" s="172"/>
      <c r="BK88" s="172"/>
      <c r="BL88" s="172"/>
      <c r="BM88" s="7" t="str">
        <f t="shared" si="2"/>
        <v>E</v>
      </c>
    </row>
    <row r="89" spans="1:65" s="7" customFormat="1" ht="13.5" hidden="1">
      <c r="A89" s="158">
        <v>87</v>
      </c>
      <c r="B89" s="277" t="str">
        <f t="shared" si="3"/>
        <v>PSS12_Adani Green Energy 27 C Limited (AGE27CL)</v>
      </c>
      <c r="C89" s="175" t="s">
        <v>439</v>
      </c>
      <c r="D89" s="176" t="s">
        <v>23</v>
      </c>
      <c r="E89" s="160" t="s">
        <v>23</v>
      </c>
      <c r="F89" s="291" t="s">
        <v>2446</v>
      </c>
      <c r="G89" s="183" t="s">
        <v>443</v>
      </c>
      <c r="H89" s="211" t="s">
        <v>442</v>
      </c>
      <c r="I89" s="160"/>
      <c r="J89" s="160"/>
      <c r="K89" s="164"/>
      <c r="L89" s="165"/>
      <c r="M89" s="166"/>
      <c r="N89" s="168" t="str" cm="1">
        <f t="array" ref="N89">_xlfn.IFNA(LOOKUP(2, 1/(MOD(COLUMN(O89:XFD89)-COLUMN(O89), 5)=2)/(O89:XFD89&lt;&gt;""), O89:XFD89),"Not Submitted")</f>
        <v>Not Submitted</v>
      </c>
      <c r="O89" s="228"/>
      <c r="P89" s="228"/>
      <c r="Q89" s="177"/>
      <c r="R89" s="178"/>
      <c r="S89" s="610"/>
      <c r="T89" s="220"/>
      <c r="U89" s="185"/>
      <c r="V89" s="168"/>
      <c r="W89" s="172"/>
      <c r="X89" s="609"/>
      <c r="Y89" s="233"/>
      <c r="Z89" s="232"/>
      <c r="AA89" s="208"/>
      <c r="AB89" s="168"/>
      <c r="AC89" s="740"/>
      <c r="AD89" s="233"/>
      <c r="AE89" s="232"/>
      <c r="AF89" s="208"/>
      <c r="AG89" s="172"/>
      <c r="AH89" s="744"/>
      <c r="AI89" s="742"/>
      <c r="AJ89" s="205"/>
      <c r="AK89" s="172"/>
      <c r="AL89" s="172"/>
      <c r="AM89" s="172"/>
      <c r="AN89" s="209"/>
      <c r="AO89" s="209"/>
      <c r="AP89" s="172"/>
      <c r="AQ89" s="172"/>
      <c r="AR89" s="172"/>
      <c r="AS89" s="209"/>
      <c r="AT89" s="209"/>
      <c r="AU89" s="172"/>
      <c r="AV89" s="172"/>
      <c r="AW89" s="172"/>
      <c r="AX89" s="209"/>
      <c r="AY89" s="209"/>
      <c r="AZ89" s="172"/>
      <c r="BA89" s="172"/>
      <c r="BB89" s="172"/>
      <c r="BC89" s="209"/>
      <c r="BD89" s="209"/>
      <c r="BE89" s="172"/>
      <c r="BF89" s="172"/>
      <c r="BG89" s="172"/>
      <c r="BH89" s="209"/>
      <c r="BI89" s="209"/>
      <c r="BJ89" s="172"/>
      <c r="BK89" s="172"/>
      <c r="BL89" s="172"/>
      <c r="BM89" s="7" t="str">
        <f t="shared" si="2"/>
        <v>E</v>
      </c>
    </row>
    <row r="90" spans="1:65" s="7" customFormat="1" ht="13.5" hidden="1">
      <c r="A90" s="158">
        <v>88</v>
      </c>
      <c r="B90" s="277" t="str">
        <f t="shared" si="3"/>
        <v>PSS12_Adani Green Energy 27 C Limited (AGE27CL)</v>
      </c>
      <c r="C90" s="175" t="s">
        <v>433</v>
      </c>
      <c r="D90" s="176" t="s">
        <v>23</v>
      </c>
      <c r="E90" s="160" t="s">
        <v>23</v>
      </c>
      <c r="F90" s="291" t="s">
        <v>2447</v>
      </c>
      <c r="G90" s="183" t="s">
        <v>435</v>
      </c>
      <c r="H90" s="212" t="s">
        <v>436</v>
      </c>
      <c r="I90" s="160"/>
      <c r="J90" s="160"/>
      <c r="K90" s="164"/>
      <c r="L90" s="165"/>
      <c r="M90" s="166"/>
      <c r="N90" s="168" t="str" cm="1">
        <f t="array" ref="N90">_xlfn.IFNA(LOOKUP(2, 1/(MOD(COLUMN(O90:XFD90)-COLUMN(O90), 5)=2)/(O90:XFD90&lt;&gt;""), O90:XFD90),"Not Submitted")</f>
        <v>Not Submitted</v>
      </c>
      <c r="O90" s="228"/>
      <c r="P90" s="228"/>
      <c r="Q90" s="177"/>
      <c r="R90" s="178"/>
      <c r="S90" s="172"/>
      <c r="T90" s="188"/>
      <c r="U90" s="185"/>
      <c r="V90" s="168"/>
      <c r="W90" s="172"/>
      <c r="X90" s="609"/>
      <c r="Y90" s="233"/>
      <c r="Z90" s="232"/>
      <c r="AA90" s="208"/>
      <c r="AB90" s="168"/>
      <c r="AC90" s="741"/>
      <c r="AD90" s="233"/>
      <c r="AE90" s="232"/>
      <c r="AF90" s="208"/>
      <c r="AG90" s="172"/>
      <c r="AH90" s="745"/>
      <c r="AI90" s="742"/>
      <c r="AJ90" s="205"/>
      <c r="AK90" s="172"/>
      <c r="AL90" s="172"/>
      <c r="AM90" s="172"/>
      <c r="AN90" s="209"/>
      <c r="AO90" s="209"/>
      <c r="AP90" s="172"/>
      <c r="AQ90" s="172"/>
      <c r="AR90" s="172"/>
      <c r="AS90" s="209"/>
      <c r="AT90" s="209"/>
      <c r="AU90" s="172"/>
      <c r="AV90" s="172"/>
      <c r="AW90" s="172"/>
      <c r="AX90" s="209"/>
      <c r="AY90" s="209"/>
      <c r="AZ90" s="172"/>
      <c r="BA90" s="172"/>
      <c r="BB90" s="172"/>
      <c r="BC90" s="209"/>
      <c r="BD90" s="209"/>
      <c r="BE90" s="172"/>
      <c r="BF90" s="172"/>
      <c r="BG90" s="172"/>
      <c r="BH90" s="209"/>
      <c r="BI90" s="209"/>
      <c r="BJ90" s="172"/>
      <c r="BK90" s="172"/>
      <c r="BL90" s="172"/>
      <c r="BM90" s="7" t="str">
        <f t="shared" si="2"/>
        <v>E</v>
      </c>
    </row>
    <row r="91" spans="1:65" s="7" customFormat="1" ht="13.5" hidden="1">
      <c r="A91" s="158">
        <v>89</v>
      </c>
      <c r="B91" s="277" t="str">
        <f t="shared" si="3"/>
        <v>PSS12_Adani Green Energy 27 C Limited (AGE27CL)</v>
      </c>
      <c r="C91" s="175" t="s">
        <v>433</v>
      </c>
      <c r="D91" s="176" t="s">
        <v>23</v>
      </c>
      <c r="E91" s="160" t="s">
        <v>23</v>
      </c>
      <c r="F91" s="291" t="s">
        <v>2447</v>
      </c>
      <c r="G91" s="183" t="s">
        <v>437</v>
      </c>
      <c r="H91" s="162" t="s">
        <v>438</v>
      </c>
      <c r="I91" s="160"/>
      <c r="J91" s="160"/>
      <c r="K91" s="164"/>
      <c r="L91" s="165"/>
      <c r="M91" s="166"/>
      <c r="N91" s="168" t="str" cm="1">
        <f t="array" ref="N91">_xlfn.IFNA(LOOKUP(2, 1/(MOD(COLUMN(O91:XFD91)-COLUMN(O91), 5)=2)/(O91:XFD91&lt;&gt;""), O91:XFD91),"Not Submitted")</f>
        <v>Not Submitted</v>
      </c>
      <c r="O91" s="165"/>
      <c r="P91" s="165"/>
      <c r="Q91" s="177"/>
      <c r="R91" s="178"/>
      <c r="S91" s="172"/>
      <c r="T91" s="188"/>
      <c r="U91" s="185"/>
      <c r="V91" s="168"/>
      <c r="W91" s="172"/>
      <c r="X91" s="609"/>
      <c r="Y91" s="233"/>
      <c r="Z91" s="232"/>
      <c r="AA91" s="208"/>
      <c r="AB91" s="168"/>
      <c r="AC91" s="168"/>
      <c r="AD91" s="231"/>
      <c r="AE91" s="232"/>
      <c r="AF91" s="208"/>
      <c r="AG91" s="172"/>
      <c r="AH91" s="172"/>
      <c r="AI91" s="236"/>
      <c r="AJ91" s="205"/>
      <c r="AK91" s="172"/>
      <c r="AL91" s="172"/>
      <c r="AM91" s="172"/>
      <c r="AN91" s="209"/>
      <c r="AO91" s="209"/>
      <c r="AP91" s="172"/>
      <c r="AQ91" s="172"/>
      <c r="AR91" s="172"/>
      <c r="AS91" s="209"/>
      <c r="AT91" s="209"/>
      <c r="AU91" s="172"/>
      <c r="AV91" s="172"/>
      <c r="AW91" s="172"/>
      <c r="AX91" s="209"/>
      <c r="AY91" s="209"/>
      <c r="AZ91" s="172"/>
      <c r="BA91" s="172"/>
      <c r="BB91" s="172"/>
      <c r="BC91" s="209"/>
      <c r="BD91" s="209"/>
      <c r="BE91" s="172"/>
      <c r="BF91" s="172"/>
      <c r="BG91" s="172"/>
      <c r="BH91" s="209"/>
      <c r="BI91" s="209"/>
      <c r="BJ91" s="172"/>
      <c r="BK91" s="172"/>
      <c r="BL91" s="172"/>
      <c r="BM91" s="7" t="str">
        <f t="shared" si="2"/>
        <v>E</v>
      </c>
    </row>
    <row r="92" spans="1:65" s="7" customFormat="1" ht="54" hidden="1">
      <c r="A92" s="158">
        <v>90</v>
      </c>
      <c r="B92" s="277" t="str">
        <f t="shared" si="3"/>
        <v>PSS12_Adani Green Energy 27 C Limited (AGE27CL)</v>
      </c>
      <c r="C92" s="175" t="s">
        <v>523</v>
      </c>
      <c r="D92" s="176" t="s">
        <v>23</v>
      </c>
      <c r="E92" s="160" t="s">
        <v>23</v>
      </c>
      <c r="F92" s="291" t="s">
        <v>2448</v>
      </c>
      <c r="G92" s="223" t="s">
        <v>525</v>
      </c>
      <c r="H92" s="41" t="s">
        <v>526</v>
      </c>
      <c r="I92" s="160"/>
      <c r="J92" s="160"/>
      <c r="K92" s="164"/>
      <c r="L92" s="165"/>
      <c r="M92" s="166"/>
      <c r="N92" s="168" t="str" cm="1">
        <f t="array" ref="N92">_xlfn.IFNA(LOOKUP(2, 1/(MOD(COLUMN(O92:XFD92)-COLUMN(O92), 5)=2)/(O92:XFD92&lt;&gt;""), O92:XFD92),"Not Submitted")</f>
        <v>Not Submitted</v>
      </c>
      <c r="O92" s="228"/>
      <c r="P92" s="228"/>
      <c r="Q92" s="177"/>
      <c r="R92" s="178"/>
      <c r="S92" s="172"/>
      <c r="T92" s="188"/>
      <c r="U92" s="185"/>
      <c r="V92" s="168"/>
      <c r="W92" s="172"/>
      <c r="X92" s="609"/>
      <c r="Y92" s="233"/>
      <c r="Z92" s="232"/>
      <c r="AA92" s="208"/>
      <c r="AB92" s="168"/>
      <c r="AC92" s="168"/>
      <c r="AD92" s="231"/>
      <c r="AE92" s="232"/>
      <c r="AF92" s="208"/>
      <c r="AG92" s="172"/>
      <c r="AH92" s="172"/>
      <c r="AI92" s="236"/>
      <c r="AJ92" s="205"/>
      <c r="AK92" s="172"/>
      <c r="AL92" s="172"/>
      <c r="AM92" s="172"/>
      <c r="AN92" s="209"/>
      <c r="AO92" s="209"/>
      <c r="AP92" s="172"/>
      <c r="AQ92" s="172"/>
      <c r="AR92" s="172"/>
      <c r="AS92" s="209"/>
      <c r="AT92" s="209"/>
      <c r="AU92" s="172"/>
      <c r="AV92" s="172"/>
      <c r="AW92" s="172"/>
      <c r="AX92" s="209"/>
      <c r="AY92" s="209"/>
      <c r="AZ92" s="172"/>
      <c r="BA92" s="172"/>
      <c r="BB92" s="172"/>
      <c r="BC92" s="209"/>
      <c r="BD92" s="209"/>
      <c r="BE92" s="172"/>
      <c r="BF92" s="172"/>
      <c r="BG92" s="172"/>
      <c r="BH92" s="209"/>
      <c r="BI92" s="209"/>
      <c r="BJ92" s="172"/>
      <c r="BK92" s="172"/>
      <c r="BL92" s="181"/>
      <c r="BM92" s="7" t="str">
        <f t="shared" si="2"/>
        <v>E</v>
      </c>
    </row>
    <row r="93" spans="1:65" s="7" customFormat="1" ht="13.5" hidden="1">
      <c r="A93" s="158">
        <v>91</v>
      </c>
      <c r="B93" s="277" t="str">
        <f t="shared" si="3"/>
        <v>PSS12_Adani Green Energy 27 C Limited (AGE27CL)</v>
      </c>
      <c r="C93" s="175" t="s">
        <v>429</v>
      </c>
      <c r="D93" s="176" t="s">
        <v>23</v>
      </c>
      <c r="E93" s="160" t="s">
        <v>23</v>
      </c>
      <c r="F93" s="291" t="s">
        <v>2449</v>
      </c>
      <c r="G93" s="223" t="s">
        <v>431</v>
      </c>
      <c r="H93" s="41" t="s">
        <v>432</v>
      </c>
      <c r="I93" s="160"/>
      <c r="J93" s="160"/>
      <c r="K93" s="217"/>
      <c r="L93" s="165"/>
      <c r="M93" s="166"/>
      <c r="N93" s="168" t="str" cm="1">
        <f t="array" ref="N93">_xlfn.IFNA(LOOKUP(2, 1/(MOD(COLUMN(O93:XFD93)-COLUMN(O93), 5)=2)/(O93:XFD93&lt;&gt;""), O93:XFD93),"Not Submitted")</f>
        <v>Not Submitted</v>
      </c>
      <c r="O93" s="228"/>
      <c r="P93" s="228"/>
      <c r="Q93" s="224"/>
      <c r="R93" s="225"/>
      <c r="S93" s="226"/>
      <c r="T93" s="188"/>
      <c r="U93" s="185"/>
      <c r="V93" s="168"/>
      <c r="W93" s="172"/>
      <c r="X93" s="610"/>
      <c r="Y93" s="233"/>
      <c r="Z93" s="232"/>
      <c r="AA93" s="208"/>
      <c r="AB93" s="168"/>
      <c r="AC93" s="168"/>
      <c r="AD93" s="231"/>
      <c r="AE93" s="232"/>
      <c r="AF93" s="208"/>
      <c r="AG93" s="172"/>
      <c r="AH93" s="172"/>
      <c r="AI93" s="236"/>
      <c r="AJ93" s="205"/>
      <c r="AK93" s="172"/>
      <c r="AL93" s="172"/>
      <c r="AM93" s="172"/>
      <c r="AN93" s="209"/>
      <c r="AO93" s="209"/>
      <c r="AP93" s="172"/>
      <c r="AQ93" s="172"/>
      <c r="AR93" s="172"/>
      <c r="AS93" s="209"/>
      <c r="AT93" s="209"/>
      <c r="AU93" s="172"/>
      <c r="AV93" s="172"/>
      <c r="AW93" s="172"/>
      <c r="AX93" s="209"/>
      <c r="AY93" s="209"/>
      <c r="AZ93" s="172"/>
      <c r="BA93" s="172"/>
      <c r="BB93" s="172"/>
      <c r="BC93" s="209"/>
      <c r="BD93" s="209"/>
      <c r="BE93" s="172"/>
      <c r="BF93" s="172"/>
      <c r="BG93" s="172"/>
      <c r="BH93" s="209"/>
      <c r="BI93" s="209"/>
      <c r="BJ93" s="172"/>
      <c r="BK93" s="172"/>
      <c r="BL93" s="181"/>
      <c r="BM93" s="7" t="str">
        <f t="shared" si="2"/>
        <v>E</v>
      </c>
    </row>
    <row r="94" spans="1:65" s="2" customFormat="1" ht="25.5" hidden="1">
      <c r="A94" s="478">
        <v>92</v>
      </c>
      <c r="B94" s="461" t="str">
        <f t="shared" si="3"/>
        <v>PSS12_Adani Green Energy 27 C Limited (AGE27CL)</v>
      </c>
      <c r="C94" s="692" t="s">
        <v>415</v>
      </c>
      <c r="D94" s="681" t="s">
        <v>23</v>
      </c>
      <c r="E94" s="465" t="s">
        <v>23</v>
      </c>
      <c r="F94" s="532" t="s">
        <v>2450</v>
      </c>
      <c r="G94" s="161" t="s">
        <v>421</v>
      </c>
      <c r="H94" s="694" t="s">
        <v>422</v>
      </c>
      <c r="I94" s="465" t="s">
        <v>141</v>
      </c>
      <c r="J94" s="465" t="s">
        <v>142</v>
      </c>
      <c r="K94" s="695"/>
      <c r="L94" s="696"/>
      <c r="M94" s="194"/>
      <c r="N94" s="168" t="str" cm="1">
        <f t="array" ref="N94">_xlfn.IFNA(LOOKUP(2, 1/(MOD(COLUMN(O94:XFD94)-COLUMN(O94), 5)=2)/(O94:XFD94&lt;&gt;""), O94:XFD94),"Not Submitted")</f>
        <v>Delete</v>
      </c>
      <c r="O94" s="230"/>
      <c r="P94" s="237"/>
      <c r="Q94" s="160" t="s">
        <v>56</v>
      </c>
      <c r="R94" s="178"/>
      <c r="S94" s="207" t="s">
        <v>2973</v>
      </c>
      <c r="T94" s="188"/>
      <c r="U94" s="185"/>
      <c r="V94" s="168"/>
      <c r="W94" s="172"/>
      <c r="X94" s="172"/>
      <c r="Y94" s="227"/>
      <c r="Z94" s="232"/>
      <c r="AA94" s="208"/>
      <c r="AB94" s="168"/>
      <c r="AC94" s="168"/>
      <c r="AD94" s="231"/>
      <c r="AE94" s="232"/>
      <c r="AF94" s="208"/>
      <c r="AG94" s="172"/>
      <c r="AH94" s="172"/>
      <c r="AI94" s="236"/>
      <c r="AJ94" s="205"/>
      <c r="AK94" s="172"/>
      <c r="AL94" s="172"/>
      <c r="AM94" s="172"/>
      <c r="AN94" s="180"/>
      <c r="AO94" s="172"/>
      <c r="AP94" s="172"/>
      <c r="AQ94" s="172"/>
      <c r="AR94" s="172"/>
      <c r="AS94" s="180"/>
      <c r="AT94" s="172"/>
      <c r="AU94" s="172"/>
      <c r="AV94" s="172"/>
      <c r="AW94" s="172"/>
      <c r="AX94" s="180"/>
      <c r="AY94" s="172"/>
      <c r="AZ94" s="172"/>
      <c r="BA94" s="172"/>
      <c r="BB94" s="172"/>
      <c r="BC94" s="180"/>
      <c r="BD94" s="172"/>
      <c r="BE94" s="172"/>
      <c r="BF94" s="172"/>
      <c r="BG94" s="172"/>
      <c r="BH94" s="180"/>
      <c r="BI94" s="172"/>
      <c r="BJ94" s="172"/>
      <c r="BK94" s="172"/>
      <c r="BL94" s="191"/>
      <c r="BM94" s="7" t="str">
        <f t="shared" si="2"/>
        <v>C</v>
      </c>
    </row>
    <row r="95" spans="1:65" s="2" customFormat="1" ht="25.5" hidden="1">
      <c r="A95" s="478">
        <v>93</v>
      </c>
      <c r="B95" s="461" t="str">
        <f t="shared" si="3"/>
        <v>PSS12_Adani Green Energy 27 C Limited (AGE27CL)</v>
      </c>
      <c r="C95" s="692" t="s">
        <v>415</v>
      </c>
      <c r="D95" s="681" t="s">
        <v>23</v>
      </c>
      <c r="E95" s="465" t="s">
        <v>23</v>
      </c>
      <c r="F95" s="532" t="s">
        <v>2451</v>
      </c>
      <c r="G95" s="161" t="s">
        <v>418</v>
      </c>
      <c r="H95" s="700" t="s">
        <v>419</v>
      </c>
      <c r="I95" s="465" t="s">
        <v>141</v>
      </c>
      <c r="J95" s="465" t="s">
        <v>142</v>
      </c>
      <c r="K95" s="695"/>
      <c r="L95" s="696"/>
      <c r="M95" s="194"/>
      <c r="N95" s="168" t="str" cm="1">
        <f t="array" ref="N95">_xlfn.IFNA(LOOKUP(2, 1/(MOD(COLUMN(O95:XFD95)-COLUMN(O95), 5)=2)/(O95:XFD95&lt;&gt;""), O95:XFD95),"Not Submitted")</f>
        <v>Delete</v>
      </c>
      <c r="O95" s="230"/>
      <c r="P95" s="237"/>
      <c r="Q95" s="160" t="s">
        <v>56</v>
      </c>
      <c r="R95" s="178"/>
      <c r="S95" s="207" t="s">
        <v>2973</v>
      </c>
      <c r="T95" s="188"/>
      <c r="U95" s="185"/>
      <c r="V95" s="168"/>
      <c r="W95" s="172"/>
      <c r="X95" s="172"/>
      <c r="Y95" s="227"/>
      <c r="Z95" s="232"/>
      <c r="AA95" s="208"/>
      <c r="AB95" s="168"/>
      <c r="AC95" s="168"/>
      <c r="AD95" s="231"/>
      <c r="AE95" s="232"/>
      <c r="AF95" s="208"/>
      <c r="AG95" s="172"/>
      <c r="AH95" s="172"/>
      <c r="AI95" s="236"/>
      <c r="AJ95" s="205"/>
      <c r="AK95" s="172"/>
      <c r="AL95" s="172"/>
      <c r="AM95" s="172"/>
      <c r="AN95" s="180"/>
      <c r="AO95" s="172"/>
      <c r="AP95" s="172"/>
      <c r="AQ95" s="172"/>
      <c r="AR95" s="172"/>
      <c r="AS95" s="180"/>
      <c r="AT95" s="172"/>
      <c r="AU95" s="172"/>
      <c r="AV95" s="172"/>
      <c r="AW95" s="172"/>
      <c r="AX95" s="180"/>
      <c r="AY95" s="172"/>
      <c r="AZ95" s="172"/>
      <c r="BA95" s="172"/>
      <c r="BB95" s="172"/>
      <c r="BC95" s="180"/>
      <c r="BD95" s="172"/>
      <c r="BE95" s="172"/>
      <c r="BF95" s="172"/>
      <c r="BG95" s="172"/>
      <c r="BH95" s="180"/>
      <c r="BI95" s="172"/>
      <c r="BJ95" s="172"/>
      <c r="BK95" s="172"/>
      <c r="BL95" s="191"/>
      <c r="BM95" s="7" t="str">
        <f t="shared" si="2"/>
        <v>C</v>
      </c>
    </row>
    <row r="96" spans="1:65" s="2" customFormat="1" ht="25.5" hidden="1">
      <c r="A96" s="478">
        <v>94</v>
      </c>
      <c r="B96" s="461" t="str">
        <f t="shared" si="3"/>
        <v>PSS12_Adani Green Energy 27 C Limited (AGE27CL)</v>
      </c>
      <c r="C96" s="692" t="s">
        <v>415</v>
      </c>
      <c r="D96" s="681" t="s">
        <v>23</v>
      </c>
      <c r="E96" s="465" t="s">
        <v>23</v>
      </c>
      <c r="F96" s="532" t="s">
        <v>2452</v>
      </c>
      <c r="G96" s="161" t="s">
        <v>427</v>
      </c>
      <c r="H96" s="694" t="s">
        <v>428</v>
      </c>
      <c r="I96" s="465" t="s">
        <v>141</v>
      </c>
      <c r="J96" s="465" t="s">
        <v>142</v>
      </c>
      <c r="K96" s="695"/>
      <c r="L96" s="696"/>
      <c r="M96" s="194"/>
      <c r="N96" s="168" t="str" cm="1">
        <f t="array" ref="N96">_xlfn.IFNA(LOOKUP(2, 1/(MOD(COLUMN(O96:XFD96)-COLUMN(O96), 5)=2)/(O96:XFD96&lt;&gt;""), O96:XFD96),"Not Submitted")</f>
        <v>Delete</v>
      </c>
      <c r="O96" s="230"/>
      <c r="P96" s="237"/>
      <c r="Q96" s="160" t="s">
        <v>56</v>
      </c>
      <c r="R96" s="178"/>
      <c r="S96" s="207" t="s">
        <v>2973</v>
      </c>
      <c r="T96" s="188"/>
      <c r="U96" s="185"/>
      <c r="V96" s="168"/>
      <c r="W96" s="172"/>
      <c r="X96" s="172"/>
      <c r="Y96" s="227"/>
      <c r="Z96" s="232"/>
      <c r="AA96" s="208"/>
      <c r="AB96" s="168"/>
      <c r="AC96" s="168"/>
      <c r="AD96" s="231"/>
      <c r="AE96" s="232"/>
      <c r="AF96" s="208"/>
      <c r="AG96" s="172"/>
      <c r="AH96" s="172"/>
      <c r="AI96" s="236"/>
      <c r="AJ96" s="205"/>
      <c r="AK96" s="172"/>
      <c r="AL96" s="172"/>
      <c r="AM96" s="172"/>
      <c r="AN96" s="180"/>
      <c r="AO96" s="172"/>
      <c r="AP96" s="172"/>
      <c r="AQ96" s="172"/>
      <c r="AR96" s="172"/>
      <c r="AS96" s="180"/>
      <c r="AT96" s="172"/>
      <c r="AU96" s="172"/>
      <c r="AV96" s="172"/>
      <c r="AW96" s="172"/>
      <c r="AX96" s="180"/>
      <c r="AY96" s="172"/>
      <c r="AZ96" s="172"/>
      <c r="BA96" s="172"/>
      <c r="BB96" s="172"/>
      <c r="BC96" s="180"/>
      <c r="BD96" s="172"/>
      <c r="BE96" s="172"/>
      <c r="BF96" s="172"/>
      <c r="BG96" s="172"/>
      <c r="BH96" s="180"/>
      <c r="BI96" s="172"/>
      <c r="BJ96" s="172"/>
      <c r="BK96" s="172"/>
      <c r="BL96" s="191"/>
      <c r="BM96" s="7" t="str">
        <f t="shared" si="2"/>
        <v>C</v>
      </c>
    </row>
    <row r="97" spans="1:65" s="2" customFormat="1" ht="25.5" hidden="1">
      <c r="A97" s="478">
        <v>95</v>
      </c>
      <c r="B97" s="461" t="str">
        <f t="shared" si="3"/>
        <v>PSS12_Adani Green Energy 27 C Limited (AGE27CL)</v>
      </c>
      <c r="C97" s="692" t="s">
        <v>415</v>
      </c>
      <c r="D97" s="681" t="s">
        <v>23</v>
      </c>
      <c r="E97" s="465" t="s">
        <v>23</v>
      </c>
      <c r="F97" s="532" t="s">
        <v>2453</v>
      </c>
      <c r="G97" s="161" t="s">
        <v>424</v>
      </c>
      <c r="H97" s="694" t="s">
        <v>425</v>
      </c>
      <c r="I97" s="465" t="s">
        <v>141</v>
      </c>
      <c r="J97" s="465" t="s">
        <v>142</v>
      </c>
      <c r="K97" s="695"/>
      <c r="L97" s="696"/>
      <c r="M97" s="194"/>
      <c r="N97" s="168" t="str" cm="1">
        <f t="array" ref="N97">_xlfn.IFNA(LOOKUP(2, 1/(MOD(COLUMN(O97:XFD97)-COLUMN(O97), 5)=2)/(O97:XFD97&lt;&gt;""), O97:XFD97),"Not Submitted")</f>
        <v>Delete</v>
      </c>
      <c r="O97" s="230"/>
      <c r="P97" s="237"/>
      <c r="Q97" s="160" t="s">
        <v>56</v>
      </c>
      <c r="R97" s="178"/>
      <c r="S97" s="207" t="s">
        <v>2973</v>
      </c>
      <c r="T97" s="188"/>
      <c r="U97" s="185"/>
      <c r="V97" s="168"/>
      <c r="W97" s="172"/>
      <c r="X97" s="172"/>
      <c r="Y97" s="227"/>
      <c r="Z97" s="232"/>
      <c r="AA97" s="208"/>
      <c r="AB97" s="168"/>
      <c r="AC97" s="168"/>
      <c r="AD97" s="231"/>
      <c r="AE97" s="232"/>
      <c r="AF97" s="208"/>
      <c r="AG97" s="172"/>
      <c r="AH97" s="172"/>
      <c r="AI97" s="236"/>
      <c r="AJ97" s="205"/>
      <c r="AK97" s="172"/>
      <c r="AL97" s="172"/>
      <c r="AM97" s="172"/>
      <c r="AN97" s="180"/>
      <c r="AO97" s="172"/>
      <c r="AP97" s="172"/>
      <c r="AQ97" s="172"/>
      <c r="AR97" s="172"/>
      <c r="AS97" s="180"/>
      <c r="AT97" s="172"/>
      <c r="AU97" s="172"/>
      <c r="AV97" s="172"/>
      <c r="AW97" s="172"/>
      <c r="AX97" s="180"/>
      <c r="AY97" s="172"/>
      <c r="AZ97" s="172"/>
      <c r="BA97" s="172"/>
      <c r="BB97" s="172"/>
      <c r="BC97" s="180"/>
      <c r="BD97" s="172"/>
      <c r="BE97" s="172"/>
      <c r="BF97" s="172"/>
      <c r="BG97" s="172"/>
      <c r="BH97" s="180"/>
      <c r="BI97" s="172"/>
      <c r="BJ97" s="172"/>
      <c r="BK97" s="172"/>
      <c r="BL97" s="191"/>
      <c r="BM97" s="7" t="str">
        <f t="shared" si="2"/>
        <v>C</v>
      </c>
    </row>
    <row r="98" spans="1:65" s="2" customFormat="1" ht="13.5" hidden="1">
      <c r="A98" s="158">
        <v>96</v>
      </c>
      <c r="B98" s="277" t="str">
        <f t="shared" si="3"/>
        <v>PSS12_Adani Green Energy 27 C Limited (AGE27CL)</v>
      </c>
      <c r="C98" s="175" t="s">
        <v>444</v>
      </c>
      <c r="D98" s="184" t="s">
        <v>23</v>
      </c>
      <c r="E98" s="160" t="s">
        <v>23</v>
      </c>
      <c r="F98" s="291" t="s">
        <v>2454</v>
      </c>
      <c r="G98" s="161" t="s">
        <v>458</v>
      </c>
      <c r="H98" s="162" t="s">
        <v>459</v>
      </c>
      <c r="I98" s="160" t="s">
        <v>141</v>
      </c>
      <c r="J98" s="160" t="s">
        <v>142</v>
      </c>
      <c r="K98" s="164"/>
      <c r="L98" s="165"/>
      <c r="M98" s="166"/>
      <c r="N98" s="168" t="str" cm="1">
        <f t="array" ref="N98">_xlfn.IFNA(LOOKUP(2, 1/(MOD(COLUMN(O98:XFD98)-COLUMN(O98), 5)=2)/(O98:XFD98&lt;&gt;""), O98:XFD98),"Not Submitted")</f>
        <v>Delete</v>
      </c>
      <c r="O98" s="228"/>
      <c r="P98" s="228"/>
      <c r="Q98" s="177" t="s">
        <v>56</v>
      </c>
      <c r="R98" s="178"/>
      <c r="S98" s="172"/>
      <c r="T98" s="188"/>
      <c r="U98" s="185"/>
      <c r="V98" s="168"/>
      <c r="W98" s="172"/>
      <c r="X98" s="172"/>
      <c r="Y98" s="227"/>
      <c r="Z98" s="232"/>
      <c r="AA98" s="208"/>
      <c r="AB98" s="168"/>
      <c r="AC98" s="168"/>
      <c r="AD98" s="231"/>
      <c r="AE98" s="232"/>
      <c r="AF98" s="208"/>
      <c r="AG98" s="172"/>
      <c r="AH98" s="172"/>
      <c r="AI98" s="236"/>
      <c r="AJ98" s="205"/>
      <c r="AK98" s="172"/>
      <c r="AL98" s="172"/>
      <c r="AM98" s="172"/>
      <c r="AN98" s="180"/>
      <c r="AO98" s="172"/>
      <c r="AP98" s="172"/>
      <c r="AQ98" s="172"/>
      <c r="AR98" s="172"/>
      <c r="AS98" s="180"/>
      <c r="AT98" s="172"/>
      <c r="AU98" s="172"/>
      <c r="AV98" s="172"/>
      <c r="AW98" s="172"/>
      <c r="AX98" s="180"/>
      <c r="AY98" s="172"/>
      <c r="AZ98" s="172"/>
      <c r="BA98" s="172"/>
      <c r="BB98" s="172"/>
      <c r="BC98" s="180"/>
      <c r="BD98" s="172"/>
      <c r="BE98" s="172"/>
      <c r="BF98" s="172"/>
      <c r="BG98" s="172"/>
      <c r="BH98" s="180"/>
      <c r="BI98" s="172"/>
      <c r="BJ98" s="172"/>
      <c r="BK98" s="172"/>
      <c r="BL98" s="191"/>
      <c r="BM98" s="7" t="str">
        <f t="shared" si="2"/>
        <v>E</v>
      </c>
    </row>
    <row r="99" spans="1:65" s="2" customFormat="1" ht="40.5" hidden="1">
      <c r="A99" s="158">
        <v>97</v>
      </c>
      <c r="B99" s="277" t="str">
        <f t="shared" si="3"/>
        <v>PSS12_Adani Green Energy 27 C Limited (AGE27CL)</v>
      </c>
      <c r="C99" s="175" t="s">
        <v>444</v>
      </c>
      <c r="D99" s="184" t="s">
        <v>23</v>
      </c>
      <c r="E99" s="160" t="s">
        <v>23</v>
      </c>
      <c r="F99" s="291" t="s">
        <v>2455</v>
      </c>
      <c r="G99" s="161" t="s">
        <v>491</v>
      </c>
      <c r="H99" s="162" t="s">
        <v>492</v>
      </c>
      <c r="I99" s="160" t="s">
        <v>141</v>
      </c>
      <c r="J99" s="160" t="s">
        <v>142</v>
      </c>
      <c r="K99" s="164"/>
      <c r="L99" s="165"/>
      <c r="M99" s="166"/>
      <c r="N99" s="168" t="str" cm="1">
        <f t="array" ref="N99">_xlfn.IFNA(LOOKUP(2, 1/(MOD(COLUMN(O99:XFD99)-COLUMN(O99), 5)=2)/(O99:XFD99&lt;&gt;""), O99:XFD99),"Not Submitted")</f>
        <v>Delete</v>
      </c>
      <c r="O99" s="228"/>
      <c r="P99" s="228"/>
      <c r="Q99" s="177" t="s">
        <v>56</v>
      </c>
      <c r="R99" s="178"/>
      <c r="S99" s="172"/>
      <c r="T99" s="188"/>
      <c r="U99" s="185"/>
      <c r="V99" s="168"/>
      <c r="W99" s="172"/>
      <c r="X99" s="172"/>
      <c r="Y99" s="227"/>
      <c r="Z99" s="232"/>
      <c r="AA99" s="208"/>
      <c r="AB99" s="168"/>
      <c r="AC99" s="168"/>
      <c r="AD99" s="231"/>
      <c r="AE99" s="232"/>
      <c r="AF99" s="208"/>
      <c r="AG99" s="172"/>
      <c r="AH99" s="172"/>
      <c r="AI99" s="236"/>
      <c r="AJ99" s="205"/>
      <c r="AK99" s="172"/>
      <c r="AL99" s="172"/>
      <c r="AM99" s="172"/>
      <c r="AN99" s="180"/>
      <c r="AO99" s="172"/>
      <c r="AP99" s="172"/>
      <c r="AQ99" s="172"/>
      <c r="AR99" s="172"/>
      <c r="AS99" s="180"/>
      <c r="AT99" s="172"/>
      <c r="AU99" s="172"/>
      <c r="AV99" s="172"/>
      <c r="AW99" s="172"/>
      <c r="AX99" s="180"/>
      <c r="AY99" s="172"/>
      <c r="AZ99" s="172"/>
      <c r="BA99" s="172"/>
      <c r="BB99" s="172"/>
      <c r="BC99" s="180"/>
      <c r="BD99" s="172"/>
      <c r="BE99" s="172"/>
      <c r="BF99" s="172"/>
      <c r="BG99" s="172"/>
      <c r="BH99" s="180"/>
      <c r="BI99" s="172"/>
      <c r="BJ99" s="172"/>
      <c r="BK99" s="172"/>
      <c r="BL99" s="191"/>
      <c r="BM99" s="7" t="str">
        <f t="shared" si="2"/>
        <v>E</v>
      </c>
    </row>
    <row r="100" spans="1:65" s="2" customFormat="1" ht="15" hidden="1">
      <c r="A100" s="158">
        <v>98</v>
      </c>
      <c r="B100" s="277" t="str">
        <f t="shared" si="3"/>
        <v>PSS12_Adani Green Energy 27 C Limited (AGE27CL)</v>
      </c>
      <c r="C100" s="196" t="s">
        <v>444</v>
      </c>
      <c r="D100" s="197" t="s">
        <v>23</v>
      </c>
      <c r="E100" s="160" t="s">
        <v>23</v>
      </c>
      <c r="F100" s="291" t="s">
        <v>2456</v>
      </c>
      <c r="G100" s="199" t="s">
        <v>518</v>
      </c>
      <c r="H100" s="200" t="s">
        <v>519</v>
      </c>
      <c r="I100" s="160" t="s">
        <v>141</v>
      </c>
      <c r="J100" s="198" t="s">
        <v>159</v>
      </c>
      <c r="K100" s="201"/>
      <c r="L100" s="202"/>
      <c r="M100" s="203"/>
      <c r="N100" s="168" t="str" cm="1">
        <f t="array" ref="N100">_xlfn.IFNA(LOOKUP(2, 1/(MOD(COLUMN(O100:XFD100)-COLUMN(O100), 5)=2)/(O100:XFD100&lt;&gt;""), O100:XFD100),"Not Submitted")</f>
        <v>Delete</v>
      </c>
      <c r="O100" s="238"/>
      <c r="P100" s="238"/>
      <c r="Q100" s="177" t="s">
        <v>56</v>
      </c>
      <c r="R100" s="102"/>
      <c r="S100" s="205"/>
      <c r="T100" s="239"/>
      <c r="U100" s="240"/>
      <c r="V100" s="204"/>
      <c r="W100" s="205"/>
      <c r="X100" s="205"/>
      <c r="Y100" s="249"/>
      <c r="Z100" s="219"/>
      <c r="AA100" s="243"/>
      <c r="AB100" s="204"/>
      <c r="AC100" s="204"/>
      <c r="AD100" s="250"/>
      <c r="AE100" s="219"/>
      <c r="AF100" s="243"/>
      <c r="AG100" s="205"/>
      <c r="AH100" s="205"/>
      <c r="AI100" s="236"/>
      <c r="AJ100" s="205"/>
      <c r="AK100" s="205"/>
      <c r="AL100" s="205"/>
      <c r="AM100" s="205"/>
      <c r="AN100" s="206"/>
      <c r="AO100" s="205"/>
      <c r="AP100" s="205"/>
      <c r="AQ100" s="205"/>
      <c r="AR100" s="205"/>
      <c r="AS100" s="206"/>
      <c r="AT100" s="205"/>
      <c r="AU100" s="205"/>
      <c r="AV100" s="205"/>
      <c r="AW100" s="205"/>
      <c r="AX100" s="206"/>
      <c r="AY100" s="205"/>
      <c r="AZ100" s="205"/>
      <c r="BA100" s="205"/>
      <c r="BB100" s="205"/>
      <c r="BC100" s="206"/>
      <c r="BD100" s="205"/>
      <c r="BE100" s="205"/>
      <c r="BF100" s="205"/>
      <c r="BG100" s="205"/>
      <c r="BH100" s="206"/>
      <c r="BI100" s="205"/>
      <c r="BJ100" s="205"/>
      <c r="BK100" s="205"/>
      <c r="BL100" s="207"/>
      <c r="BM100" s="7" t="str">
        <f t="shared" si="2"/>
        <v>E</v>
      </c>
    </row>
    <row r="101" spans="1:65" s="2" customFormat="1" ht="15" hidden="1">
      <c r="A101" s="158">
        <v>99</v>
      </c>
      <c r="B101" s="277" t="str">
        <f t="shared" si="3"/>
        <v>PSS12_Adani Green Energy 27 C Limited (AGE27CL)</v>
      </c>
      <c r="C101" s="196" t="s">
        <v>444</v>
      </c>
      <c r="D101" s="197" t="s">
        <v>23</v>
      </c>
      <c r="E101" s="160" t="s">
        <v>23</v>
      </c>
      <c r="F101" s="291" t="s">
        <v>2457</v>
      </c>
      <c r="G101" s="199" t="s">
        <v>515</v>
      </c>
      <c r="H101" s="200" t="s">
        <v>516</v>
      </c>
      <c r="I101" s="160" t="s">
        <v>141</v>
      </c>
      <c r="J101" s="198" t="s">
        <v>159</v>
      </c>
      <c r="K101" s="201"/>
      <c r="L101" s="202"/>
      <c r="M101" s="203"/>
      <c r="N101" s="168" t="str" cm="1">
        <f t="array" ref="N101">_xlfn.IFNA(LOOKUP(2, 1/(MOD(COLUMN(O101:XFD101)-COLUMN(O101), 5)=2)/(O101:XFD101&lt;&gt;""), O101:XFD101),"Not Submitted")</f>
        <v>Delete</v>
      </c>
      <c r="O101" s="238"/>
      <c r="P101" s="238"/>
      <c r="Q101" s="177" t="s">
        <v>56</v>
      </c>
      <c r="R101" s="102"/>
      <c r="S101" s="205"/>
      <c r="T101" s="239"/>
      <c r="U101" s="240"/>
      <c r="V101" s="204"/>
      <c r="W101" s="205"/>
      <c r="X101" s="205"/>
      <c r="Y101" s="249"/>
      <c r="Z101" s="219"/>
      <c r="AA101" s="243"/>
      <c r="AB101" s="204"/>
      <c r="AC101" s="204"/>
      <c r="AD101" s="250"/>
      <c r="AE101" s="219"/>
      <c r="AF101" s="243"/>
      <c r="AG101" s="205"/>
      <c r="AH101" s="205"/>
      <c r="AI101" s="236"/>
      <c r="AJ101" s="205"/>
      <c r="AK101" s="205"/>
      <c r="AL101" s="205"/>
      <c r="AM101" s="205"/>
      <c r="AN101" s="206"/>
      <c r="AO101" s="205"/>
      <c r="AP101" s="205"/>
      <c r="AQ101" s="205"/>
      <c r="AR101" s="205"/>
      <c r="AS101" s="206"/>
      <c r="AT101" s="205"/>
      <c r="AU101" s="205"/>
      <c r="AV101" s="205"/>
      <c r="AW101" s="205"/>
      <c r="AX101" s="206"/>
      <c r="AY101" s="205"/>
      <c r="AZ101" s="205"/>
      <c r="BA101" s="205"/>
      <c r="BB101" s="205"/>
      <c r="BC101" s="206"/>
      <c r="BD101" s="205"/>
      <c r="BE101" s="205"/>
      <c r="BF101" s="205"/>
      <c r="BG101" s="205"/>
      <c r="BH101" s="206"/>
      <c r="BI101" s="205"/>
      <c r="BJ101" s="205"/>
      <c r="BK101" s="205"/>
      <c r="BL101" s="207"/>
      <c r="BM101" s="7" t="str">
        <f t="shared" si="2"/>
        <v>E</v>
      </c>
    </row>
    <row r="102" spans="1:65" s="2" customFormat="1" ht="13.5" hidden="1">
      <c r="A102" s="158">
        <v>100</v>
      </c>
      <c r="B102" s="277" t="str">
        <f t="shared" si="3"/>
        <v>PSS12_Adani Green Energy 27 C Limited (AGE27CL)</v>
      </c>
      <c r="C102" s="196" t="s">
        <v>444</v>
      </c>
      <c r="D102" s="197" t="s">
        <v>23</v>
      </c>
      <c r="E102" s="160" t="s">
        <v>23</v>
      </c>
      <c r="F102" s="291" t="s">
        <v>2458</v>
      </c>
      <c r="G102" s="199" t="s">
        <v>470</v>
      </c>
      <c r="H102" s="200" t="s">
        <v>471</v>
      </c>
      <c r="I102" s="160" t="s">
        <v>141</v>
      </c>
      <c r="J102" s="198" t="s">
        <v>142</v>
      </c>
      <c r="K102" s="201"/>
      <c r="L102" s="202"/>
      <c r="M102" s="203"/>
      <c r="N102" s="168" t="str" cm="1">
        <f t="array" ref="N102">_xlfn.IFNA(LOOKUP(2, 1/(MOD(COLUMN(O102:XFD102)-COLUMN(O102), 5)=2)/(O102:XFD102&lt;&gt;""), O102:XFD102),"Not Submitted")</f>
        <v>Delete</v>
      </c>
      <c r="O102" s="238"/>
      <c r="P102" s="238"/>
      <c r="Q102" s="177" t="s">
        <v>56</v>
      </c>
      <c r="R102" s="102"/>
      <c r="S102" s="205"/>
      <c r="T102" s="239"/>
      <c r="U102" s="240"/>
      <c r="V102" s="204"/>
      <c r="W102" s="205"/>
      <c r="X102" s="205"/>
      <c r="Y102" s="249"/>
      <c r="Z102" s="219"/>
      <c r="AA102" s="243"/>
      <c r="AB102" s="204"/>
      <c r="AC102" s="204"/>
      <c r="AD102" s="250"/>
      <c r="AE102" s="219"/>
      <c r="AF102" s="243"/>
      <c r="AG102" s="205"/>
      <c r="AH102" s="205"/>
      <c r="AI102" s="236"/>
      <c r="AJ102" s="205"/>
      <c r="AK102" s="205"/>
      <c r="AL102" s="205"/>
      <c r="AM102" s="205"/>
      <c r="AN102" s="206"/>
      <c r="AO102" s="205"/>
      <c r="AP102" s="205"/>
      <c r="AQ102" s="205"/>
      <c r="AR102" s="205"/>
      <c r="AS102" s="206"/>
      <c r="AT102" s="205"/>
      <c r="AU102" s="205"/>
      <c r="AV102" s="205"/>
      <c r="AW102" s="205"/>
      <c r="AX102" s="206"/>
      <c r="AY102" s="205"/>
      <c r="AZ102" s="205"/>
      <c r="BA102" s="205"/>
      <c r="BB102" s="205"/>
      <c r="BC102" s="206"/>
      <c r="BD102" s="205"/>
      <c r="BE102" s="205"/>
      <c r="BF102" s="205"/>
      <c r="BG102" s="205"/>
      <c r="BH102" s="206"/>
      <c r="BI102" s="205"/>
      <c r="BJ102" s="205"/>
      <c r="BK102" s="205"/>
      <c r="BL102" s="207"/>
      <c r="BM102" s="7" t="str">
        <f t="shared" si="2"/>
        <v>E</v>
      </c>
    </row>
    <row r="103" spans="1:65" s="2" customFormat="1" ht="13.5" hidden="1">
      <c r="A103" s="158">
        <v>101</v>
      </c>
      <c r="B103" s="277" t="str">
        <f t="shared" si="3"/>
        <v>PSS12_Adani Green Energy 27 C Limited (AGE27CL)</v>
      </c>
      <c r="C103" s="196" t="s">
        <v>444</v>
      </c>
      <c r="D103" s="197" t="s">
        <v>23</v>
      </c>
      <c r="E103" s="160" t="s">
        <v>23</v>
      </c>
      <c r="F103" s="291" t="s">
        <v>2459</v>
      </c>
      <c r="G103" s="199" t="s">
        <v>467</v>
      </c>
      <c r="H103" s="200" t="s">
        <v>468</v>
      </c>
      <c r="I103" s="160" t="s">
        <v>141</v>
      </c>
      <c r="J103" s="198" t="s">
        <v>142</v>
      </c>
      <c r="K103" s="201"/>
      <c r="L103" s="202"/>
      <c r="M103" s="203"/>
      <c r="N103" s="168" t="str" cm="1">
        <f t="array" ref="N103">_xlfn.IFNA(LOOKUP(2, 1/(MOD(COLUMN(O103:XFD103)-COLUMN(O103), 5)=2)/(O103:XFD103&lt;&gt;""), O103:XFD103),"Not Submitted")</f>
        <v>Delete</v>
      </c>
      <c r="O103" s="238"/>
      <c r="P103" s="238"/>
      <c r="Q103" s="177" t="s">
        <v>56</v>
      </c>
      <c r="R103" s="102"/>
      <c r="S103" s="205"/>
      <c r="T103" s="239"/>
      <c r="U103" s="240"/>
      <c r="V103" s="204"/>
      <c r="W103" s="205"/>
      <c r="X103" s="205"/>
      <c r="Y103" s="249"/>
      <c r="Z103" s="219"/>
      <c r="AA103" s="243"/>
      <c r="AB103" s="204"/>
      <c r="AC103" s="204"/>
      <c r="AD103" s="250"/>
      <c r="AE103" s="219"/>
      <c r="AF103" s="243"/>
      <c r="AG103" s="205"/>
      <c r="AH103" s="205"/>
      <c r="AI103" s="236"/>
      <c r="AJ103" s="205"/>
      <c r="AK103" s="205"/>
      <c r="AL103" s="205"/>
      <c r="AM103" s="205"/>
      <c r="AN103" s="206"/>
      <c r="AO103" s="205"/>
      <c r="AP103" s="205"/>
      <c r="AQ103" s="205"/>
      <c r="AR103" s="205"/>
      <c r="AS103" s="206"/>
      <c r="AT103" s="205"/>
      <c r="AU103" s="205"/>
      <c r="AV103" s="205"/>
      <c r="AW103" s="205"/>
      <c r="AX103" s="206"/>
      <c r="AY103" s="205"/>
      <c r="AZ103" s="205"/>
      <c r="BA103" s="205"/>
      <c r="BB103" s="205"/>
      <c r="BC103" s="206"/>
      <c r="BD103" s="205"/>
      <c r="BE103" s="205"/>
      <c r="BF103" s="205"/>
      <c r="BG103" s="205"/>
      <c r="BH103" s="206"/>
      <c r="BI103" s="205"/>
      <c r="BJ103" s="205"/>
      <c r="BK103" s="205"/>
      <c r="BL103" s="207"/>
      <c r="BM103" s="7" t="str">
        <f t="shared" si="2"/>
        <v>E</v>
      </c>
    </row>
    <row r="104" spans="1:65" s="2" customFormat="1" ht="13.5" hidden="1">
      <c r="A104" s="158">
        <v>102</v>
      </c>
      <c r="B104" s="277" t="str">
        <f t="shared" si="3"/>
        <v>PSS12_Adani Green Energy 27 C Limited (AGE27CL)</v>
      </c>
      <c r="C104" s="196" t="s">
        <v>444</v>
      </c>
      <c r="D104" s="197" t="s">
        <v>23</v>
      </c>
      <c r="E104" s="160" t="s">
        <v>23</v>
      </c>
      <c r="F104" s="291" t="s">
        <v>2460</v>
      </c>
      <c r="G104" s="199" t="s">
        <v>488</v>
      </c>
      <c r="H104" s="200" t="s">
        <v>489</v>
      </c>
      <c r="I104" s="160" t="s">
        <v>141</v>
      </c>
      <c r="J104" s="198" t="s">
        <v>142</v>
      </c>
      <c r="K104" s="201"/>
      <c r="L104" s="202"/>
      <c r="M104" s="203"/>
      <c r="N104" s="168" t="str" cm="1">
        <f t="array" ref="N104">_xlfn.IFNA(LOOKUP(2, 1/(MOD(COLUMN(O104:XFD104)-COLUMN(O104), 5)=2)/(O104:XFD104&lt;&gt;""), O104:XFD104),"Not Submitted")</f>
        <v>Delete</v>
      </c>
      <c r="O104" s="238"/>
      <c r="P104" s="238"/>
      <c r="Q104" s="177" t="s">
        <v>56</v>
      </c>
      <c r="R104" s="102"/>
      <c r="S104" s="205"/>
      <c r="T104" s="239"/>
      <c r="U104" s="240"/>
      <c r="V104" s="204"/>
      <c r="W104" s="205"/>
      <c r="X104" s="205"/>
      <c r="Y104" s="249"/>
      <c r="Z104" s="219"/>
      <c r="AA104" s="243"/>
      <c r="AB104" s="204"/>
      <c r="AC104" s="204"/>
      <c r="AD104" s="250"/>
      <c r="AE104" s="219"/>
      <c r="AF104" s="243"/>
      <c r="AG104" s="205"/>
      <c r="AH104" s="205"/>
      <c r="AI104" s="236"/>
      <c r="AJ104" s="205"/>
      <c r="AK104" s="205"/>
      <c r="AL104" s="205"/>
      <c r="AM104" s="205"/>
      <c r="AN104" s="206"/>
      <c r="AO104" s="205"/>
      <c r="AP104" s="205"/>
      <c r="AQ104" s="205"/>
      <c r="AR104" s="205"/>
      <c r="AS104" s="206"/>
      <c r="AT104" s="205"/>
      <c r="AU104" s="205"/>
      <c r="AV104" s="205"/>
      <c r="AW104" s="205"/>
      <c r="AX104" s="206"/>
      <c r="AY104" s="205"/>
      <c r="AZ104" s="205"/>
      <c r="BA104" s="205"/>
      <c r="BB104" s="205"/>
      <c r="BC104" s="206"/>
      <c r="BD104" s="205"/>
      <c r="BE104" s="205"/>
      <c r="BF104" s="205"/>
      <c r="BG104" s="205"/>
      <c r="BH104" s="206"/>
      <c r="BI104" s="205"/>
      <c r="BJ104" s="205"/>
      <c r="BK104" s="205"/>
      <c r="BL104" s="207"/>
      <c r="BM104" s="7" t="str">
        <f t="shared" si="2"/>
        <v>E</v>
      </c>
    </row>
    <row r="105" spans="1:65" s="2" customFormat="1" ht="13.5" hidden="1">
      <c r="A105" s="158">
        <v>103</v>
      </c>
      <c r="B105" s="277" t="str">
        <f t="shared" si="3"/>
        <v>PSS12_Adani Green Energy 27 C Limited (AGE27CL)</v>
      </c>
      <c r="C105" s="196" t="s">
        <v>444</v>
      </c>
      <c r="D105" s="197" t="s">
        <v>23</v>
      </c>
      <c r="E105" s="160" t="s">
        <v>23</v>
      </c>
      <c r="F105" s="291" t="s">
        <v>2461</v>
      </c>
      <c r="G105" s="199" t="s">
        <v>497</v>
      </c>
      <c r="H105" s="200" t="s">
        <v>498</v>
      </c>
      <c r="I105" s="160" t="s">
        <v>141</v>
      </c>
      <c r="J105" s="198" t="s">
        <v>142</v>
      </c>
      <c r="K105" s="201"/>
      <c r="L105" s="202"/>
      <c r="M105" s="203"/>
      <c r="N105" s="168" t="str" cm="1">
        <f t="array" ref="N105">_xlfn.IFNA(LOOKUP(2, 1/(MOD(COLUMN(O105:XFD105)-COLUMN(O105), 5)=2)/(O105:XFD105&lt;&gt;""), O105:XFD105),"Not Submitted")</f>
        <v>Delete</v>
      </c>
      <c r="O105" s="238"/>
      <c r="P105" s="238"/>
      <c r="Q105" s="177" t="s">
        <v>56</v>
      </c>
      <c r="R105" s="102"/>
      <c r="S105" s="205"/>
      <c r="T105" s="239"/>
      <c r="U105" s="240"/>
      <c r="V105" s="204"/>
      <c r="W105" s="205"/>
      <c r="X105" s="205"/>
      <c r="Y105" s="249"/>
      <c r="Z105" s="219"/>
      <c r="AA105" s="243"/>
      <c r="AB105" s="204"/>
      <c r="AC105" s="204"/>
      <c r="AD105" s="250"/>
      <c r="AE105" s="219"/>
      <c r="AF105" s="243"/>
      <c r="AG105" s="205"/>
      <c r="AH105" s="205"/>
      <c r="AI105" s="236"/>
      <c r="AJ105" s="205"/>
      <c r="AK105" s="205"/>
      <c r="AL105" s="205"/>
      <c r="AM105" s="205"/>
      <c r="AN105" s="206"/>
      <c r="AO105" s="205"/>
      <c r="AP105" s="205"/>
      <c r="AQ105" s="205"/>
      <c r="AR105" s="205"/>
      <c r="AS105" s="206"/>
      <c r="AT105" s="205"/>
      <c r="AU105" s="205"/>
      <c r="AV105" s="205"/>
      <c r="AW105" s="205"/>
      <c r="AX105" s="206"/>
      <c r="AY105" s="205"/>
      <c r="AZ105" s="205"/>
      <c r="BA105" s="205"/>
      <c r="BB105" s="205"/>
      <c r="BC105" s="206"/>
      <c r="BD105" s="205"/>
      <c r="BE105" s="205"/>
      <c r="BF105" s="205"/>
      <c r="BG105" s="205"/>
      <c r="BH105" s="206"/>
      <c r="BI105" s="205"/>
      <c r="BJ105" s="205"/>
      <c r="BK105" s="205"/>
      <c r="BL105" s="207"/>
      <c r="BM105" s="7" t="str">
        <f t="shared" si="2"/>
        <v>E</v>
      </c>
    </row>
    <row r="106" spans="1:65" s="2" customFormat="1" ht="13.5" hidden="1">
      <c r="A106" s="158">
        <v>104</v>
      </c>
      <c r="B106" s="277" t="str">
        <f t="shared" si="3"/>
        <v>PSS12_Adani Green Energy 27 C Limited (AGE27CL)</v>
      </c>
      <c r="C106" s="196" t="s">
        <v>444</v>
      </c>
      <c r="D106" s="197" t="s">
        <v>23</v>
      </c>
      <c r="E106" s="160" t="s">
        <v>23</v>
      </c>
      <c r="F106" s="291" t="s">
        <v>2462</v>
      </c>
      <c r="G106" s="199" t="s">
        <v>512</v>
      </c>
      <c r="H106" s="200" t="s">
        <v>513</v>
      </c>
      <c r="I106" s="160" t="s">
        <v>141</v>
      </c>
      <c r="J106" s="198" t="s">
        <v>159</v>
      </c>
      <c r="K106" s="201"/>
      <c r="L106" s="202"/>
      <c r="M106" s="203"/>
      <c r="N106" s="168" t="str" cm="1">
        <f t="array" ref="N106">_xlfn.IFNA(LOOKUP(2, 1/(MOD(COLUMN(O106:XFD106)-COLUMN(O106), 5)=2)/(O106:XFD106&lt;&gt;""), O106:XFD106),"Not Submitted")</f>
        <v>Delete</v>
      </c>
      <c r="O106" s="238"/>
      <c r="P106" s="238"/>
      <c r="Q106" s="177" t="s">
        <v>56</v>
      </c>
      <c r="R106" s="102"/>
      <c r="S106" s="205"/>
      <c r="T106" s="239"/>
      <c r="U106" s="240"/>
      <c r="V106" s="204"/>
      <c r="W106" s="205"/>
      <c r="X106" s="205"/>
      <c r="Y106" s="249"/>
      <c r="Z106" s="219"/>
      <c r="AA106" s="243"/>
      <c r="AB106" s="204"/>
      <c r="AC106" s="204"/>
      <c r="AD106" s="250"/>
      <c r="AE106" s="219"/>
      <c r="AF106" s="243"/>
      <c r="AG106" s="205"/>
      <c r="AH106" s="205"/>
      <c r="AI106" s="236"/>
      <c r="AJ106" s="205"/>
      <c r="AK106" s="205"/>
      <c r="AL106" s="205"/>
      <c r="AM106" s="205"/>
      <c r="AN106" s="206"/>
      <c r="AO106" s="205"/>
      <c r="AP106" s="205"/>
      <c r="AQ106" s="205"/>
      <c r="AR106" s="205"/>
      <c r="AS106" s="206"/>
      <c r="AT106" s="205"/>
      <c r="AU106" s="205"/>
      <c r="AV106" s="205"/>
      <c r="AW106" s="205"/>
      <c r="AX106" s="206"/>
      <c r="AY106" s="205"/>
      <c r="AZ106" s="205"/>
      <c r="BA106" s="205"/>
      <c r="BB106" s="205"/>
      <c r="BC106" s="206"/>
      <c r="BD106" s="205"/>
      <c r="BE106" s="205"/>
      <c r="BF106" s="205"/>
      <c r="BG106" s="205"/>
      <c r="BH106" s="206"/>
      <c r="BI106" s="205"/>
      <c r="BJ106" s="205"/>
      <c r="BK106" s="205"/>
      <c r="BL106" s="207"/>
      <c r="BM106" s="7" t="str">
        <f t="shared" si="2"/>
        <v>E</v>
      </c>
    </row>
    <row r="107" spans="1:65" s="2" customFormat="1" ht="13.5" hidden="1">
      <c r="A107" s="158">
        <v>105</v>
      </c>
      <c r="B107" s="277" t="str">
        <f t="shared" si="3"/>
        <v>PSS12_Adani Green Energy 27 C Limited (AGE27CL)</v>
      </c>
      <c r="C107" s="196" t="s">
        <v>444</v>
      </c>
      <c r="D107" s="197" t="s">
        <v>23</v>
      </c>
      <c r="E107" s="160" t="s">
        <v>23</v>
      </c>
      <c r="F107" s="291" t="s">
        <v>2463</v>
      </c>
      <c r="G107" s="199" t="s">
        <v>464</v>
      </c>
      <c r="H107" s="200" t="s">
        <v>465</v>
      </c>
      <c r="I107" s="160" t="s">
        <v>141</v>
      </c>
      <c r="J107" s="198" t="s">
        <v>142</v>
      </c>
      <c r="K107" s="201"/>
      <c r="L107" s="202"/>
      <c r="M107" s="203"/>
      <c r="N107" s="168" t="str" cm="1">
        <f t="array" ref="N107">_xlfn.IFNA(LOOKUP(2, 1/(MOD(COLUMN(O107:XFD107)-COLUMN(O107), 5)=2)/(O107:XFD107&lt;&gt;""), O107:XFD107),"Not Submitted")</f>
        <v>Delete</v>
      </c>
      <c r="O107" s="238"/>
      <c r="P107" s="238"/>
      <c r="Q107" s="177" t="s">
        <v>56</v>
      </c>
      <c r="R107" s="102"/>
      <c r="S107" s="205"/>
      <c r="T107" s="239"/>
      <c r="U107" s="240"/>
      <c r="V107" s="204"/>
      <c r="W107" s="205"/>
      <c r="X107" s="205"/>
      <c r="Y107" s="249"/>
      <c r="Z107" s="219"/>
      <c r="AA107" s="243"/>
      <c r="AB107" s="204"/>
      <c r="AC107" s="204"/>
      <c r="AD107" s="250"/>
      <c r="AE107" s="219"/>
      <c r="AF107" s="243"/>
      <c r="AG107" s="205"/>
      <c r="AH107" s="205"/>
      <c r="AI107" s="236"/>
      <c r="AJ107" s="205"/>
      <c r="AK107" s="205"/>
      <c r="AL107" s="205"/>
      <c r="AM107" s="205"/>
      <c r="AN107" s="206"/>
      <c r="AO107" s="205"/>
      <c r="AP107" s="205"/>
      <c r="AQ107" s="205"/>
      <c r="AR107" s="205"/>
      <c r="AS107" s="206"/>
      <c r="AT107" s="205"/>
      <c r="AU107" s="205"/>
      <c r="AV107" s="205"/>
      <c r="AW107" s="205"/>
      <c r="AX107" s="206"/>
      <c r="AY107" s="205"/>
      <c r="AZ107" s="205"/>
      <c r="BA107" s="205"/>
      <c r="BB107" s="205"/>
      <c r="BC107" s="206"/>
      <c r="BD107" s="205"/>
      <c r="BE107" s="205"/>
      <c r="BF107" s="205"/>
      <c r="BG107" s="205"/>
      <c r="BH107" s="206"/>
      <c r="BI107" s="205"/>
      <c r="BJ107" s="205"/>
      <c r="BK107" s="205"/>
      <c r="BL107" s="207"/>
      <c r="BM107" s="7" t="str">
        <f t="shared" si="2"/>
        <v>E</v>
      </c>
    </row>
    <row r="108" spans="1:65" s="2" customFormat="1" ht="13.5" hidden="1">
      <c r="A108" s="158">
        <v>106</v>
      </c>
      <c r="B108" s="277" t="str">
        <f t="shared" si="3"/>
        <v>PSS12_Adani Green Energy 27 C Limited (AGE27CL)</v>
      </c>
      <c r="C108" s="196" t="s">
        <v>444</v>
      </c>
      <c r="D108" s="197" t="s">
        <v>23</v>
      </c>
      <c r="E108" s="160" t="s">
        <v>23</v>
      </c>
      <c r="F108" s="291" t="s">
        <v>2464</v>
      </c>
      <c r="G108" s="199" t="s">
        <v>494</v>
      </c>
      <c r="H108" s="200" t="s">
        <v>495</v>
      </c>
      <c r="I108" s="160" t="s">
        <v>141</v>
      </c>
      <c r="J108" s="198" t="s">
        <v>142</v>
      </c>
      <c r="K108" s="201"/>
      <c r="L108" s="202"/>
      <c r="M108" s="203"/>
      <c r="N108" s="168" t="str" cm="1">
        <f t="array" ref="N108">_xlfn.IFNA(LOOKUP(2, 1/(MOD(COLUMN(O108:XFD108)-COLUMN(O108), 5)=2)/(O108:XFD108&lt;&gt;""), O108:XFD108),"Not Submitted")</f>
        <v>Delete</v>
      </c>
      <c r="O108" s="238"/>
      <c r="P108" s="238"/>
      <c r="Q108" s="177" t="s">
        <v>56</v>
      </c>
      <c r="R108" s="102"/>
      <c r="S108" s="205"/>
      <c r="T108" s="239"/>
      <c r="U108" s="240"/>
      <c r="V108" s="204"/>
      <c r="W108" s="205"/>
      <c r="X108" s="205"/>
      <c r="Y108" s="249"/>
      <c r="Z108" s="219"/>
      <c r="AA108" s="243"/>
      <c r="AB108" s="204"/>
      <c r="AC108" s="204"/>
      <c r="AD108" s="250"/>
      <c r="AE108" s="219"/>
      <c r="AF108" s="243"/>
      <c r="AG108" s="205"/>
      <c r="AH108" s="205"/>
      <c r="AI108" s="236"/>
      <c r="AJ108" s="205"/>
      <c r="AK108" s="205"/>
      <c r="AL108" s="205"/>
      <c r="AM108" s="205"/>
      <c r="AN108" s="206"/>
      <c r="AO108" s="205"/>
      <c r="AP108" s="205"/>
      <c r="AQ108" s="205"/>
      <c r="AR108" s="205"/>
      <c r="AS108" s="206"/>
      <c r="AT108" s="205"/>
      <c r="AU108" s="205"/>
      <c r="AV108" s="205"/>
      <c r="AW108" s="205"/>
      <c r="AX108" s="206"/>
      <c r="AY108" s="205"/>
      <c r="AZ108" s="205"/>
      <c r="BA108" s="205"/>
      <c r="BB108" s="205"/>
      <c r="BC108" s="206"/>
      <c r="BD108" s="205"/>
      <c r="BE108" s="205"/>
      <c r="BF108" s="205"/>
      <c r="BG108" s="205"/>
      <c r="BH108" s="206"/>
      <c r="BI108" s="205"/>
      <c r="BJ108" s="205"/>
      <c r="BK108" s="205"/>
      <c r="BL108" s="207"/>
      <c r="BM108" s="7" t="str">
        <f t="shared" si="2"/>
        <v>E</v>
      </c>
    </row>
    <row r="109" spans="1:65" s="2" customFormat="1" ht="13.5" hidden="1">
      <c r="A109" s="158">
        <v>107</v>
      </c>
      <c r="B109" s="277" t="str">
        <f t="shared" si="3"/>
        <v>PSS12_Adani Green Energy 27 C Limited (AGE27CL)</v>
      </c>
      <c r="C109" s="196" t="s">
        <v>444</v>
      </c>
      <c r="D109" s="197" t="s">
        <v>23</v>
      </c>
      <c r="E109" s="160" t="s">
        <v>23</v>
      </c>
      <c r="F109" s="291" t="s">
        <v>2465</v>
      </c>
      <c r="G109" s="199" t="s">
        <v>461</v>
      </c>
      <c r="H109" s="200" t="s">
        <v>462</v>
      </c>
      <c r="I109" s="160" t="s">
        <v>190</v>
      </c>
      <c r="J109" s="198" t="s">
        <v>142</v>
      </c>
      <c r="K109" s="201"/>
      <c r="L109" s="202"/>
      <c r="M109" s="203"/>
      <c r="N109" s="168" t="str" cm="1">
        <f t="array" ref="N109">_xlfn.IFNA(LOOKUP(2, 1/(MOD(COLUMN(O109:XFD109)-COLUMN(O109), 5)=2)/(O109:XFD109&lt;&gt;""), O109:XFD109),"Not Submitted")</f>
        <v>Delete</v>
      </c>
      <c r="O109" s="238"/>
      <c r="P109" s="238"/>
      <c r="Q109" s="177" t="s">
        <v>56</v>
      </c>
      <c r="R109" s="102"/>
      <c r="S109" s="205"/>
      <c r="T109" s="239"/>
      <c r="U109" s="240"/>
      <c r="V109" s="204"/>
      <c r="W109" s="205"/>
      <c r="X109" s="205"/>
      <c r="Y109" s="249"/>
      <c r="Z109" s="219"/>
      <c r="AA109" s="243"/>
      <c r="AB109" s="204"/>
      <c r="AC109" s="204"/>
      <c r="AD109" s="250"/>
      <c r="AE109" s="219"/>
      <c r="AF109" s="243"/>
      <c r="AG109" s="205"/>
      <c r="AH109" s="205"/>
      <c r="AI109" s="236"/>
      <c r="AJ109" s="205"/>
      <c r="AK109" s="205"/>
      <c r="AL109" s="205"/>
      <c r="AM109" s="205"/>
      <c r="AN109" s="206"/>
      <c r="AO109" s="205"/>
      <c r="AP109" s="205"/>
      <c r="AQ109" s="205"/>
      <c r="AR109" s="205"/>
      <c r="AS109" s="206"/>
      <c r="AT109" s="205"/>
      <c r="AU109" s="205"/>
      <c r="AV109" s="205"/>
      <c r="AW109" s="205"/>
      <c r="AX109" s="206"/>
      <c r="AY109" s="205"/>
      <c r="AZ109" s="205"/>
      <c r="BA109" s="205"/>
      <c r="BB109" s="205"/>
      <c r="BC109" s="206"/>
      <c r="BD109" s="205"/>
      <c r="BE109" s="205"/>
      <c r="BF109" s="205"/>
      <c r="BG109" s="205"/>
      <c r="BH109" s="206"/>
      <c r="BI109" s="205"/>
      <c r="BJ109" s="205"/>
      <c r="BK109" s="205"/>
      <c r="BL109" s="207"/>
      <c r="BM109" s="7" t="str">
        <f t="shared" si="2"/>
        <v>E</v>
      </c>
    </row>
    <row r="110" spans="1:65" s="2" customFormat="1" ht="13.5" hidden="1">
      <c r="A110" s="158">
        <v>108</v>
      </c>
      <c r="B110" s="277" t="str">
        <f t="shared" si="3"/>
        <v>PSS12_Adani Green Energy 27 C Limited (AGE27CL)</v>
      </c>
      <c r="C110" s="196" t="s">
        <v>444</v>
      </c>
      <c r="D110" s="197" t="s">
        <v>23</v>
      </c>
      <c r="E110" s="160" t="s">
        <v>23</v>
      </c>
      <c r="F110" s="291" t="s">
        <v>2466</v>
      </c>
      <c r="G110" s="199" t="s">
        <v>485</v>
      </c>
      <c r="H110" s="200" t="s">
        <v>486</v>
      </c>
      <c r="I110" s="160" t="s">
        <v>141</v>
      </c>
      <c r="J110" s="198" t="s">
        <v>142</v>
      </c>
      <c r="K110" s="201"/>
      <c r="L110" s="202"/>
      <c r="M110" s="203"/>
      <c r="N110" s="168" t="str" cm="1">
        <f t="array" ref="N110">_xlfn.IFNA(LOOKUP(2, 1/(MOD(COLUMN(O110:XFD110)-COLUMN(O110), 5)=2)/(O110:XFD110&lt;&gt;""), O110:XFD110),"Not Submitted")</f>
        <v>Delete</v>
      </c>
      <c r="O110" s="238"/>
      <c r="P110" s="238"/>
      <c r="Q110" s="177" t="s">
        <v>56</v>
      </c>
      <c r="R110" s="102"/>
      <c r="S110" s="205"/>
      <c r="T110" s="239"/>
      <c r="U110" s="240"/>
      <c r="V110" s="204"/>
      <c r="W110" s="205"/>
      <c r="X110" s="205"/>
      <c r="Y110" s="249"/>
      <c r="Z110" s="219"/>
      <c r="AA110" s="243"/>
      <c r="AB110" s="204"/>
      <c r="AC110" s="204"/>
      <c r="AD110" s="250"/>
      <c r="AE110" s="219"/>
      <c r="AF110" s="243"/>
      <c r="AG110" s="205"/>
      <c r="AH110" s="205"/>
      <c r="AI110" s="236"/>
      <c r="AJ110" s="205"/>
      <c r="AK110" s="205"/>
      <c r="AL110" s="205"/>
      <c r="AM110" s="205"/>
      <c r="AN110" s="206"/>
      <c r="AO110" s="205"/>
      <c r="AP110" s="205"/>
      <c r="AQ110" s="205"/>
      <c r="AR110" s="205"/>
      <c r="AS110" s="206"/>
      <c r="AT110" s="205"/>
      <c r="AU110" s="205"/>
      <c r="AV110" s="205"/>
      <c r="AW110" s="205"/>
      <c r="AX110" s="206"/>
      <c r="AY110" s="205"/>
      <c r="AZ110" s="205"/>
      <c r="BA110" s="205"/>
      <c r="BB110" s="205"/>
      <c r="BC110" s="206"/>
      <c r="BD110" s="205"/>
      <c r="BE110" s="205"/>
      <c r="BF110" s="205"/>
      <c r="BG110" s="205"/>
      <c r="BH110" s="206"/>
      <c r="BI110" s="205"/>
      <c r="BJ110" s="205"/>
      <c r="BK110" s="205"/>
      <c r="BL110" s="207"/>
      <c r="BM110" s="7" t="str">
        <f t="shared" si="2"/>
        <v>E</v>
      </c>
    </row>
    <row r="111" spans="1:65" s="2" customFormat="1" ht="13.5" hidden="1">
      <c r="A111" s="158">
        <v>109</v>
      </c>
      <c r="B111" s="277" t="str">
        <f t="shared" si="3"/>
        <v>PSS12_Adani Green Energy 27 C Limited (AGE27CL)</v>
      </c>
      <c r="C111" s="196" t="s">
        <v>444</v>
      </c>
      <c r="D111" s="197" t="s">
        <v>23</v>
      </c>
      <c r="E111" s="160" t="s">
        <v>23</v>
      </c>
      <c r="F111" s="291" t="s">
        <v>2467</v>
      </c>
      <c r="G111" s="199" t="s">
        <v>482</v>
      </c>
      <c r="H111" s="200" t="s">
        <v>483</v>
      </c>
      <c r="I111" s="160" t="s">
        <v>141</v>
      </c>
      <c r="J111" s="198" t="s">
        <v>142</v>
      </c>
      <c r="K111" s="201"/>
      <c r="L111" s="202"/>
      <c r="M111" s="203"/>
      <c r="N111" s="168" t="str" cm="1">
        <f t="array" ref="N111">_xlfn.IFNA(LOOKUP(2, 1/(MOD(COLUMN(O111:XFD111)-COLUMN(O111), 5)=2)/(O111:XFD111&lt;&gt;""), O111:XFD111),"Not Submitted")</f>
        <v>Delete</v>
      </c>
      <c r="O111" s="238"/>
      <c r="P111" s="238"/>
      <c r="Q111" s="177" t="s">
        <v>56</v>
      </c>
      <c r="R111" s="102"/>
      <c r="S111" s="205"/>
      <c r="T111" s="239"/>
      <c r="U111" s="240"/>
      <c r="V111" s="204"/>
      <c r="W111" s="205"/>
      <c r="X111" s="205"/>
      <c r="Y111" s="249"/>
      <c r="Z111" s="219"/>
      <c r="AA111" s="243"/>
      <c r="AB111" s="204"/>
      <c r="AC111" s="204"/>
      <c r="AD111" s="250"/>
      <c r="AE111" s="219"/>
      <c r="AF111" s="243"/>
      <c r="AG111" s="205"/>
      <c r="AH111" s="205"/>
      <c r="AI111" s="236"/>
      <c r="AJ111" s="205"/>
      <c r="AK111" s="205"/>
      <c r="AL111" s="205"/>
      <c r="AM111" s="205"/>
      <c r="AN111" s="206"/>
      <c r="AO111" s="205"/>
      <c r="AP111" s="205"/>
      <c r="AQ111" s="205"/>
      <c r="AR111" s="205"/>
      <c r="AS111" s="206"/>
      <c r="AT111" s="205"/>
      <c r="AU111" s="205"/>
      <c r="AV111" s="205"/>
      <c r="AW111" s="205"/>
      <c r="AX111" s="206"/>
      <c r="AY111" s="205"/>
      <c r="AZ111" s="205"/>
      <c r="BA111" s="205"/>
      <c r="BB111" s="205"/>
      <c r="BC111" s="206"/>
      <c r="BD111" s="205"/>
      <c r="BE111" s="205"/>
      <c r="BF111" s="205"/>
      <c r="BG111" s="205"/>
      <c r="BH111" s="206"/>
      <c r="BI111" s="205"/>
      <c r="BJ111" s="205"/>
      <c r="BK111" s="205"/>
      <c r="BL111" s="207"/>
      <c r="BM111" s="7" t="str">
        <f t="shared" si="2"/>
        <v>E</v>
      </c>
    </row>
    <row r="112" spans="1:65" s="2" customFormat="1" ht="13.5" hidden="1">
      <c r="A112" s="158">
        <v>110</v>
      </c>
      <c r="B112" s="277" t="str">
        <f t="shared" si="3"/>
        <v>PSS12_Adani Green Energy 27 C Limited (AGE27CL)</v>
      </c>
      <c r="C112" s="196" t="s">
        <v>444</v>
      </c>
      <c r="D112" s="197" t="s">
        <v>23</v>
      </c>
      <c r="E112" s="160" t="s">
        <v>23</v>
      </c>
      <c r="F112" s="291" t="s">
        <v>2468</v>
      </c>
      <c r="G112" s="199" t="s">
        <v>452</v>
      </c>
      <c r="H112" s="200" t="s">
        <v>453</v>
      </c>
      <c r="I112" s="160" t="s">
        <v>141</v>
      </c>
      <c r="J112" s="198" t="s">
        <v>142</v>
      </c>
      <c r="K112" s="201"/>
      <c r="L112" s="202"/>
      <c r="M112" s="203"/>
      <c r="N112" s="168" t="str" cm="1">
        <f t="array" ref="N112">_xlfn.IFNA(LOOKUP(2, 1/(MOD(COLUMN(O112:XFD112)-COLUMN(O112), 5)=2)/(O112:XFD112&lt;&gt;""), O112:XFD112),"Not Submitted")</f>
        <v>Delete</v>
      </c>
      <c r="O112" s="238"/>
      <c r="P112" s="238"/>
      <c r="Q112" s="177" t="s">
        <v>56</v>
      </c>
      <c r="R112" s="102"/>
      <c r="S112" s="205"/>
      <c r="T112" s="239"/>
      <c r="U112" s="240"/>
      <c r="V112" s="204"/>
      <c r="W112" s="205"/>
      <c r="X112" s="205"/>
      <c r="Y112" s="249"/>
      <c r="Z112" s="219"/>
      <c r="AA112" s="243"/>
      <c r="AB112" s="204"/>
      <c r="AC112" s="204"/>
      <c r="AD112" s="250"/>
      <c r="AE112" s="219"/>
      <c r="AF112" s="243"/>
      <c r="AG112" s="205"/>
      <c r="AH112" s="205"/>
      <c r="AI112" s="236"/>
      <c r="AJ112" s="205"/>
      <c r="AK112" s="205"/>
      <c r="AL112" s="205"/>
      <c r="AM112" s="205"/>
      <c r="AN112" s="206"/>
      <c r="AO112" s="205"/>
      <c r="AP112" s="205"/>
      <c r="AQ112" s="205"/>
      <c r="AR112" s="205"/>
      <c r="AS112" s="206"/>
      <c r="AT112" s="205"/>
      <c r="AU112" s="205"/>
      <c r="AV112" s="205"/>
      <c r="AW112" s="205"/>
      <c r="AX112" s="206"/>
      <c r="AY112" s="205"/>
      <c r="AZ112" s="205"/>
      <c r="BA112" s="205"/>
      <c r="BB112" s="205"/>
      <c r="BC112" s="206"/>
      <c r="BD112" s="205"/>
      <c r="BE112" s="205"/>
      <c r="BF112" s="205"/>
      <c r="BG112" s="205"/>
      <c r="BH112" s="206"/>
      <c r="BI112" s="205"/>
      <c r="BJ112" s="205"/>
      <c r="BK112" s="205"/>
      <c r="BL112" s="207"/>
      <c r="BM112" s="7" t="str">
        <f t="shared" si="2"/>
        <v>E</v>
      </c>
    </row>
    <row r="113" spans="1:65" s="2" customFormat="1" ht="13.5" hidden="1">
      <c r="A113" s="158">
        <v>111</v>
      </c>
      <c r="B113" s="277" t="str">
        <f t="shared" si="3"/>
        <v>PSS12_Adani Green Energy 27 C Limited (AGE27CL)</v>
      </c>
      <c r="C113" s="196" t="s">
        <v>444</v>
      </c>
      <c r="D113" s="197" t="s">
        <v>23</v>
      </c>
      <c r="E113" s="160" t="s">
        <v>23</v>
      </c>
      <c r="F113" s="291" t="s">
        <v>2469</v>
      </c>
      <c r="G113" s="199" t="s">
        <v>509</v>
      </c>
      <c r="H113" s="200" t="s">
        <v>510</v>
      </c>
      <c r="I113" s="160" t="s">
        <v>141</v>
      </c>
      <c r="J113" s="198" t="s">
        <v>159</v>
      </c>
      <c r="K113" s="201"/>
      <c r="L113" s="202"/>
      <c r="M113" s="203"/>
      <c r="N113" s="168" t="str" cm="1">
        <f t="array" ref="N113">_xlfn.IFNA(LOOKUP(2, 1/(MOD(COLUMN(O113:XFD113)-COLUMN(O113), 5)=2)/(O113:XFD113&lt;&gt;""), O113:XFD113),"Not Submitted")</f>
        <v>Delete</v>
      </c>
      <c r="O113" s="238"/>
      <c r="P113" s="238"/>
      <c r="Q113" s="177" t="s">
        <v>56</v>
      </c>
      <c r="R113" s="102"/>
      <c r="S113" s="205"/>
      <c r="T113" s="239"/>
      <c r="U113" s="240"/>
      <c r="V113" s="204"/>
      <c r="W113" s="205"/>
      <c r="X113" s="205"/>
      <c r="Y113" s="249"/>
      <c r="Z113" s="219"/>
      <c r="AA113" s="243"/>
      <c r="AB113" s="204"/>
      <c r="AC113" s="204"/>
      <c r="AD113" s="250"/>
      <c r="AE113" s="219"/>
      <c r="AF113" s="243"/>
      <c r="AG113" s="205"/>
      <c r="AH113" s="205"/>
      <c r="AI113" s="236"/>
      <c r="AJ113" s="205"/>
      <c r="AK113" s="205"/>
      <c r="AL113" s="205"/>
      <c r="AM113" s="205"/>
      <c r="AN113" s="206"/>
      <c r="AO113" s="205"/>
      <c r="AP113" s="205"/>
      <c r="AQ113" s="205"/>
      <c r="AR113" s="205"/>
      <c r="AS113" s="206"/>
      <c r="AT113" s="205"/>
      <c r="AU113" s="205"/>
      <c r="AV113" s="205"/>
      <c r="AW113" s="205"/>
      <c r="AX113" s="206"/>
      <c r="AY113" s="205"/>
      <c r="AZ113" s="205"/>
      <c r="BA113" s="205"/>
      <c r="BB113" s="205"/>
      <c r="BC113" s="206"/>
      <c r="BD113" s="205"/>
      <c r="BE113" s="205"/>
      <c r="BF113" s="205"/>
      <c r="BG113" s="205"/>
      <c r="BH113" s="206"/>
      <c r="BI113" s="205"/>
      <c r="BJ113" s="205"/>
      <c r="BK113" s="205"/>
      <c r="BL113" s="207"/>
      <c r="BM113" s="7" t="str">
        <f t="shared" si="2"/>
        <v>E</v>
      </c>
    </row>
    <row r="114" spans="1:65" s="2" customFormat="1" ht="13.5" hidden="1">
      <c r="A114" s="158">
        <v>112</v>
      </c>
      <c r="B114" s="277" t="str">
        <f t="shared" si="3"/>
        <v>PSS12_Adani Green Energy 27 C Limited (AGE27CL)</v>
      </c>
      <c r="C114" s="196" t="s">
        <v>444</v>
      </c>
      <c r="D114" s="197" t="s">
        <v>23</v>
      </c>
      <c r="E114" s="160" t="s">
        <v>23</v>
      </c>
      <c r="F114" s="291" t="s">
        <v>2470</v>
      </c>
      <c r="G114" s="199" t="s">
        <v>476</v>
      </c>
      <c r="H114" s="200" t="s">
        <v>477</v>
      </c>
      <c r="I114" s="160" t="s">
        <v>190</v>
      </c>
      <c r="J114" s="198" t="s">
        <v>159</v>
      </c>
      <c r="K114" s="201"/>
      <c r="L114" s="202"/>
      <c r="M114" s="203"/>
      <c r="N114" s="168" t="str" cm="1">
        <f t="array" ref="N114">_xlfn.IFNA(LOOKUP(2, 1/(MOD(COLUMN(O114:XFD114)-COLUMN(O114), 5)=2)/(O114:XFD114&lt;&gt;""), O114:XFD114),"Not Submitted")</f>
        <v>Delete</v>
      </c>
      <c r="O114" s="238"/>
      <c r="P114" s="238"/>
      <c r="Q114" s="177" t="s">
        <v>56</v>
      </c>
      <c r="R114" s="102"/>
      <c r="S114" s="205"/>
      <c r="T114" s="239"/>
      <c r="U114" s="240"/>
      <c r="V114" s="204"/>
      <c r="W114" s="205"/>
      <c r="X114" s="205"/>
      <c r="Y114" s="249"/>
      <c r="Z114" s="219"/>
      <c r="AA114" s="243"/>
      <c r="AB114" s="204"/>
      <c r="AC114" s="204"/>
      <c r="AD114" s="250"/>
      <c r="AE114" s="219"/>
      <c r="AF114" s="243"/>
      <c r="AG114" s="205"/>
      <c r="AH114" s="205"/>
      <c r="AI114" s="236"/>
      <c r="AJ114" s="205"/>
      <c r="AK114" s="205"/>
      <c r="AL114" s="205"/>
      <c r="AM114" s="205"/>
      <c r="AN114" s="206"/>
      <c r="AO114" s="205"/>
      <c r="AP114" s="205"/>
      <c r="AQ114" s="205"/>
      <c r="AR114" s="205"/>
      <c r="AS114" s="206"/>
      <c r="AT114" s="205"/>
      <c r="AU114" s="205"/>
      <c r="AV114" s="205"/>
      <c r="AW114" s="205"/>
      <c r="AX114" s="206"/>
      <c r="AY114" s="205"/>
      <c r="AZ114" s="205"/>
      <c r="BA114" s="205"/>
      <c r="BB114" s="205"/>
      <c r="BC114" s="206"/>
      <c r="BD114" s="205"/>
      <c r="BE114" s="205"/>
      <c r="BF114" s="205"/>
      <c r="BG114" s="205"/>
      <c r="BH114" s="206"/>
      <c r="BI114" s="205"/>
      <c r="BJ114" s="205"/>
      <c r="BK114" s="205"/>
      <c r="BL114" s="207"/>
      <c r="BM114" s="7" t="str">
        <f t="shared" si="2"/>
        <v>E</v>
      </c>
    </row>
    <row r="115" spans="1:65" s="2" customFormat="1" ht="15" hidden="1">
      <c r="A115" s="158">
        <v>113</v>
      </c>
      <c r="B115" s="277" t="str">
        <f t="shared" si="3"/>
        <v>PSS12_Adani Green Energy 27 C Limited (AGE27CL)</v>
      </c>
      <c r="C115" s="196" t="s">
        <v>444</v>
      </c>
      <c r="D115" s="197" t="s">
        <v>23</v>
      </c>
      <c r="E115" s="160" t="s">
        <v>23</v>
      </c>
      <c r="F115" s="291" t="s">
        <v>2471</v>
      </c>
      <c r="G115" s="199" t="s">
        <v>506</v>
      </c>
      <c r="H115" s="200" t="s">
        <v>507</v>
      </c>
      <c r="I115" s="160" t="s">
        <v>190</v>
      </c>
      <c r="J115" s="198" t="s">
        <v>142</v>
      </c>
      <c r="K115" s="201"/>
      <c r="L115" s="202"/>
      <c r="M115" s="203"/>
      <c r="N115" s="168" t="str" cm="1">
        <f t="array" ref="N115">_xlfn.IFNA(LOOKUP(2, 1/(MOD(COLUMN(O115:XFD115)-COLUMN(O115), 5)=2)/(O115:XFD115&lt;&gt;""), O115:XFD115),"Not Submitted")</f>
        <v>Delete</v>
      </c>
      <c r="O115" s="238"/>
      <c r="P115" s="238"/>
      <c r="Q115" s="177" t="s">
        <v>56</v>
      </c>
      <c r="R115" s="102"/>
      <c r="S115" s="205"/>
      <c r="T115" s="239"/>
      <c r="U115" s="240"/>
      <c r="V115" s="204"/>
      <c r="W115" s="205"/>
      <c r="X115" s="205"/>
      <c r="Y115" s="249"/>
      <c r="Z115" s="219"/>
      <c r="AA115" s="243"/>
      <c r="AB115" s="204"/>
      <c r="AC115" s="204"/>
      <c r="AD115" s="250"/>
      <c r="AE115" s="219"/>
      <c r="AF115" s="243"/>
      <c r="AG115" s="205"/>
      <c r="AH115" s="205"/>
      <c r="AI115" s="236"/>
      <c r="AJ115" s="205"/>
      <c r="AK115" s="205"/>
      <c r="AL115" s="205"/>
      <c r="AM115" s="205"/>
      <c r="AN115" s="206"/>
      <c r="AO115" s="205"/>
      <c r="AP115" s="205"/>
      <c r="AQ115" s="205"/>
      <c r="AR115" s="205"/>
      <c r="AS115" s="206"/>
      <c r="AT115" s="205"/>
      <c r="AU115" s="205"/>
      <c r="AV115" s="205"/>
      <c r="AW115" s="205"/>
      <c r="AX115" s="206"/>
      <c r="AY115" s="205"/>
      <c r="AZ115" s="205"/>
      <c r="BA115" s="205"/>
      <c r="BB115" s="205"/>
      <c r="BC115" s="206"/>
      <c r="BD115" s="205"/>
      <c r="BE115" s="205"/>
      <c r="BF115" s="205"/>
      <c r="BG115" s="205"/>
      <c r="BH115" s="206"/>
      <c r="BI115" s="205"/>
      <c r="BJ115" s="205"/>
      <c r="BK115" s="205"/>
      <c r="BL115" s="207"/>
      <c r="BM115" s="7" t="str">
        <f t="shared" si="2"/>
        <v>E</v>
      </c>
    </row>
    <row r="116" spans="1:65" s="2" customFormat="1" ht="13.5" hidden="1">
      <c r="A116" s="158">
        <v>114</v>
      </c>
      <c r="B116" s="277" t="str">
        <f t="shared" si="3"/>
        <v>PSS12_Adani Green Energy 27 C Limited (AGE27CL)</v>
      </c>
      <c r="C116" s="196" t="s">
        <v>444</v>
      </c>
      <c r="D116" s="197" t="s">
        <v>23</v>
      </c>
      <c r="E116" s="160" t="s">
        <v>23</v>
      </c>
      <c r="F116" s="291" t="s">
        <v>2472</v>
      </c>
      <c r="G116" s="199" t="s">
        <v>521</v>
      </c>
      <c r="H116" s="200" t="s">
        <v>522</v>
      </c>
      <c r="I116" s="160" t="s">
        <v>141</v>
      </c>
      <c r="J116" s="198" t="s">
        <v>159</v>
      </c>
      <c r="K116" s="201"/>
      <c r="L116" s="202"/>
      <c r="M116" s="203"/>
      <c r="N116" s="168" t="str" cm="1">
        <f t="array" ref="N116">_xlfn.IFNA(LOOKUP(2, 1/(MOD(COLUMN(O116:XFD116)-COLUMN(O116), 5)=2)/(O116:XFD116&lt;&gt;""), O116:XFD116),"Not Submitted")</f>
        <v>Delete</v>
      </c>
      <c r="O116" s="238"/>
      <c r="P116" s="238"/>
      <c r="Q116" s="177" t="s">
        <v>56</v>
      </c>
      <c r="R116" s="102"/>
      <c r="S116" s="205"/>
      <c r="T116" s="239"/>
      <c r="U116" s="240"/>
      <c r="V116" s="204"/>
      <c r="W116" s="205"/>
      <c r="X116" s="205"/>
      <c r="Y116" s="249"/>
      <c r="Z116" s="219"/>
      <c r="AA116" s="243"/>
      <c r="AB116" s="204"/>
      <c r="AC116" s="204"/>
      <c r="AD116" s="250"/>
      <c r="AE116" s="219"/>
      <c r="AF116" s="243"/>
      <c r="AG116" s="205"/>
      <c r="AH116" s="205"/>
      <c r="AI116" s="236"/>
      <c r="AJ116" s="205"/>
      <c r="AK116" s="205"/>
      <c r="AL116" s="205"/>
      <c r="AM116" s="205"/>
      <c r="AN116" s="206"/>
      <c r="AO116" s="205"/>
      <c r="AP116" s="205"/>
      <c r="AQ116" s="205"/>
      <c r="AR116" s="205"/>
      <c r="AS116" s="206"/>
      <c r="AT116" s="205"/>
      <c r="AU116" s="205"/>
      <c r="AV116" s="205"/>
      <c r="AW116" s="205"/>
      <c r="AX116" s="206"/>
      <c r="AY116" s="205"/>
      <c r="AZ116" s="205"/>
      <c r="BA116" s="205"/>
      <c r="BB116" s="205"/>
      <c r="BC116" s="206"/>
      <c r="BD116" s="205"/>
      <c r="BE116" s="205"/>
      <c r="BF116" s="205"/>
      <c r="BG116" s="205"/>
      <c r="BH116" s="206"/>
      <c r="BI116" s="205"/>
      <c r="BJ116" s="205"/>
      <c r="BK116" s="205"/>
      <c r="BL116" s="207"/>
      <c r="BM116" s="7" t="str">
        <f t="shared" si="2"/>
        <v>E</v>
      </c>
    </row>
    <row r="117" spans="1:65" s="2" customFormat="1" ht="13.5" hidden="1">
      <c r="A117" s="158">
        <v>115</v>
      </c>
      <c r="B117" s="277" t="str">
        <f t="shared" si="3"/>
        <v>PSS12_Adani Green Energy 27 C Limited (AGE27CL)</v>
      </c>
      <c r="C117" s="196" t="s">
        <v>444</v>
      </c>
      <c r="D117" s="197" t="s">
        <v>23</v>
      </c>
      <c r="E117" s="160" t="s">
        <v>23</v>
      </c>
      <c r="F117" s="291" t="s">
        <v>2473</v>
      </c>
      <c r="G117" s="199" t="s">
        <v>449</v>
      </c>
      <c r="H117" s="200" t="s">
        <v>450</v>
      </c>
      <c r="I117" s="160" t="s">
        <v>141</v>
      </c>
      <c r="J117" s="198" t="s">
        <v>159</v>
      </c>
      <c r="K117" s="201"/>
      <c r="L117" s="202"/>
      <c r="M117" s="203"/>
      <c r="N117" s="168" t="str" cm="1">
        <f t="array" ref="N117">_xlfn.IFNA(LOOKUP(2, 1/(MOD(COLUMN(O117:XFD117)-COLUMN(O117), 5)=2)/(O117:XFD117&lt;&gt;""), O117:XFD117),"Not Submitted")</f>
        <v>Delete</v>
      </c>
      <c r="O117" s="238"/>
      <c r="P117" s="238"/>
      <c r="Q117" s="177" t="s">
        <v>56</v>
      </c>
      <c r="R117" s="102"/>
      <c r="S117" s="205"/>
      <c r="T117" s="239"/>
      <c r="U117" s="240"/>
      <c r="V117" s="204"/>
      <c r="W117" s="205"/>
      <c r="X117" s="205"/>
      <c r="Y117" s="249"/>
      <c r="Z117" s="219"/>
      <c r="AA117" s="243"/>
      <c r="AB117" s="204"/>
      <c r="AC117" s="204"/>
      <c r="AD117" s="250"/>
      <c r="AE117" s="219"/>
      <c r="AF117" s="243"/>
      <c r="AG117" s="205"/>
      <c r="AH117" s="205"/>
      <c r="AI117" s="236"/>
      <c r="AJ117" s="205"/>
      <c r="AK117" s="205"/>
      <c r="AL117" s="205"/>
      <c r="AM117" s="205"/>
      <c r="AN117" s="206"/>
      <c r="AO117" s="205"/>
      <c r="AP117" s="205"/>
      <c r="AQ117" s="205"/>
      <c r="AR117" s="205"/>
      <c r="AS117" s="206"/>
      <c r="AT117" s="205"/>
      <c r="AU117" s="205"/>
      <c r="AV117" s="205"/>
      <c r="AW117" s="205"/>
      <c r="AX117" s="206"/>
      <c r="AY117" s="205"/>
      <c r="AZ117" s="205"/>
      <c r="BA117" s="205"/>
      <c r="BB117" s="205"/>
      <c r="BC117" s="206"/>
      <c r="BD117" s="205"/>
      <c r="BE117" s="205"/>
      <c r="BF117" s="205"/>
      <c r="BG117" s="205"/>
      <c r="BH117" s="206"/>
      <c r="BI117" s="205"/>
      <c r="BJ117" s="205"/>
      <c r="BK117" s="205"/>
      <c r="BL117" s="207"/>
      <c r="BM117" s="7" t="str">
        <f t="shared" si="2"/>
        <v>E</v>
      </c>
    </row>
    <row r="118" spans="1:65" s="2" customFormat="1" ht="13.5" hidden="1">
      <c r="A118" s="158">
        <v>116</v>
      </c>
      <c r="B118" s="277" t="str">
        <f t="shared" si="3"/>
        <v>PSS12_Adani Green Energy 27 C Limited (AGE27CL)</v>
      </c>
      <c r="C118" s="196" t="s">
        <v>444</v>
      </c>
      <c r="D118" s="197" t="s">
        <v>23</v>
      </c>
      <c r="E118" s="160" t="s">
        <v>23</v>
      </c>
      <c r="F118" s="291" t="s">
        <v>2474</v>
      </c>
      <c r="G118" s="199" t="s">
        <v>479</v>
      </c>
      <c r="H118" s="200" t="s">
        <v>480</v>
      </c>
      <c r="I118" s="160" t="s">
        <v>141</v>
      </c>
      <c r="J118" s="198" t="s">
        <v>159</v>
      </c>
      <c r="K118" s="201"/>
      <c r="L118" s="202"/>
      <c r="M118" s="203"/>
      <c r="N118" s="168" t="str" cm="1">
        <f t="array" ref="N118">_xlfn.IFNA(LOOKUP(2, 1/(MOD(COLUMN(O118:XFD118)-COLUMN(O118), 5)=2)/(O118:XFD118&lt;&gt;""), O118:XFD118),"Not Submitted")</f>
        <v>Delete</v>
      </c>
      <c r="O118" s="238"/>
      <c r="P118" s="238"/>
      <c r="Q118" s="177" t="s">
        <v>56</v>
      </c>
      <c r="R118" s="102"/>
      <c r="S118" s="205"/>
      <c r="T118" s="239"/>
      <c r="U118" s="240"/>
      <c r="V118" s="204"/>
      <c r="W118" s="205"/>
      <c r="X118" s="205"/>
      <c r="Y118" s="249"/>
      <c r="Z118" s="219"/>
      <c r="AA118" s="243"/>
      <c r="AB118" s="204"/>
      <c r="AC118" s="204"/>
      <c r="AD118" s="250"/>
      <c r="AE118" s="219"/>
      <c r="AF118" s="243"/>
      <c r="AG118" s="205"/>
      <c r="AH118" s="205"/>
      <c r="AI118" s="236"/>
      <c r="AJ118" s="205"/>
      <c r="AK118" s="205"/>
      <c r="AL118" s="205"/>
      <c r="AM118" s="205"/>
      <c r="AN118" s="206"/>
      <c r="AO118" s="205"/>
      <c r="AP118" s="205"/>
      <c r="AQ118" s="205"/>
      <c r="AR118" s="205"/>
      <c r="AS118" s="206"/>
      <c r="AT118" s="205"/>
      <c r="AU118" s="205"/>
      <c r="AV118" s="205"/>
      <c r="AW118" s="205"/>
      <c r="AX118" s="206"/>
      <c r="AY118" s="205"/>
      <c r="AZ118" s="205"/>
      <c r="BA118" s="205"/>
      <c r="BB118" s="205"/>
      <c r="BC118" s="206"/>
      <c r="BD118" s="205"/>
      <c r="BE118" s="205"/>
      <c r="BF118" s="205"/>
      <c r="BG118" s="205"/>
      <c r="BH118" s="206"/>
      <c r="BI118" s="205"/>
      <c r="BJ118" s="205"/>
      <c r="BK118" s="205"/>
      <c r="BL118" s="207"/>
      <c r="BM118" s="7" t="str">
        <f t="shared" si="2"/>
        <v>E</v>
      </c>
    </row>
    <row r="119" spans="1:65" s="2" customFormat="1" ht="13.5" hidden="1">
      <c r="A119" s="158">
        <v>117</v>
      </c>
      <c r="B119" s="277" t="str">
        <f t="shared" si="3"/>
        <v>PSS12_Adani Green Energy 27 C Limited (AGE27CL)</v>
      </c>
      <c r="C119" s="196" t="s">
        <v>444</v>
      </c>
      <c r="D119" s="197" t="s">
        <v>23</v>
      </c>
      <c r="E119" s="160" t="s">
        <v>23</v>
      </c>
      <c r="F119" s="291" t="s">
        <v>2475</v>
      </c>
      <c r="G119" s="199" t="s">
        <v>455</v>
      </c>
      <c r="H119" s="200" t="s">
        <v>456</v>
      </c>
      <c r="I119" s="160" t="s">
        <v>141</v>
      </c>
      <c r="J119" s="198" t="s">
        <v>159</v>
      </c>
      <c r="K119" s="201"/>
      <c r="L119" s="202"/>
      <c r="M119" s="203"/>
      <c r="N119" s="168" t="str" cm="1">
        <f t="array" ref="N119">_xlfn.IFNA(LOOKUP(2, 1/(MOD(COLUMN(O119:XFD119)-COLUMN(O119), 5)=2)/(O119:XFD119&lt;&gt;""), O119:XFD119),"Not Submitted")</f>
        <v>Delete</v>
      </c>
      <c r="O119" s="238"/>
      <c r="P119" s="238"/>
      <c r="Q119" s="177" t="s">
        <v>56</v>
      </c>
      <c r="R119" s="102"/>
      <c r="S119" s="205"/>
      <c r="T119" s="239"/>
      <c r="U119" s="240"/>
      <c r="V119" s="204"/>
      <c r="W119" s="205"/>
      <c r="X119" s="205"/>
      <c r="Y119" s="249"/>
      <c r="Z119" s="219"/>
      <c r="AA119" s="243"/>
      <c r="AB119" s="204"/>
      <c r="AC119" s="204"/>
      <c r="AD119" s="250"/>
      <c r="AE119" s="219"/>
      <c r="AF119" s="243"/>
      <c r="AG119" s="205"/>
      <c r="AH119" s="205"/>
      <c r="AI119" s="236"/>
      <c r="AJ119" s="205"/>
      <c r="AK119" s="205"/>
      <c r="AL119" s="205"/>
      <c r="AM119" s="205"/>
      <c r="AN119" s="206"/>
      <c r="AO119" s="205"/>
      <c r="AP119" s="205"/>
      <c r="AQ119" s="205"/>
      <c r="AR119" s="205"/>
      <c r="AS119" s="206"/>
      <c r="AT119" s="205"/>
      <c r="AU119" s="205"/>
      <c r="AV119" s="205"/>
      <c r="AW119" s="205"/>
      <c r="AX119" s="206"/>
      <c r="AY119" s="205"/>
      <c r="AZ119" s="205"/>
      <c r="BA119" s="205"/>
      <c r="BB119" s="205"/>
      <c r="BC119" s="206"/>
      <c r="BD119" s="205"/>
      <c r="BE119" s="205"/>
      <c r="BF119" s="205"/>
      <c r="BG119" s="205"/>
      <c r="BH119" s="206"/>
      <c r="BI119" s="205"/>
      <c r="BJ119" s="205"/>
      <c r="BK119" s="205"/>
      <c r="BL119" s="207"/>
      <c r="BM119" s="7" t="str">
        <f t="shared" si="2"/>
        <v>E</v>
      </c>
    </row>
    <row r="120" spans="1:65" s="2" customFormat="1" ht="13.5" hidden="1">
      <c r="A120" s="158">
        <v>118</v>
      </c>
      <c r="B120" s="277" t="str">
        <f t="shared" si="3"/>
        <v>PSS12_Adani Green Energy 27 C Limited (AGE27CL)</v>
      </c>
      <c r="C120" s="196" t="s">
        <v>444</v>
      </c>
      <c r="D120" s="197" t="s">
        <v>23</v>
      </c>
      <c r="E120" s="160" t="s">
        <v>23</v>
      </c>
      <c r="F120" s="291" t="s">
        <v>2476</v>
      </c>
      <c r="G120" s="199" t="s">
        <v>503</v>
      </c>
      <c r="H120" s="200" t="s">
        <v>504</v>
      </c>
      <c r="I120" s="160" t="s">
        <v>141</v>
      </c>
      <c r="J120" s="198" t="s">
        <v>159</v>
      </c>
      <c r="K120" s="201"/>
      <c r="L120" s="202"/>
      <c r="M120" s="203"/>
      <c r="N120" s="168" t="str" cm="1">
        <f t="array" ref="N120">_xlfn.IFNA(LOOKUP(2, 1/(MOD(COLUMN(O120:XFD120)-COLUMN(O120), 5)=2)/(O120:XFD120&lt;&gt;""), O120:XFD120),"Not Submitted")</f>
        <v>Delete</v>
      </c>
      <c r="O120" s="238"/>
      <c r="P120" s="238"/>
      <c r="Q120" s="177" t="s">
        <v>56</v>
      </c>
      <c r="R120" s="102"/>
      <c r="S120" s="205"/>
      <c r="T120" s="239"/>
      <c r="U120" s="240"/>
      <c r="V120" s="204"/>
      <c r="W120" s="205"/>
      <c r="X120" s="205"/>
      <c r="Y120" s="249"/>
      <c r="Z120" s="219"/>
      <c r="AA120" s="243"/>
      <c r="AB120" s="204"/>
      <c r="AC120" s="204"/>
      <c r="AD120" s="250"/>
      <c r="AE120" s="219"/>
      <c r="AF120" s="243"/>
      <c r="AG120" s="205"/>
      <c r="AH120" s="205"/>
      <c r="AI120" s="236"/>
      <c r="AJ120" s="205"/>
      <c r="AK120" s="205"/>
      <c r="AL120" s="205"/>
      <c r="AM120" s="205"/>
      <c r="AN120" s="206"/>
      <c r="AO120" s="205"/>
      <c r="AP120" s="205"/>
      <c r="AQ120" s="205"/>
      <c r="AR120" s="205"/>
      <c r="AS120" s="206"/>
      <c r="AT120" s="205"/>
      <c r="AU120" s="205"/>
      <c r="AV120" s="205"/>
      <c r="AW120" s="205"/>
      <c r="AX120" s="206"/>
      <c r="AY120" s="205"/>
      <c r="AZ120" s="205"/>
      <c r="BA120" s="205"/>
      <c r="BB120" s="205"/>
      <c r="BC120" s="206"/>
      <c r="BD120" s="205"/>
      <c r="BE120" s="205"/>
      <c r="BF120" s="205"/>
      <c r="BG120" s="205"/>
      <c r="BH120" s="206"/>
      <c r="BI120" s="205"/>
      <c r="BJ120" s="205"/>
      <c r="BK120" s="205"/>
      <c r="BL120" s="207"/>
      <c r="BM120" s="7" t="str">
        <f t="shared" si="2"/>
        <v>E</v>
      </c>
    </row>
    <row r="121" spans="1:65" s="2" customFormat="1" ht="13.5" hidden="1">
      <c r="A121" s="158">
        <v>119</v>
      </c>
      <c r="B121" s="277" t="str">
        <f t="shared" si="3"/>
        <v>PSS12_Adani Green Energy 27 C Limited (AGE27CL)</v>
      </c>
      <c r="C121" s="196" t="s">
        <v>444</v>
      </c>
      <c r="D121" s="197" t="s">
        <v>23</v>
      </c>
      <c r="E121" s="160" t="s">
        <v>23</v>
      </c>
      <c r="F121" s="291" t="s">
        <v>2477</v>
      </c>
      <c r="G121" s="199" t="s">
        <v>500</v>
      </c>
      <c r="H121" s="200" t="s">
        <v>501</v>
      </c>
      <c r="I121" s="160" t="s">
        <v>141</v>
      </c>
      <c r="J121" s="198" t="s">
        <v>159</v>
      </c>
      <c r="K121" s="201"/>
      <c r="L121" s="202"/>
      <c r="M121" s="203"/>
      <c r="N121" s="168" t="str" cm="1">
        <f t="array" ref="N121">_xlfn.IFNA(LOOKUP(2, 1/(MOD(COLUMN(O121:XFD121)-COLUMN(O121), 5)=2)/(O121:XFD121&lt;&gt;""), O121:XFD121),"Not Submitted")</f>
        <v>Delete</v>
      </c>
      <c r="O121" s="238"/>
      <c r="P121" s="238"/>
      <c r="Q121" s="177" t="s">
        <v>56</v>
      </c>
      <c r="R121" s="102"/>
      <c r="S121" s="205"/>
      <c r="T121" s="239"/>
      <c r="U121" s="240"/>
      <c r="V121" s="204"/>
      <c r="W121" s="205"/>
      <c r="X121" s="205"/>
      <c r="Y121" s="249"/>
      <c r="Z121" s="219"/>
      <c r="AA121" s="243"/>
      <c r="AB121" s="204"/>
      <c r="AC121" s="204"/>
      <c r="AD121" s="250"/>
      <c r="AE121" s="219"/>
      <c r="AF121" s="243"/>
      <c r="AG121" s="205"/>
      <c r="AH121" s="205"/>
      <c r="AI121" s="236"/>
      <c r="AJ121" s="205"/>
      <c r="AK121" s="205"/>
      <c r="AL121" s="205"/>
      <c r="AM121" s="205"/>
      <c r="AN121" s="206"/>
      <c r="AO121" s="205"/>
      <c r="AP121" s="205"/>
      <c r="AQ121" s="205"/>
      <c r="AR121" s="205"/>
      <c r="AS121" s="206"/>
      <c r="AT121" s="205"/>
      <c r="AU121" s="205"/>
      <c r="AV121" s="205"/>
      <c r="AW121" s="205"/>
      <c r="AX121" s="206"/>
      <c r="AY121" s="205"/>
      <c r="AZ121" s="205"/>
      <c r="BA121" s="205"/>
      <c r="BB121" s="205"/>
      <c r="BC121" s="206"/>
      <c r="BD121" s="205"/>
      <c r="BE121" s="205"/>
      <c r="BF121" s="205"/>
      <c r="BG121" s="205"/>
      <c r="BH121" s="206"/>
      <c r="BI121" s="205"/>
      <c r="BJ121" s="205"/>
      <c r="BK121" s="205"/>
      <c r="BL121" s="207"/>
      <c r="BM121" s="7" t="str">
        <f t="shared" si="2"/>
        <v>E</v>
      </c>
    </row>
    <row r="122" spans="1:65" s="2" customFormat="1" ht="27" hidden="1">
      <c r="A122" s="158">
        <v>120</v>
      </c>
      <c r="B122" s="277" t="str">
        <f t="shared" si="3"/>
        <v>PSS12_Adani Green Energy 27 C Limited (AGE27CL)</v>
      </c>
      <c r="C122" s="196" t="s">
        <v>444</v>
      </c>
      <c r="D122" s="197"/>
      <c r="E122" s="160" t="s">
        <v>23</v>
      </c>
      <c r="F122" s="291" t="s">
        <v>2478</v>
      </c>
      <c r="G122" s="199" t="s">
        <v>473</v>
      </c>
      <c r="H122" s="200" t="s">
        <v>474</v>
      </c>
      <c r="I122" s="160" t="s">
        <v>141</v>
      </c>
      <c r="J122" s="198" t="s">
        <v>159</v>
      </c>
      <c r="K122" s="201"/>
      <c r="L122" s="202"/>
      <c r="M122" s="203"/>
      <c r="N122" s="168" t="str" cm="1">
        <f t="array" ref="N122">_xlfn.IFNA(LOOKUP(2, 1/(MOD(COLUMN(O122:XFD122)-COLUMN(O122), 5)=2)/(O122:XFD122&lt;&gt;""), O122:XFD122),"Not Submitted")</f>
        <v>Delete</v>
      </c>
      <c r="O122" s="238"/>
      <c r="P122" s="238"/>
      <c r="Q122" s="177" t="s">
        <v>56</v>
      </c>
      <c r="R122" s="102"/>
      <c r="S122" s="205"/>
      <c r="T122" s="239"/>
      <c r="U122" s="240"/>
      <c r="V122" s="204"/>
      <c r="W122" s="205"/>
      <c r="X122" s="205"/>
      <c r="Y122" s="249"/>
      <c r="Z122" s="219"/>
      <c r="AA122" s="243"/>
      <c r="AB122" s="204"/>
      <c r="AC122" s="204"/>
      <c r="AD122" s="250"/>
      <c r="AE122" s="219"/>
      <c r="AF122" s="243"/>
      <c r="AG122" s="205"/>
      <c r="AH122" s="205"/>
      <c r="AI122" s="236"/>
      <c r="AJ122" s="205"/>
      <c r="AK122" s="205"/>
      <c r="AL122" s="205"/>
      <c r="AM122" s="205"/>
      <c r="AN122" s="206"/>
      <c r="AO122" s="205"/>
      <c r="AP122" s="205"/>
      <c r="AQ122" s="205"/>
      <c r="AR122" s="205"/>
      <c r="AS122" s="206"/>
      <c r="AT122" s="205"/>
      <c r="AU122" s="205"/>
      <c r="AV122" s="205"/>
      <c r="AW122" s="205"/>
      <c r="AX122" s="206"/>
      <c r="AY122" s="205"/>
      <c r="AZ122" s="205"/>
      <c r="BA122" s="205"/>
      <c r="BB122" s="205"/>
      <c r="BC122" s="206"/>
      <c r="BD122" s="205"/>
      <c r="BE122" s="205"/>
      <c r="BF122" s="205"/>
      <c r="BG122" s="205"/>
      <c r="BH122" s="206"/>
      <c r="BI122" s="205"/>
      <c r="BJ122" s="205"/>
      <c r="BK122" s="205"/>
      <c r="BL122" s="207"/>
      <c r="BM122" s="7" t="str">
        <f t="shared" si="2"/>
        <v>E</v>
      </c>
    </row>
    <row r="123" spans="1:65" s="2" customFormat="1" ht="13.5" hidden="1">
      <c r="A123" s="158">
        <v>121</v>
      </c>
      <c r="B123" s="277" t="str">
        <f t="shared" si="3"/>
        <v>PSS12_Adani Green Energy 27 C Limited (AGE27CL)</v>
      </c>
      <c r="C123" s="31" t="s">
        <v>600</v>
      </c>
      <c r="D123" s="197" t="s">
        <v>23</v>
      </c>
      <c r="E123" s="160" t="s">
        <v>2258</v>
      </c>
      <c r="F123" s="78" t="s">
        <v>2479</v>
      </c>
      <c r="G123" s="199"/>
      <c r="H123" s="591" t="s">
        <v>612</v>
      </c>
      <c r="I123" s="160" t="s">
        <v>141</v>
      </c>
      <c r="J123" s="198" t="s">
        <v>159</v>
      </c>
      <c r="K123" s="201">
        <v>46140</v>
      </c>
      <c r="L123" s="202"/>
      <c r="M123" s="203"/>
      <c r="N123" s="168" t="str" cm="1">
        <f t="array" ref="N123">_xlfn.IFNA(LOOKUP(2, 1/(MOD(COLUMN(O123:XFD123)-COLUMN(O123), 5)=2)/(O123:XFD123&lt;&gt;""), O123:XFD123),"Not Submitted")</f>
        <v>Not Submitted</v>
      </c>
      <c r="O123" s="238"/>
      <c r="P123" s="238"/>
      <c r="Q123" s="198"/>
      <c r="R123" s="102"/>
      <c r="S123" s="205"/>
      <c r="T123" s="239"/>
      <c r="U123" s="240"/>
      <c r="V123" s="204"/>
      <c r="W123" s="205"/>
      <c r="X123" s="205"/>
      <c r="Y123" s="249"/>
      <c r="Z123" s="219"/>
      <c r="AA123" s="243"/>
      <c r="AB123" s="204"/>
      <c r="AC123" s="204"/>
      <c r="AD123" s="250"/>
      <c r="AE123" s="219"/>
      <c r="AF123" s="243"/>
      <c r="AG123" s="205"/>
      <c r="AH123" s="205"/>
      <c r="AI123" s="236"/>
      <c r="AJ123" s="205"/>
      <c r="AK123" s="205"/>
      <c r="AL123" s="205"/>
      <c r="AM123" s="205"/>
      <c r="AN123" s="206"/>
      <c r="AO123" s="205"/>
      <c r="AP123" s="205"/>
      <c r="AQ123" s="205"/>
      <c r="AR123" s="205"/>
      <c r="AS123" s="206"/>
      <c r="AT123" s="205"/>
      <c r="AU123" s="205"/>
      <c r="AV123" s="205"/>
      <c r="AW123" s="205"/>
      <c r="AX123" s="206"/>
      <c r="AY123" s="205"/>
      <c r="AZ123" s="205"/>
      <c r="BA123" s="205"/>
      <c r="BB123" s="205"/>
      <c r="BC123" s="206"/>
      <c r="BD123" s="205"/>
      <c r="BE123" s="205"/>
      <c r="BF123" s="205"/>
      <c r="BG123" s="205"/>
      <c r="BH123" s="206"/>
      <c r="BI123" s="205"/>
      <c r="BJ123" s="205"/>
      <c r="BK123" s="205"/>
      <c r="BL123" s="207"/>
      <c r="BM123" s="7" t="str">
        <f t="shared" si="2"/>
        <v>E</v>
      </c>
    </row>
    <row r="124" spans="1:65" s="2" customFormat="1" ht="13.5" hidden="1">
      <c r="A124" s="158">
        <v>122</v>
      </c>
      <c r="B124" s="277" t="str">
        <f t="shared" si="3"/>
        <v>PSS12_Adani Green Energy 27 C Limited (AGE27CL)</v>
      </c>
      <c r="C124" s="31" t="s">
        <v>600</v>
      </c>
      <c r="D124" s="197" t="s">
        <v>23</v>
      </c>
      <c r="E124" s="160" t="s">
        <v>2258</v>
      </c>
      <c r="F124" s="78" t="s">
        <v>2480</v>
      </c>
      <c r="G124" s="199" t="s">
        <v>609</v>
      </c>
      <c r="H124" s="591" t="s">
        <v>610</v>
      </c>
      <c r="I124" s="160" t="s">
        <v>141</v>
      </c>
      <c r="J124" s="198" t="s">
        <v>159</v>
      </c>
      <c r="K124" s="201">
        <v>46140</v>
      </c>
      <c r="L124" s="202"/>
      <c r="M124" s="203"/>
      <c r="N124" s="168" t="str" cm="1">
        <f t="array" ref="N124">_xlfn.IFNA(LOOKUP(2, 1/(MOD(COLUMN(O124:XFD124)-COLUMN(O124), 5)=2)/(O124:XFD124&lt;&gt;""), O124:XFD124),"Not Submitted")</f>
        <v>Not Submitted</v>
      </c>
      <c r="O124" s="238"/>
      <c r="P124" s="238"/>
      <c r="Q124" s="198"/>
      <c r="R124" s="102"/>
      <c r="S124" s="205"/>
      <c r="T124" s="239"/>
      <c r="U124" s="240"/>
      <c r="V124" s="204"/>
      <c r="W124" s="205"/>
      <c r="X124" s="205"/>
      <c r="Y124" s="249"/>
      <c r="Z124" s="219"/>
      <c r="AA124" s="243"/>
      <c r="AB124" s="204"/>
      <c r="AC124" s="204"/>
      <c r="AD124" s="250"/>
      <c r="AE124" s="219"/>
      <c r="AF124" s="243"/>
      <c r="AG124" s="205"/>
      <c r="AH124" s="205"/>
      <c r="AI124" s="236"/>
      <c r="AJ124" s="205"/>
      <c r="AK124" s="205"/>
      <c r="AL124" s="205"/>
      <c r="AM124" s="205"/>
      <c r="AN124" s="206"/>
      <c r="AO124" s="205"/>
      <c r="AP124" s="205"/>
      <c r="AQ124" s="205"/>
      <c r="AR124" s="205"/>
      <c r="AS124" s="206"/>
      <c r="AT124" s="205"/>
      <c r="AU124" s="205"/>
      <c r="AV124" s="205"/>
      <c r="AW124" s="205"/>
      <c r="AX124" s="206"/>
      <c r="AY124" s="205"/>
      <c r="AZ124" s="205"/>
      <c r="BA124" s="205"/>
      <c r="BB124" s="205"/>
      <c r="BC124" s="206"/>
      <c r="BD124" s="205"/>
      <c r="BE124" s="205"/>
      <c r="BF124" s="205"/>
      <c r="BG124" s="205"/>
      <c r="BH124" s="206"/>
      <c r="BI124" s="205"/>
      <c r="BJ124" s="205"/>
      <c r="BK124" s="205"/>
      <c r="BL124" s="207"/>
      <c r="BM124" s="7" t="str">
        <f t="shared" si="2"/>
        <v>E</v>
      </c>
    </row>
    <row r="125" spans="1:65" s="2" customFormat="1" ht="13.5" hidden="1">
      <c r="A125" s="158">
        <v>123</v>
      </c>
      <c r="B125" s="277" t="str">
        <f t="shared" si="3"/>
        <v>PSS12_Adani Green Energy 27 C Limited (AGE27CL)</v>
      </c>
      <c r="C125" s="31" t="s">
        <v>600</v>
      </c>
      <c r="D125" s="197" t="s">
        <v>23</v>
      </c>
      <c r="E125" s="160" t="s">
        <v>2258</v>
      </c>
      <c r="F125" s="78" t="s">
        <v>2481</v>
      </c>
      <c r="G125" s="199" t="s">
        <v>606</v>
      </c>
      <c r="H125" s="591" t="s">
        <v>1021</v>
      </c>
      <c r="I125" s="160" t="s">
        <v>141</v>
      </c>
      <c r="J125" s="198" t="s">
        <v>159</v>
      </c>
      <c r="K125" s="201">
        <v>46140</v>
      </c>
      <c r="L125" s="202"/>
      <c r="M125" s="203"/>
      <c r="N125" s="168" t="str" cm="1">
        <f t="array" ref="N125">_xlfn.IFNA(LOOKUP(2, 1/(MOD(COLUMN(O125:XFD125)-COLUMN(O125), 5)=2)/(O125:XFD125&lt;&gt;""), O125:XFD125),"Not Submitted")</f>
        <v>Not Submitted</v>
      </c>
      <c r="O125" s="238"/>
      <c r="P125" s="238"/>
      <c r="Q125" s="198"/>
      <c r="R125" s="102"/>
      <c r="S125" s="205"/>
      <c r="T125" s="239"/>
      <c r="U125" s="240"/>
      <c r="V125" s="204"/>
      <c r="W125" s="205"/>
      <c r="X125" s="205"/>
      <c r="Y125" s="249"/>
      <c r="Z125" s="219"/>
      <c r="AA125" s="243"/>
      <c r="AB125" s="204"/>
      <c r="AC125" s="204"/>
      <c r="AD125" s="250"/>
      <c r="AE125" s="219"/>
      <c r="AF125" s="243"/>
      <c r="AG125" s="205"/>
      <c r="AH125" s="205"/>
      <c r="AI125" s="236"/>
      <c r="AJ125" s="205"/>
      <c r="AK125" s="205"/>
      <c r="AL125" s="205"/>
      <c r="AM125" s="205"/>
      <c r="AN125" s="206"/>
      <c r="AO125" s="205"/>
      <c r="AP125" s="205"/>
      <c r="AQ125" s="205"/>
      <c r="AR125" s="205"/>
      <c r="AS125" s="206"/>
      <c r="AT125" s="205"/>
      <c r="AU125" s="205"/>
      <c r="AV125" s="205"/>
      <c r="AW125" s="205"/>
      <c r="AX125" s="206"/>
      <c r="AY125" s="205"/>
      <c r="AZ125" s="205"/>
      <c r="BA125" s="205"/>
      <c r="BB125" s="205"/>
      <c r="BC125" s="206"/>
      <c r="BD125" s="205"/>
      <c r="BE125" s="205"/>
      <c r="BF125" s="205"/>
      <c r="BG125" s="205"/>
      <c r="BH125" s="206"/>
      <c r="BI125" s="205"/>
      <c r="BJ125" s="205"/>
      <c r="BK125" s="205"/>
      <c r="BL125" s="207"/>
      <c r="BM125" s="7" t="str">
        <f t="shared" si="2"/>
        <v>E</v>
      </c>
    </row>
    <row r="126" spans="1:65" s="2" customFormat="1" ht="13.5" hidden="1">
      <c r="A126" s="158">
        <v>124</v>
      </c>
      <c r="B126" s="277" t="str">
        <f t="shared" si="3"/>
        <v>PSS12_Adani Green Energy 27 C Limited (AGE27CL)</v>
      </c>
      <c r="C126" s="31" t="s">
        <v>600</v>
      </c>
      <c r="D126" s="197" t="s">
        <v>23</v>
      </c>
      <c r="E126" s="160" t="s">
        <v>2258</v>
      </c>
      <c r="F126" s="78" t="s">
        <v>2482</v>
      </c>
      <c r="G126" s="199" t="s">
        <v>603</v>
      </c>
      <c r="H126" s="591" t="s">
        <v>1023</v>
      </c>
      <c r="I126" s="160" t="s">
        <v>141</v>
      </c>
      <c r="J126" s="198" t="s">
        <v>159</v>
      </c>
      <c r="K126" s="201">
        <v>46140</v>
      </c>
      <c r="L126" s="202"/>
      <c r="M126" s="203"/>
      <c r="N126" s="168" t="str" cm="1">
        <f t="array" ref="N126">_xlfn.IFNA(LOOKUP(2, 1/(MOD(COLUMN(O126:XFD126)-COLUMN(O126), 5)=2)/(O126:XFD126&lt;&gt;""), O126:XFD126),"Not Submitted")</f>
        <v>Not Submitted</v>
      </c>
      <c r="O126" s="238"/>
      <c r="P126" s="238"/>
      <c r="Q126" s="198"/>
      <c r="R126" s="102"/>
      <c r="S126" s="205"/>
      <c r="T126" s="239"/>
      <c r="U126" s="240"/>
      <c r="V126" s="204"/>
      <c r="W126" s="205"/>
      <c r="X126" s="205"/>
      <c r="Y126" s="249"/>
      <c r="Z126" s="219"/>
      <c r="AA126" s="243"/>
      <c r="AB126" s="204"/>
      <c r="AC126" s="204"/>
      <c r="AD126" s="250"/>
      <c r="AE126" s="219"/>
      <c r="AF126" s="243"/>
      <c r="AG126" s="205"/>
      <c r="AH126" s="205"/>
      <c r="AI126" s="236"/>
      <c r="AJ126" s="205"/>
      <c r="AK126" s="205"/>
      <c r="AL126" s="205"/>
      <c r="AM126" s="205"/>
      <c r="AN126" s="206"/>
      <c r="AO126" s="205"/>
      <c r="AP126" s="205"/>
      <c r="AQ126" s="205"/>
      <c r="AR126" s="205"/>
      <c r="AS126" s="206"/>
      <c r="AT126" s="205"/>
      <c r="AU126" s="205"/>
      <c r="AV126" s="205"/>
      <c r="AW126" s="205"/>
      <c r="AX126" s="206"/>
      <c r="AY126" s="205"/>
      <c r="AZ126" s="205"/>
      <c r="BA126" s="205"/>
      <c r="BB126" s="205"/>
      <c r="BC126" s="206"/>
      <c r="BD126" s="205"/>
      <c r="BE126" s="205"/>
      <c r="BF126" s="205"/>
      <c r="BG126" s="205"/>
      <c r="BH126" s="206"/>
      <c r="BI126" s="205"/>
      <c r="BJ126" s="205"/>
      <c r="BK126" s="205"/>
      <c r="BL126" s="207"/>
      <c r="BM126" s="7" t="str">
        <f t="shared" si="2"/>
        <v>E</v>
      </c>
    </row>
    <row r="127" spans="1:65" s="2" customFormat="1" ht="13.5" hidden="1">
      <c r="A127" s="158">
        <v>125</v>
      </c>
      <c r="B127" s="277" t="str">
        <f t="shared" si="3"/>
        <v>PSS12_Adani Green Energy 27 C Limited (AGE27CL)</v>
      </c>
      <c r="C127" s="31" t="s">
        <v>600</v>
      </c>
      <c r="D127" s="197" t="s">
        <v>23</v>
      </c>
      <c r="E127" s="160" t="s">
        <v>2258</v>
      </c>
      <c r="F127" s="78" t="s">
        <v>2483</v>
      </c>
      <c r="G127" s="199" t="s">
        <v>614</v>
      </c>
      <c r="H127" s="591" t="s">
        <v>1025</v>
      </c>
      <c r="I127" s="160" t="s">
        <v>141</v>
      </c>
      <c r="J127" s="198" t="s">
        <v>159</v>
      </c>
      <c r="K127" s="201">
        <v>46140</v>
      </c>
      <c r="L127" s="202"/>
      <c r="M127" s="203"/>
      <c r="N127" s="168" t="str" cm="1">
        <f t="array" ref="N127">_xlfn.IFNA(LOOKUP(2, 1/(MOD(COLUMN(O127:XFD127)-COLUMN(O127), 5)=2)/(O127:XFD127&lt;&gt;""), O127:XFD127),"Not Submitted")</f>
        <v>Not Submitted</v>
      </c>
      <c r="O127" s="238"/>
      <c r="P127" s="238"/>
      <c r="Q127" s="198"/>
      <c r="R127" s="102"/>
      <c r="S127" s="205"/>
      <c r="T127" s="239"/>
      <c r="U127" s="240"/>
      <c r="V127" s="204"/>
      <c r="W127" s="205"/>
      <c r="X127" s="205"/>
      <c r="Y127" s="249"/>
      <c r="Z127" s="219"/>
      <c r="AA127" s="243"/>
      <c r="AB127" s="204"/>
      <c r="AC127" s="204"/>
      <c r="AD127" s="250"/>
      <c r="AE127" s="219"/>
      <c r="AF127" s="243"/>
      <c r="AG127" s="205"/>
      <c r="AH127" s="205"/>
      <c r="AI127" s="236"/>
      <c r="AJ127" s="205"/>
      <c r="AK127" s="205"/>
      <c r="AL127" s="205"/>
      <c r="AM127" s="205"/>
      <c r="AN127" s="206"/>
      <c r="AO127" s="205"/>
      <c r="AP127" s="205"/>
      <c r="AQ127" s="205"/>
      <c r="AR127" s="205"/>
      <c r="AS127" s="206"/>
      <c r="AT127" s="205"/>
      <c r="AU127" s="205"/>
      <c r="AV127" s="205"/>
      <c r="AW127" s="205"/>
      <c r="AX127" s="206"/>
      <c r="AY127" s="205"/>
      <c r="AZ127" s="205"/>
      <c r="BA127" s="205"/>
      <c r="BB127" s="205"/>
      <c r="BC127" s="206"/>
      <c r="BD127" s="205"/>
      <c r="BE127" s="205"/>
      <c r="BF127" s="205"/>
      <c r="BG127" s="205"/>
      <c r="BH127" s="206"/>
      <c r="BI127" s="205"/>
      <c r="BJ127" s="205"/>
      <c r="BK127" s="205"/>
      <c r="BL127" s="207"/>
      <c r="BM127" s="7" t="str">
        <f t="shared" si="2"/>
        <v>E</v>
      </c>
    </row>
    <row r="128" spans="1:65" s="2" customFormat="1" ht="13.5" hidden="1">
      <c r="A128" s="158">
        <v>126</v>
      </c>
      <c r="B128" s="277" t="str">
        <f t="shared" si="3"/>
        <v>PSS12_Adani Green Energy 27 C Limited (AGE27CL)</v>
      </c>
      <c r="C128" s="31" t="s">
        <v>600</v>
      </c>
      <c r="D128" s="197" t="s">
        <v>23</v>
      </c>
      <c r="E128" s="160" t="s">
        <v>2258</v>
      </c>
      <c r="F128" s="78" t="s">
        <v>2484</v>
      </c>
      <c r="G128" s="199" t="s">
        <v>617</v>
      </c>
      <c r="H128" s="591" t="s">
        <v>607</v>
      </c>
      <c r="I128" s="160" t="s">
        <v>141</v>
      </c>
      <c r="J128" s="198" t="s">
        <v>159</v>
      </c>
      <c r="K128" s="201">
        <v>46140</v>
      </c>
      <c r="L128" s="202"/>
      <c r="M128" s="203"/>
      <c r="N128" s="168" t="str" cm="1">
        <f t="array" ref="N128">_xlfn.IFNA(LOOKUP(2, 1/(MOD(COLUMN(O128:XFD128)-COLUMN(O128), 5)=2)/(O128:XFD128&lt;&gt;""), O128:XFD128),"Not Submitted")</f>
        <v>Not Submitted</v>
      </c>
      <c r="O128" s="238"/>
      <c r="P128" s="238"/>
      <c r="Q128" s="198"/>
      <c r="R128" s="102"/>
      <c r="S128" s="205"/>
      <c r="T128" s="239"/>
      <c r="U128" s="240"/>
      <c r="V128" s="204"/>
      <c r="W128" s="205"/>
      <c r="X128" s="205"/>
      <c r="Y128" s="249"/>
      <c r="Z128" s="219"/>
      <c r="AA128" s="243"/>
      <c r="AB128" s="204"/>
      <c r="AC128" s="204"/>
      <c r="AD128" s="250"/>
      <c r="AE128" s="219"/>
      <c r="AF128" s="243"/>
      <c r="AG128" s="205"/>
      <c r="AH128" s="205"/>
      <c r="AI128" s="236"/>
      <c r="AJ128" s="205"/>
      <c r="AK128" s="205"/>
      <c r="AL128" s="205"/>
      <c r="AM128" s="205"/>
      <c r="AN128" s="206"/>
      <c r="AO128" s="205"/>
      <c r="AP128" s="205"/>
      <c r="AQ128" s="205"/>
      <c r="AR128" s="205"/>
      <c r="AS128" s="206"/>
      <c r="AT128" s="205"/>
      <c r="AU128" s="205"/>
      <c r="AV128" s="205"/>
      <c r="AW128" s="205"/>
      <c r="AX128" s="206"/>
      <c r="AY128" s="205"/>
      <c r="AZ128" s="205"/>
      <c r="BA128" s="205"/>
      <c r="BB128" s="205"/>
      <c r="BC128" s="206"/>
      <c r="BD128" s="205"/>
      <c r="BE128" s="205"/>
      <c r="BF128" s="205"/>
      <c r="BG128" s="205"/>
      <c r="BH128" s="206"/>
      <c r="BI128" s="205"/>
      <c r="BJ128" s="205"/>
      <c r="BK128" s="205"/>
      <c r="BL128" s="207"/>
      <c r="BM128" s="7" t="str">
        <f t="shared" si="2"/>
        <v>E</v>
      </c>
    </row>
    <row r="129" spans="1:65" s="2" customFormat="1" ht="13.5" hidden="1">
      <c r="A129" s="158">
        <v>127</v>
      </c>
      <c r="B129" s="277" t="str">
        <f t="shared" si="3"/>
        <v>PSS12_Adani Green Energy 27 C Limited (AGE27CL)</v>
      </c>
      <c r="C129" s="31" t="s">
        <v>600</v>
      </c>
      <c r="D129" s="197" t="s">
        <v>23</v>
      </c>
      <c r="E129" s="160" t="s">
        <v>2258</v>
      </c>
      <c r="F129" s="78" t="s">
        <v>2485</v>
      </c>
      <c r="G129" s="199" t="s">
        <v>620</v>
      </c>
      <c r="H129" s="591" t="s">
        <v>604</v>
      </c>
      <c r="I129" s="160" t="s">
        <v>141</v>
      </c>
      <c r="J129" s="198" t="s">
        <v>159</v>
      </c>
      <c r="K129" s="201">
        <v>46140</v>
      </c>
      <c r="L129" s="202"/>
      <c r="M129" s="203"/>
      <c r="N129" s="168" t="str" cm="1">
        <f t="array" ref="N129">_xlfn.IFNA(LOOKUP(2, 1/(MOD(COLUMN(O129:XFD129)-COLUMN(O129), 5)=2)/(O129:XFD129&lt;&gt;""), O129:XFD129),"Not Submitted")</f>
        <v>Not Submitted</v>
      </c>
      <c r="O129" s="238"/>
      <c r="P129" s="238"/>
      <c r="Q129" s="198"/>
      <c r="R129" s="102"/>
      <c r="S129" s="205"/>
      <c r="T129" s="239"/>
      <c r="U129" s="240"/>
      <c r="V129" s="204"/>
      <c r="W129" s="205"/>
      <c r="X129" s="205"/>
      <c r="Y129" s="249"/>
      <c r="Z129" s="219"/>
      <c r="AA129" s="243"/>
      <c r="AB129" s="204"/>
      <c r="AC129" s="204"/>
      <c r="AD129" s="250"/>
      <c r="AE129" s="219"/>
      <c r="AF129" s="243"/>
      <c r="AG129" s="205"/>
      <c r="AH129" s="205"/>
      <c r="AI129" s="236"/>
      <c r="AJ129" s="205"/>
      <c r="AK129" s="205"/>
      <c r="AL129" s="205"/>
      <c r="AM129" s="205"/>
      <c r="AN129" s="206"/>
      <c r="AO129" s="205"/>
      <c r="AP129" s="205"/>
      <c r="AQ129" s="205"/>
      <c r="AR129" s="205"/>
      <c r="AS129" s="206"/>
      <c r="AT129" s="205"/>
      <c r="AU129" s="205"/>
      <c r="AV129" s="205"/>
      <c r="AW129" s="205"/>
      <c r="AX129" s="206"/>
      <c r="AY129" s="205"/>
      <c r="AZ129" s="205"/>
      <c r="BA129" s="205"/>
      <c r="BB129" s="205"/>
      <c r="BC129" s="206"/>
      <c r="BD129" s="205"/>
      <c r="BE129" s="205"/>
      <c r="BF129" s="205"/>
      <c r="BG129" s="205"/>
      <c r="BH129" s="206"/>
      <c r="BI129" s="205"/>
      <c r="BJ129" s="205"/>
      <c r="BK129" s="205"/>
      <c r="BL129" s="207"/>
      <c r="BM129" s="7" t="str">
        <f t="shared" si="2"/>
        <v>E</v>
      </c>
    </row>
    <row r="130" spans="1:65" s="2" customFormat="1" ht="13.5" hidden="1">
      <c r="A130" s="158">
        <v>128</v>
      </c>
      <c r="B130" s="277" t="str">
        <f t="shared" si="3"/>
        <v>PSS12_Adani Green Energy 27 C Limited (AGE27CL)</v>
      </c>
      <c r="C130" s="31" t="s">
        <v>600</v>
      </c>
      <c r="D130" s="197" t="s">
        <v>23</v>
      </c>
      <c r="E130" s="160" t="s">
        <v>2258</v>
      </c>
      <c r="F130" s="78" t="s">
        <v>2486</v>
      </c>
      <c r="G130" s="199" t="s">
        <v>623</v>
      </c>
      <c r="H130" s="591" t="s">
        <v>1027</v>
      </c>
      <c r="I130" s="160" t="s">
        <v>141</v>
      </c>
      <c r="J130" s="198" t="s">
        <v>159</v>
      </c>
      <c r="K130" s="201">
        <v>46140</v>
      </c>
      <c r="L130" s="202"/>
      <c r="M130" s="203"/>
      <c r="N130" s="168" t="str" cm="1">
        <f t="array" ref="N130">_xlfn.IFNA(LOOKUP(2, 1/(MOD(COLUMN(O130:XFD130)-COLUMN(O130), 5)=2)/(O130:XFD130&lt;&gt;""), O130:XFD130),"Not Submitted")</f>
        <v>Not Submitted</v>
      </c>
      <c r="O130" s="238"/>
      <c r="P130" s="238"/>
      <c r="Q130" s="198"/>
      <c r="R130" s="102"/>
      <c r="S130" s="205"/>
      <c r="T130" s="239"/>
      <c r="U130" s="240"/>
      <c r="V130" s="204"/>
      <c r="W130" s="205"/>
      <c r="X130" s="205"/>
      <c r="Y130" s="249"/>
      <c r="Z130" s="219"/>
      <c r="AA130" s="243"/>
      <c r="AB130" s="204"/>
      <c r="AC130" s="204"/>
      <c r="AD130" s="250"/>
      <c r="AE130" s="219"/>
      <c r="AF130" s="243"/>
      <c r="AG130" s="205"/>
      <c r="AH130" s="205"/>
      <c r="AI130" s="236"/>
      <c r="AJ130" s="205"/>
      <c r="AK130" s="205"/>
      <c r="AL130" s="205"/>
      <c r="AM130" s="205"/>
      <c r="AN130" s="206"/>
      <c r="AO130" s="205"/>
      <c r="AP130" s="205"/>
      <c r="AQ130" s="205"/>
      <c r="AR130" s="205"/>
      <c r="AS130" s="206"/>
      <c r="AT130" s="205"/>
      <c r="AU130" s="205"/>
      <c r="AV130" s="205"/>
      <c r="AW130" s="205"/>
      <c r="AX130" s="206"/>
      <c r="AY130" s="205"/>
      <c r="AZ130" s="205"/>
      <c r="BA130" s="205"/>
      <c r="BB130" s="205"/>
      <c r="BC130" s="206"/>
      <c r="BD130" s="205"/>
      <c r="BE130" s="205"/>
      <c r="BF130" s="205"/>
      <c r="BG130" s="205"/>
      <c r="BH130" s="206"/>
      <c r="BI130" s="205"/>
      <c r="BJ130" s="205"/>
      <c r="BK130" s="205"/>
      <c r="BL130" s="207"/>
      <c r="BM130" s="7" t="str">
        <f t="shared" si="2"/>
        <v>E</v>
      </c>
    </row>
    <row r="131" spans="1:65" s="2" customFormat="1" ht="13.5" hidden="1">
      <c r="A131" s="158">
        <v>129</v>
      </c>
      <c r="B131" s="277" t="str">
        <f t="shared" si="3"/>
        <v>PSS12_Adani Green Energy 27 C Limited (AGE27CL)</v>
      </c>
      <c r="C131" s="31" t="s">
        <v>600</v>
      </c>
      <c r="D131" s="197" t="s">
        <v>23</v>
      </c>
      <c r="E131" s="160" t="s">
        <v>2258</v>
      </c>
      <c r="F131" s="78" t="s">
        <v>2487</v>
      </c>
      <c r="G131" s="199" t="s">
        <v>1032</v>
      </c>
      <c r="H131" s="591" t="s">
        <v>1030</v>
      </c>
      <c r="I131" s="160" t="s">
        <v>141</v>
      </c>
      <c r="J131" s="198" t="s">
        <v>159</v>
      </c>
      <c r="K131" s="201">
        <v>46140</v>
      </c>
      <c r="L131" s="202"/>
      <c r="M131" s="203"/>
      <c r="N131" s="168" t="str" cm="1">
        <f t="array" ref="N131">_xlfn.IFNA(LOOKUP(2, 1/(MOD(COLUMN(O131:XFD131)-COLUMN(O131), 5)=2)/(O131:XFD131&lt;&gt;""), O131:XFD131),"Not Submitted")</f>
        <v>Not Submitted</v>
      </c>
      <c r="O131" s="238"/>
      <c r="P131" s="238"/>
      <c r="Q131" s="198"/>
      <c r="R131" s="102"/>
      <c r="S131" s="205"/>
      <c r="T131" s="239"/>
      <c r="U131" s="240"/>
      <c r="V131" s="204"/>
      <c r="W131" s="205"/>
      <c r="X131" s="205"/>
      <c r="Y131" s="249"/>
      <c r="Z131" s="219"/>
      <c r="AA131" s="243"/>
      <c r="AB131" s="204"/>
      <c r="AC131" s="204"/>
      <c r="AD131" s="250"/>
      <c r="AE131" s="219"/>
      <c r="AF131" s="243"/>
      <c r="AG131" s="205"/>
      <c r="AH131" s="205"/>
      <c r="AI131" s="236"/>
      <c r="AJ131" s="205"/>
      <c r="AK131" s="205"/>
      <c r="AL131" s="205"/>
      <c r="AM131" s="205"/>
      <c r="AN131" s="206"/>
      <c r="AO131" s="205"/>
      <c r="AP131" s="205"/>
      <c r="AQ131" s="205"/>
      <c r="AR131" s="205"/>
      <c r="AS131" s="206"/>
      <c r="AT131" s="205"/>
      <c r="AU131" s="205"/>
      <c r="AV131" s="205"/>
      <c r="AW131" s="205"/>
      <c r="AX131" s="206"/>
      <c r="AY131" s="205"/>
      <c r="AZ131" s="205"/>
      <c r="BA131" s="205"/>
      <c r="BB131" s="205"/>
      <c r="BC131" s="206"/>
      <c r="BD131" s="205"/>
      <c r="BE131" s="205"/>
      <c r="BF131" s="205"/>
      <c r="BG131" s="205"/>
      <c r="BH131" s="206"/>
      <c r="BI131" s="205"/>
      <c r="BJ131" s="205"/>
      <c r="BK131" s="205"/>
      <c r="BL131" s="207"/>
      <c r="BM131" s="7" t="str">
        <f t="shared" ref="BM131:BM197" si="4">MID(F131,20,1)</f>
        <v>E</v>
      </c>
    </row>
    <row r="132" spans="1:65" s="2" customFormat="1" ht="13.5" hidden="1">
      <c r="A132" s="158">
        <v>130</v>
      </c>
      <c r="B132" s="277" t="str">
        <f t="shared" ref="B132:B203" si="5">$A$1</f>
        <v>PSS12_Adani Green Energy 27 C Limited (AGE27CL)</v>
      </c>
      <c r="C132" s="31" t="s">
        <v>600</v>
      </c>
      <c r="D132" s="197" t="s">
        <v>23</v>
      </c>
      <c r="E132" s="160" t="s">
        <v>2258</v>
      </c>
      <c r="F132" s="78" t="s">
        <v>2488</v>
      </c>
      <c r="G132" s="199" t="s">
        <v>1035</v>
      </c>
      <c r="H132" s="591" t="s">
        <v>1045</v>
      </c>
      <c r="I132" s="160" t="s">
        <v>141</v>
      </c>
      <c r="J132" s="198" t="s">
        <v>159</v>
      </c>
      <c r="K132" s="201">
        <v>46140</v>
      </c>
      <c r="L132" s="202"/>
      <c r="M132" s="203"/>
      <c r="N132" s="168" t="str" cm="1">
        <f t="array" ref="N132">_xlfn.IFNA(LOOKUP(2, 1/(MOD(COLUMN(O132:XFD132)-COLUMN(O132), 5)=2)/(O132:XFD132&lt;&gt;""), O132:XFD132),"Not Submitted")</f>
        <v>Not Submitted</v>
      </c>
      <c r="O132" s="238"/>
      <c r="P132" s="238"/>
      <c r="Q132" s="198"/>
      <c r="R132" s="102"/>
      <c r="S132" s="205"/>
      <c r="T132" s="239"/>
      <c r="U132" s="240"/>
      <c r="V132" s="204"/>
      <c r="W132" s="205"/>
      <c r="X132" s="205"/>
      <c r="Y132" s="249"/>
      <c r="Z132" s="219"/>
      <c r="AA132" s="243"/>
      <c r="AB132" s="204"/>
      <c r="AC132" s="204"/>
      <c r="AD132" s="250"/>
      <c r="AE132" s="219"/>
      <c r="AF132" s="243"/>
      <c r="AG132" s="205"/>
      <c r="AH132" s="205"/>
      <c r="AI132" s="236"/>
      <c r="AJ132" s="205"/>
      <c r="AK132" s="205"/>
      <c r="AL132" s="205"/>
      <c r="AM132" s="205"/>
      <c r="AN132" s="206"/>
      <c r="AO132" s="205"/>
      <c r="AP132" s="205"/>
      <c r="AQ132" s="205"/>
      <c r="AR132" s="205"/>
      <c r="AS132" s="206"/>
      <c r="AT132" s="205"/>
      <c r="AU132" s="205"/>
      <c r="AV132" s="205"/>
      <c r="AW132" s="205"/>
      <c r="AX132" s="206"/>
      <c r="AY132" s="205"/>
      <c r="AZ132" s="205"/>
      <c r="BA132" s="205"/>
      <c r="BB132" s="205"/>
      <c r="BC132" s="206"/>
      <c r="BD132" s="205"/>
      <c r="BE132" s="205"/>
      <c r="BF132" s="205"/>
      <c r="BG132" s="205"/>
      <c r="BH132" s="206"/>
      <c r="BI132" s="205"/>
      <c r="BJ132" s="205"/>
      <c r="BK132" s="205"/>
      <c r="BL132" s="207"/>
      <c r="BM132" s="7" t="str">
        <f t="shared" si="4"/>
        <v>E</v>
      </c>
    </row>
    <row r="133" spans="1:65" s="2" customFormat="1" ht="13.5" hidden="1">
      <c r="A133" s="158">
        <v>131</v>
      </c>
      <c r="B133" s="277" t="str">
        <f t="shared" si="5"/>
        <v>PSS12_Adani Green Energy 27 C Limited (AGE27CL)</v>
      </c>
      <c r="C133" s="31" t="s">
        <v>600</v>
      </c>
      <c r="D133" s="197" t="s">
        <v>23</v>
      </c>
      <c r="E133" s="160" t="s">
        <v>2258</v>
      </c>
      <c r="F133" s="78" t="s">
        <v>2489</v>
      </c>
      <c r="G133" s="199" t="s">
        <v>1037</v>
      </c>
      <c r="H133" s="591" t="s">
        <v>626</v>
      </c>
      <c r="I133" s="160" t="s">
        <v>141</v>
      </c>
      <c r="J133" s="198" t="s">
        <v>159</v>
      </c>
      <c r="K133" s="201">
        <v>46140</v>
      </c>
      <c r="L133" s="202"/>
      <c r="M133" s="203"/>
      <c r="N133" s="168" t="str" cm="1">
        <f t="array" ref="N133">_xlfn.IFNA(LOOKUP(2, 1/(MOD(COLUMN(O133:XFD133)-COLUMN(O133), 5)=2)/(O133:XFD133&lt;&gt;""), O133:XFD133),"Not Submitted")</f>
        <v>Not Submitted</v>
      </c>
      <c r="O133" s="238"/>
      <c r="P133" s="238"/>
      <c r="Q133" s="198"/>
      <c r="R133" s="102"/>
      <c r="S133" s="205"/>
      <c r="T133" s="239"/>
      <c r="U133" s="240"/>
      <c r="V133" s="204"/>
      <c r="W133" s="205"/>
      <c r="X133" s="205"/>
      <c r="Y133" s="249"/>
      <c r="Z133" s="219"/>
      <c r="AA133" s="243"/>
      <c r="AB133" s="204"/>
      <c r="AC133" s="204"/>
      <c r="AD133" s="250"/>
      <c r="AE133" s="219"/>
      <c r="AF133" s="243"/>
      <c r="AG133" s="205"/>
      <c r="AH133" s="205"/>
      <c r="AI133" s="236"/>
      <c r="AJ133" s="205"/>
      <c r="AK133" s="205"/>
      <c r="AL133" s="205"/>
      <c r="AM133" s="205"/>
      <c r="AN133" s="206"/>
      <c r="AO133" s="205"/>
      <c r="AP133" s="205"/>
      <c r="AQ133" s="205"/>
      <c r="AR133" s="205"/>
      <c r="AS133" s="206"/>
      <c r="AT133" s="205"/>
      <c r="AU133" s="205"/>
      <c r="AV133" s="205"/>
      <c r="AW133" s="205"/>
      <c r="AX133" s="206"/>
      <c r="AY133" s="205"/>
      <c r="AZ133" s="205"/>
      <c r="BA133" s="205"/>
      <c r="BB133" s="205"/>
      <c r="BC133" s="206"/>
      <c r="BD133" s="205"/>
      <c r="BE133" s="205"/>
      <c r="BF133" s="205"/>
      <c r="BG133" s="205"/>
      <c r="BH133" s="206"/>
      <c r="BI133" s="205"/>
      <c r="BJ133" s="205"/>
      <c r="BK133" s="205"/>
      <c r="BL133" s="207"/>
      <c r="BM133" s="7" t="str">
        <f t="shared" si="4"/>
        <v>E</v>
      </c>
    </row>
    <row r="134" spans="1:65" s="2" customFormat="1" ht="13.5" hidden="1">
      <c r="A134" s="158">
        <v>131</v>
      </c>
      <c r="B134" s="277" t="str">
        <f t="shared" si="5"/>
        <v>PSS12_Adani Green Energy 27 C Limited (AGE27CL)</v>
      </c>
      <c r="C134" s="31" t="s">
        <v>600</v>
      </c>
      <c r="D134" s="197" t="s">
        <v>23</v>
      </c>
      <c r="E134" s="160" t="s">
        <v>2258</v>
      </c>
      <c r="F134" s="78" t="s">
        <v>2490</v>
      </c>
      <c r="G134" s="199" t="s">
        <v>1037</v>
      </c>
      <c r="H134" s="591" t="s">
        <v>2271</v>
      </c>
      <c r="I134" s="160" t="s">
        <v>141</v>
      </c>
      <c r="J134" s="198" t="s">
        <v>159</v>
      </c>
      <c r="K134" s="201">
        <v>46140</v>
      </c>
      <c r="L134" s="202"/>
      <c r="M134" s="203"/>
      <c r="N134" s="168" t="str" cm="1">
        <f t="array" ref="N134">_xlfn.IFNA(LOOKUP(2, 1/(MOD(COLUMN(O134:XFD134)-COLUMN(O134), 5)=2)/(O134:XFD134&lt;&gt;""), O134:XFD134),"Not Submitted")</f>
        <v>Not Submitted</v>
      </c>
      <c r="O134" s="238"/>
      <c r="P134" s="238"/>
      <c r="Q134" s="198"/>
      <c r="R134" s="102"/>
      <c r="S134" s="205"/>
      <c r="T134" s="239"/>
      <c r="U134" s="240"/>
      <c r="V134" s="204"/>
      <c r="W134" s="205"/>
      <c r="X134" s="205"/>
      <c r="Y134" s="249"/>
      <c r="Z134" s="219"/>
      <c r="AA134" s="243"/>
      <c r="AB134" s="204"/>
      <c r="AC134" s="204"/>
      <c r="AD134" s="250"/>
      <c r="AE134" s="219"/>
      <c r="AF134" s="243"/>
      <c r="AG134" s="205"/>
      <c r="AH134" s="205"/>
      <c r="AI134" s="236"/>
      <c r="AJ134" s="205"/>
      <c r="AK134" s="205"/>
      <c r="AL134" s="205"/>
      <c r="AM134" s="205"/>
      <c r="AN134" s="206"/>
      <c r="AO134" s="205"/>
      <c r="AP134" s="205"/>
      <c r="AQ134" s="205"/>
      <c r="AR134" s="205"/>
      <c r="AS134" s="206"/>
      <c r="AT134" s="205"/>
      <c r="AU134" s="205"/>
      <c r="AV134" s="205"/>
      <c r="AW134" s="205"/>
      <c r="AX134" s="206"/>
      <c r="AY134" s="205"/>
      <c r="AZ134" s="205"/>
      <c r="BA134" s="205"/>
      <c r="BB134" s="205"/>
      <c r="BC134" s="206"/>
      <c r="BD134" s="205"/>
      <c r="BE134" s="205"/>
      <c r="BF134" s="205"/>
      <c r="BG134" s="205"/>
      <c r="BH134" s="206"/>
      <c r="BI134" s="205"/>
      <c r="BJ134" s="205"/>
      <c r="BK134" s="205"/>
      <c r="BL134" s="207"/>
      <c r="BM134" s="7" t="str">
        <f t="shared" si="4"/>
        <v>E</v>
      </c>
    </row>
    <row r="135" spans="1:65" s="2" customFormat="1" ht="13.5" hidden="1">
      <c r="A135" s="158">
        <v>132</v>
      </c>
      <c r="B135" s="277" t="str">
        <f t="shared" si="5"/>
        <v>PSS12_Adani Green Energy 27 C Limited (AGE27CL)</v>
      </c>
      <c r="C135" s="31" t="s">
        <v>600</v>
      </c>
      <c r="D135" s="197" t="s">
        <v>23</v>
      </c>
      <c r="E135" s="160" t="s">
        <v>2258</v>
      </c>
      <c r="F135" s="78" t="s">
        <v>2491</v>
      </c>
      <c r="G135" s="199" t="s">
        <v>1039</v>
      </c>
      <c r="H135" s="591" t="s">
        <v>615</v>
      </c>
      <c r="I135" s="160" t="s">
        <v>141</v>
      </c>
      <c r="J135" s="198" t="s">
        <v>159</v>
      </c>
      <c r="K135" s="201">
        <v>46140</v>
      </c>
      <c r="L135" s="202"/>
      <c r="M135" s="203"/>
      <c r="N135" s="168" t="str" cm="1">
        <f t="array" ref="N135">_xlfn.IFNA(LOOKUP(2, 1/(MOD(COLUMN(O135:XFD135)-COLUMN(O135), 5)=2)/(O135:XFD135&lt;&gt;""), O135:XFD135),"Not Submitted")</f>
        <v>Not Submitted</v>
      </c>
      <c r="O135" s="238"/>
      <c r="P135" s="238"/>
      <c r="Q135" s="198"/>
      <c r="R135" s="102"/>
      <c r="S135" s="205"/>
      <c r="T135" s="239"/>
      <c r="U135" s="240"/>
      <c r="V135" s="204"/>
      <c r="W135" s="205"/>
      <c r="X135" s="205"/>
      <c r="Y135" s="249"/>
      <c r="Z135" s="219"/>
      <c r="AA135" s="243"/>
      <c r="AB135" s="204"/>
      <c r="AC135" s="204"/>
      <c r="AD135" s="250"/>
      <c r="AE135" s="219"/>
      <c r="AF135" s="243"/>
      <c r="AG135" s="205"/>
      <c r="AH135" s="205"/>
      <c r="AI135" s="236"/>
      <c r="AJ135" s="205"/>
      <c r="AK135" s="205"/>
      <c r="AL135" s="205"/>
      <c r="AM135" s="205"/>
      <c r="AN135" s="206"/>
      <c r="AO135" s="205"/>
      <c r="AP135" s="205"/>
      <c r="AQ135" s="205"/>
      <c r="AR135" s="205"/>
      <c r="AS135" s="206"/>
      <c r="AT135" s="205"/>
      <c r="AU135" s="205"/>
      <c r="AV135" s="205"/>
      <c r="AW135" s="205"/>
      <c r="AX135" s="206"/>
      <c r="AY135" s="205"/>
      <c r="AZ135" s="205"/>
      <c r="BA135" s="205"/>
      <c r="BB135" s="205"/>
      <c r="BC135" s="206"/>
      <c r="BD135" s="205"/>
      <c r="BE135" s="205"/>
      <c r="BF135" s="205"/>
      <c r="BG135" s="205"/>
      <c r="BH135" s="206"/>
      <c r="BI135" s="205"/>
      <c r="BJ135" s="205"/>
      <c r="BK135" s="205"/>
      <c r="BL135" s="207"/>
      <c r="BM135" s="7" t="str">
        <f t="shared" si="4"/>
        <v>E</v>
      </c>
    </row>
    <row r="136" spans="1:65" s="499" customFormat="1" ht="38.25" hidden="1">
      <c r="A136" s="478">
        <v>133</v>
      </c>
      <c r="B136" s="461" t="str">
        <f t="shared" si="5"/>
        <v>PSS12_Adani Green Energy 27 C Limited (AGE27CL)</v>
      </c>
      <c r="C136" s="479" t="s">
        <v>600</v>
      </c>
      <c r="D136" s="464" t="s">
        <v>23</v>
      </c>
      <c r="E136" s="465" t="s">
        <v>2258</v>
      </c>
      <c r="F136" s="673" t="s">
        <v>2492</v>
      </c>
      <c r="G136" s="199"/>
      <c r="H136" s="674" t="s">
        <v>618</v>
      </c>
      <c r="I136" s="465" t="s">
        <v>141</v>
      </c>
      <c r="J136" s="482" t="s">
        <v>159</v>
      </c>
      <c r="K136" s="483">
        <v>46140</v>
      </c>
      <c r="L136" s="484"/>
      <c r="M136" s="485"/>
      <c r="N136" s="473" t="str" cm="1">
        <f t="array" ref="N136">_xlfn.IFNA(LOOKUP(2, 1/(MOD(COLUMN(O136:XFD136)-COLUMN(O136), 5)=2)/(O136:XFD136&lt;&gt;""), O136:XFD136),"Not Submitted")</f>
        <v>delete</v>
      </c>
      <c r="O136" s="486"/>
      <c r="P136" s="486"/>
      <c r="Q136" s="482" t="s">
        <v>61</v>
      </c>
      <c r="R136" s="487"/>
      <c r="S136" s="402" t="s">
        <v>2952</v>
      </c>
      <c r="T136" s="489"/>
      <c r="U136" s="490"/>
      <c r="V136" s="491"/>
      <c r="W136" s="488"/>
      <c r="X136" s="488"/>
      <c r="Y136" s="492"/>
      <c r="Z136" s="493"/>
      <c r="AA136" s="494"/>
      <c r="AB136" s="491"/>
      <c r="AC136" s="491"/>
      <c r="AD136" s="495"/>
      <c r="AE136" s="493"/>
      <c r="AF136" s="494"/>
      <c r="AG136" s="488"/>
      <c r="AH136" s="488"/>
      <c r="AI136" s="496"/>
      <c r="AJ136" s="488"/>
      <c r="AK136" s="488"/>
      <c r="AL136" s="488"/>
      <c r="AM136" s="488"/>
      <c r="AN136" s="497"/>
      <c r="AO136" s="488"/>
      <c r="AP136" s="488"/>
      <c r="AQ136" s="488"/>
      <c r="AR136" s="488"/>
      <c r="AS136" s="497"/>
      <c r="AT136" s="488"/>
      <c r="AU136" s="488"/>
      <c r="AV136" s="488"/>
      <c r="AW136" s="488"/>
      <c r="AX136" s="497"/>
      <c r="AY136" s="488"/>
      <c r="AZ136" s="488"/>
      <c r="BA136" s="488"/>
      <c r="BB136" s="488"/>
      <c r="BC136" s="497"/>
      <c r="BD136" s="488"/>
      <c r="BE136" s="488"/>
      <c r="BF136" s="488"/>
      <c r="BG136" s="488"/>
      <c r="BH136" s="497"/>
      <c r="BI136" s="488"/>
      <c r="BJ136" s="488"/>
      <c r="BK136" s="488"/>
      <c r="BL136" s="498"/>
      <c r="BM136" s="670" t="str">
        <f t="shared" si="4"/>
        <v>E</v>
      </c>
    </row>
    <row r="137" spans="1:65" s="2" customFormat="1" ht="13.5" hidden="1">
      <c r="A137" s="158">
        <v>134</v>
      </c>
      <c r="B137" s="277" t="str">
        <f t="shared" si="5"/>
        <v>PSS12_Adani Green Energy 27 C Limited (AGE27CL)</v>
      </c>
      <c r="C137" s="31" t="s">
        <v>600</v>
      </c>
      <c r="D137" s="197" t="s">
        <v>23</v>
      </c>
      <c r="E137" s="160" t="s">
        <v>2258</v>
      </c>
      <c r="F137" s="78" t="s">
        <v>2493</v>
      </c>
      <c r="G137" s="199"/>
      <c r="H137" s="591" t="s">
        <v>621</v>
      </c>
      <c r="I137" s="160" t="s">
        <v>141</v>
      </c>
      <c r="J137" s="198" t="s">
        <v>159</v>
      </c>
      <c r="K137" s="201">
        <v>46140</v>
      </c>
      <c r="L137" s="202"/>
      <c r="M137" s="203"/>
      <c r="N137" s="168" t="str" cm="1">
        <f t="array" ref="N137">_xlfn.IFNA(LOOKUP(2, 1/(MOD(COLUMN(O137:XFD137)-COLUMN(O137), 5)=2)/(O137:XFD137&lt;&gt;""), O137:XFD137),"Not Submitted")</f>
        <v>Not Submitted</v>
      </c>
      <c r="O137" s="238"/>
      <c r="P137" s="238"/>
      <c r="Q137" s="198"/>
      <c r="R137" s="102"/>
      <c r="S137" s="205"/>
      <c r="T137" s="239"/>
      <c r="U137" s="240"/>
      <c r="V137" s="204"/>
      <c r="W137" s="205"/>
      <c r="X137" s="205"/>
      <c r="Y137" s="249"/>
      <c r="Z137" s="219"/>
      <c r="AA137" s="243"/>
      <c r="AB137" s="204"/>
      <c r="AC137" s="204"/>
      <c r="AD137" s="250"/>
      <c r="AE137" s="219"/>
      <c r="AF137" s="243"/>
      <c r="AG137" s="205"/>
      <c r="AH137" s="205"/>
      <c r="AI137" s="236"/>
      <c r="AJ137" s="205"/>
      <c r="AK137" s="205"/>
      <c r="AL137" s="205"/>
      <c r="AM137" s="205"/>
      <c r="AN137" s="206"/>
      <c r="AO137" s="205"/>
      <c r="AP137" s="205"/>
      <c r="AQ137" s="205"/>
      <c r="AR137" s="205"/>
      <c r="AS137" s="206"/>
      <c r="AT137" s="205"/>
      <c r="AU137" s="205"/>
      <c r="AV137" s="205"/>
      <c r="AW137" s="205"/>
      <c r="AX137" s="206"/>
      <c r="AY137" s="205"/>
      <c r="AZ137" s="205"/>
      <c r="BA137" s="205"/>
      <c r="BB137" s="205"/>
      <c r="BC137" s="206"/>
      <c r="BD137" s="205"/>
      <c r="BE137" s="205"/>
      <c r="BF137" s="205"/>
      <c r="BG137" s="205"/>
      <c r="BH137" s="206"/>
      <c r="BI137" s="205"/>
      <c r="BJ137" s="205"/>
      <c r="BK137" s="205"/>
      <c r="BL137" s="207"/>
      <c r="BM137" s="7" t="str">
        <f t="shared" si="4"/>
        <v>C</v>
      </c>
    </row>
    <row r="138" spans="1:65" s="2" customFormat="1" ht="25.5" hidden="1">
      <c r="A138" s="478">
        <v>135</v>
      </c>
      <c r="B138" s="461" t="str">
        <f t="shared" si="5"/>
        <v>PSS12_Adani Green Energy 27 C Limited (AGE27CL)</v>
      </c>
      <c r="C138" s="479" t="s">
        <v>600</v>
      </c>
      <c r="D138" s="464" t="s">
        <v>23</v>
      </c>
      <c r="E138" s="465" t="s">
        <v>2258</v>
      </c>
      <c r="F138" s="673" t="s">
        <v>2494</v>
      </c>
      <c r="G138" s="199" t="s">
        <v>1044</v>
      </c>
      <c r="H138" s="674" t="s">
        <v>624</v>
      </c>
      <c r="I138" s="465" t="s">
        <v>141</v>
      </c>
      <c r="J138" s="482" t="s">
        <v>159</v>
      </c>
      <c r="K138" s="483">
        <v>46140</v>
      </c>
      <c r="L138" s="484"/>
      <c r="M138" s="203"/>
      <c r="N138" s="168" t="str" cm="1">
        <f t="array" ref="N138">_xlfn.IFNA(LOOKUP(2, 1/(MOD(COLUMN(O138:XFD138)-COLUMN(O138), 5)=2)/(O138:XFD138&lt;&gt;""), O138:XFD138),"Not Submitted")</f>
        <v>Delete</v>
      </c>
      <c r="O138" s="238"/>
      <c r="P138" s="238"/>
      <c r="Q138" s="198" t="s">
        <v>56</v>
      </c>
      <c r="R138" s="102"/>
      <c r="S138" s="207" t="s">
        <v>2973</v>
      </c>
      <c r="T138" s="239"/>
      <c r="U138" s="240"/>
      <c r="V138" s="204"/>
      <c r="W138" s="205"/>
      <c r="X138" s="205"/>
      <c r="Y138" s="249"/>
      <c r="Z138" s="219"/>
      <c r="AA138" s="243"/>
      <c r="AB138" s="204"/>
      <c r="AC138" s="204"/>
      <c r="AD138" s="250"/>
      <c r="AE138" s="219"/>
      <c r="AF138" s="243"/>
      <c r="AG138" s="205"/>
      <c r="AH138" s="205"/>
      <c r="AI138" s="236"/>
      <c r="AJ138" s="205"/>
      <c r="AK138" s="205"/>
      <c r="AL138" s="205"/>
      <c r="AM138" s="205"/>
      <c r="AN138" s="206"/>
      <c r="AO138" s="205"/>
      <c r="AP138" s="205"/>
      <c r="AQ138" s="205"/>
      <c r="AR138" s="205"/>
      <c r="AS138" s="206"/>
      <c r="AT138" s="205"/>
      <c r="AU138" s="205"/>
      <c r="AV138" s="205"/>
      <c r="AW138" s="205"/>
      <c r="AX138" s="206"/>
      <c r="AY138" s="205"/>
      <c r="AZ138" s="205"/>
      <c r="BA138" s="205"/>
      <c r="BB138" s="205"/>
      <c r="BC138" s="206"/>
      <c r="BD138" s="205"/>
      <c r="BE138" s="205"/>
      <c r="BF138" s="205"/>
      <c r="BG138" s="205"/>
      <c r="BH138" s="206"/>
      <c r="BI138" s="205"/>
      <c r="BJ138" s="205"/>
      <c r="BK138" s="205"/>
      <c r="BL138" s="207"/>
      <c r="BM138" s="7" t="str">
        <f t="shared" si="4"/>
        <v>C</v>
      </c>
    </row>
    <row r="139" spans="1:65" s="2" customFormat="1" ht="13.5" hidden="1">
      <c r="A139" s="158">
        <v>140</v>
      </c>
      <c r="B139" s="277" t="str">
        <f t="shared" si="5"/>
        <v>PSS12_Adani Green Energy 27 C Limited (AGE27CL)</v>
      </c>
      <c r="C139" s="31" t="s">
        <v>444</v>
      </c>
      <c r="D139" s="197" t="s">
        <v>23</v>
      </c>
      <c r="E139" s="160" t="s">
        <v>1401</v>
      </c>
      <c r="F139" s="291" t="s">
        <v>2495</v>
      </c>
      <c r="G139" s="199"/>
      <c r="H139" s="200" t="s">
        <v>1403</v>
      </c>
      <c r="I139" s="160"/>
      <c r="J139" s="198"/>
      <c r="K139" s="201">
        <v>46031</v>
      </c>
      <c r="L139" s="202"/>
      <c r="M139" s="203"/>
      <c r="N139" s="168" t="str" cm="1">
        <f t="array" ref="N139">_xlfn.IFNA(LOOKUP(2, 1/(MOD(COLUMN(O139:XFD139)-COLUMN(O139), 5)=2)/(O139:XFD139&lt;&gt;""), O139:XFD139),"Not Submitted")</f>
        <v>Not Submitted</v>
      </c>
      <c r="O139" s="238"/>
      <c r="P139" s="238"/>
      <c r="Q139" s="198"/>
      <c r="R139" s="102"/>
      <c r="S139" s="205"/>
      <c r="T139" s="239"/>
      <c r="U139" s="240"/>
      <c r="V139" s="204"/>
      <c r="W139" s="205"/>
      <c r="X139" s="205"/>
      <c r="Y139" s="249"/>
      <c r="Z139" s="219"/>
      <c r="AA139" s="243"/>
      <c r="AB139" s="204"/>
      <c r="AC139" s="204"/>
      <c r="AD139" s="250"/>
      <c r="AE139" s="219"/>
      <c r="AF139" s="243"/>
      <c r="AG139" s="205"/>
      <c r="AH139" s="205"/>
      <c r="AI139" s="236"/>
      <c r="AJ139" s="205"/>
      <c r="AK139" s="205"/>
      <c r="AL139" s="205"/>
      <c r="AM139" s="205"/>
      <c r="AN139" s="206"/>
      <c r="AO139" s="205"/>
      <c r="AP139" s="205"/>
      <c r="AQ139" s="205"/>
      <c r="AR139" s="205"/>
      <c r="AS139" s="206"/>
      <c r="AT139" s="205"/>
      <c r="AU139" s="205"/>
      <c r="AV139" s="205"/>
      <c r="AW139" s="205"/>
      <c r="AX139" s="206"/>
      <c r="AY139" s="205"/>
      <c r="AZ139" s="205"/>
      <c r="BA139" s="205"/>
      <c r="BB139" s="205"/>
      <c r="BC139" s="206"/>
      <c r="BD139" s="205"/>
      <c r="BE139" s="205"/>
      <c r="BF139" s="205"/>
      <c r="BG139" s="205"/>
      <c r="BH139" s="206"/>
      <c r="BI139" s="205"/>
      <c r="BJ139" s="205"/>
      <c r="BK139" s="205"/>
      <c r="BL139" s="207"/>
      <c r="BM139" s="7" t="str">
        <f t="shared" si="4"/>
        <v>I</v>
      </c>
    </row>
    <row r="140" spans="1:65" s="2" customFormat="1" ht="13.5" hidden="1">
      <c r="A140" s="158">
        <v>141</v>
      </c>
      <c r="B140" s="277" t="str">
        <f t="shared" si="5"/>
        <v>PSS12_Adani Green Energy 27 C Limited (AGE27CL)</v>
      </c>
      <c r="C140" s="31" t="s">
        <v>444</v>
      </c>
      <c r="D140" s="197" t="s">
        <v>23</v>
      </c>
      <c r="E140" s="160" t="s">
        <v>1401</v>
      </c>
      <c r="F140" s="291" t="s">
        <v>2496</v>
      </c>
      <c r="G140" s="199"/>
      <c r="H140" s="200" t="s">
        <v>1405</v>
      </c>
      <c r="I140" s="160"/>
      <c r="J140" s="198"/>
      <c r="K140" s="201">
        <v>46045</v>
      </c>
      <c r="L140" s="202"/>
      <c r="M140" s="203"/>
      <c r="N140" s="168" t="str" cm="1">
        <f t="array" ref="N140">_xlfn.IFNA(LOOKUP(2, 1/(MOD(COLUMN(O140:XFD140)-COLUMN(O140), 5)=2)/(O140:XFD140&lt;&gt;""), O140:XFD140),"Not Submitted")</f>
        <v>Not Submitted</v>
      </c>
      <c r="O140" s="238"/>
      <c r="P140" s="238"/>
      <c r="Q140" s="198"/>
      <c r="R140" s="102"/>
      <c r="S140" s="205"/>
      <c r="T140" s="239"/>
      <c r="U140" s="240"/>
      <c r="V140" s="204"/>
      <c r="W140" s="205"/>
      <c r="X140" s="205"/>
      <c r="Y140" s="249"/>
      <c r="Z140" s="219"/>
      <c r="AA140" s="243"/>
      <c r="AB140" s="204"/>
      <c r="AC140" s="204"/>
      <c r="AD140" s="250"/>
      <c r="AE140" s="219"/>
      <c r="AF140" s="243"/>
      <c r="AG140" s="205"/>
      <c r="AH140" s="205"/>
      <c r="AI140" s="236"/>
      <c r="AJ140" s="205"/>
      <c r="AK140" s="205"/>
      <c r="AL140" s="205"/>
      <c r="AM140" s="205"/>
      <c r="AN140" s="206"/>
      <c r="AO140" s="205"/>
      <c r="AP140" s="205"/>
      <c r="AQ140" s="205"/>
      <c r="AR140" s="205"/>
      <c r="AS140" s="206"/>
      <c r="AT140" s="205"/>
      <c r="AU140" s="205"/>
      <c r="AV140" s="205"/>
      <c r="AW140" s="205"/>
      <c r="AX140" s="206"/>
      <c r="AY140" s="205"/>
      <c r="AZ140" s="205"/>
      <c r="BA140" s="205"/>
      <c r="BB140" s="205"/>
      <c r="BC140" s="206"/>
      <c r="BD140" s="205"/>
      <c r="BE140" s="205"/>
      <c r="BF140" s="205"/>
      <c r="BG140" s="205"/>
      <c r="BH140" s="206"/>
      <c r="BI140" s="205"/>
      <c r="BJ140" s="205"/>
      <c r="BK140" s="205"/>
      <c r="BL140" s="207"/>
      <c r="BM140" s="7" t="str">
        <f t="shared" si="4"/>
        <v>I</v>
      </c>
    </row>
    <row r="141" spans="1:65" s="2" customFormat="1" ht="13.5" hidden="1">
      <c r="A141" s="158">
        <v>142</v>
      </c>
      <c r="B141" s="277" t="str">
        <f t="shared" si="5"/>
        <v>PSS12_Adani Green Energy 27 C Limited (AGE27CL)</v>
      </c>
      <c r="C141" s="31" t="s">
        <v>444</v>
      </c>
      <c r="D141" s="197" t="s">
        <v>23</v>
      </c>
      <c r="E141" s="160" t="s">
        <v>1401</v>
      </c>
      <c r="F141" s="291" t="s">
        <v>2497</v>
      </c>
      <c r="G141" s="199"/>
      <c r="H141" s="200" t="s">
        <v>1407</v>
      </c>
      <c r="I141" s="160"/>
      <c r="J141" s="198"/>
      <c r="K141" s="201">
        <v>46031</v>
      </c>
      <c r="L141" s="202"/>
      <c r="M141" s="203"/>
      <c r="N141" s="168" t="str" cm="1">
        <f t="array" ref="N141">_xlfn.IFNA(LOOKUP(2, 1/(MOD(COLUMN(O141:XFD141)-COLUMN(O141), 5)=2)/(O141:XFD141&lt;&gt;""), O141:XFD141),"Not Submitted")</f>
        <v>Not Submitted</v>
      </c>
      <c r="O141" s="238"/>
      <c r="P141" s="238"/>
      <c r="Q141" s="198"/>
      <c r="R141" s="102"/>
      <c r="S141" s="205"/>
      <c r="T141" s="239"/>
      <c r="U141" s="240"/>
      <c r="V141" s="204"/>
      <c r="W141" s="205"/>
      <c r="X141" s="205"/>
      <c r="Y141" s="249"/>
      <c r="Z141" s="219"/>
      <c r="AA141" s="243"/>
      <c r="AB141" s="204"/>
      <c r="AC141" s="204"/>
      <c r="AD141" s="250"/>
      <c r="AE141" s="219"/>
      <c r="AF141" s="243"/>
      <c r="AG141" s="205"/>
      <c r="AH141" s="205"/>
      <c r="AI141" s="236"/>
      <c r="AJ141" s="205"/>
      <c r="AK141" s="205"/>
      <c r="AL141" s="205"/>
      <c r="AM141" s="205"/>
      <c r="AN141" s="206"/>
      <c r="AO141" s="205"/>
      <c r="AP141" s="205"/>
      <c r="AQ141" s="205"/>
      <c r="AR141" s="205"/>
      <c r="AS141" s="206"/>
      <c r="AT141" s="205"/>
      <c r="AU141" s="205"/>
      <c r="AV141" s="205"/>
      <c r="AW141" s="205"/>
      <c r="AX141" s="206"/>
      <c r="AY141" s="205"/>
      <c r="AZ141" s="205"/>
      <c r="BA141" s="205"/>
      <c r="BB141" s="205"/>
      <c r="BC141" s="206"/>
      <c r="BD141" s="205"/>
      <c r="BE141" s="205"/>
      <c r="BF141" s="205"/>
      <c r="BG141" s="205"/>
      <c r="BH141" s="206"/>
      <c r="BI141" s="205"/>
      <c r="BJ141" s="205"/>
      <c r="BK141" s="205"/>
      <c r="BL141" s="207"/>
      <c r="BM141" s="7" t="str">
        <f t="shared" si="4"/>
        <v>I</v>
      </c>
    </row>
    <row r="142" spans="1:65" s="2" customFormat="1" ht="13.5" hidden="1">
      <c r="A142" s="158">
        <v>143</v>
      </c>
      <c r="B142" s="277" t="str">
        <f t="shared" si="5"/>
        <v>PSS12_Adani Green Energy 27 C Limited (AGE27CL)</v>
      </c>
      <c r="C142" s="31" t="s">
        <v>444</v>
      </c>
      <c r="D142" s="197" t="s">
        <v>23</v>
      </c>
      <c r="E142" s="160" t="s">
        <v>1401</v>
      </c>
      <c r="F142" s="291" t="s">
        <v>2498</v>
      </c>
      <c r="G142" s="199"/>
      <c r="H142" s="200" t="s">
        <v>1409</v>
      </c>
      <c r="I142" s="160"/>
      <c r="J142" s="198"/>
      <c r="K142" s="201">
        <v>46031</v>
      </c>
      <c r="L142" s="202"/>
      <c r="M142" s="203"/>
      <c r="N142" s="168" t="str" cm="1">
        <f t="array" ref="N142">_xlfn.IFNA(LOOKUP(2, 1/(MOD(COLUMN(O142:XFD142)-COLUMN(O142), 5)=2)/(O142:XFD142&lt;&gt;""), O142:XFD142),"Not Submitted")</f>
        <v>Not Submitted</v>
      </c>
      <c r="O142" s="238"/>
      <c r="P142" s="238"/>
      <c r="Q142" s="198"/>
      <c r="R142" s="102"/>
      <c r="S142" s="205"/>
      <c r="T142" s="239"/>
      <c r="U142" s="240"/>
      <c r="V142" s="204"/>
      <c r="W142" s="205"/>
      <c r="X142" s="205"/>
      <c r="Y142" s="249"/>
      <c r="Z142" s="219"/>
      <c r="AA142" s="243"/>
      <c r="AB142" s="204"/>
      <c r="AC142" s="204"/>
      <c r="AD142" s="250"/>
      <c r="AE142" s="219"/>
      <c r="AF142" s="243"/>
      <c r="AG142" s="205"/>
      <c r="AH142" s="205"/>
      <c r="AI142" s="236"/>
      <c r="AJ142" s="205"/>
      <c r="AK142" s="205"/>
      <c r="AL142" s="205"/>
      <c r="AM142" s="205"/>
      <c r="AN142" s="206"/>
      <c r="AO142" s="205"/>
      <c r="AP142" s="205"/>
      <c r="AQ142" s="205"/>
      <c r="AR142" s="205"/>
      <c r="AS142" s="206"/>
      <c r="AT142" s="205"/>
      <c r="AU142" s="205"/>
      <c r="AV142" s="205"/>
      <c r="AW142" s="205"/>
      <c r="AX142" s="206"/>
      <c r="AY142" s="205"/>
      <c r="AZ142" s="205"/>
      <c r="BA142" s="205"/>
      <c r="BB142" s="205"/>
      <c r="BC142" s="206"/>
      <c r="BD142" s="205"/>
      <c r="BE142" s="205"/>
      <c r="BF142" s="205"/>
      <c r="BG142" s="205"/>
      <c r="BH142" s="206"/>
      <c r="BI142" s="205"/>
      <c r="BJ142" s="205"/>
      <c r="BK142" s="205"/>
      <c r="BL142" s="207"/>
      <c r="BM142" s="7" t="str">
        <f t="shared" si="4"/>
        <v>I</v>
      </c>
    </row>
    <row r="143" spans="1:65" s="2" customFormat="1" ht="13.5" hidden="1">
      <c r="A143" s="158">
        <v>144</v>
      </c>
      <c r="B143" s="277" t="str">
        <f t="shared" si="5"/>
        <v>PSS12_Adani Green Energy 27 C Limited (AGE27CL)</v>
      </c>
      <c r="C143" s="31" t="s">
        <v>444</v>
      </c>
      <c r="D143" s="197" t="s">
        <v>23</v>
      </c>
      <c r="E143" s="160" t="s">
        <v>1401</v>
      </c>
      <c r="F143" s="291" t="s">
        <v>2499</v>
      </c>
      <c r="G143" s="199"/>
      <c r="H143" s="200" t="s">
        <v>1411</v>
      </c>
      <c r="I143" s="160"/>
      <c r="J143" s="198"/>
      <c r="K143" s="201">
        <v>46031</v>
      </c>
      <c r="L143" s="202"/>
      <c r="M143" s="203"/>
      <c r="N143" s="168" t="str" cm="1">
        <f t="array" ref="N143">_xlfn.IFNA(LOOKUP(2, 1/(MOD(COLUMN(O143:XFD143)-COLUMN(O143), 5)=2)/(O143:XFD143&lt;&gt;""), O143:XFD143),"Not Submitted")</f>
        <v>Not Submitted</v>
      </c>
      <c r="O143" s="238"/>
      <c r="P143" s="238"/>
      <c r="Q143" s="198"/>
      <c r="R143" s="102"/>
      <c r="S143" s="205"/>
      <c r="T143" s="239"/>
      <c r="U143" s="240"/>
      <c r="V143" s="204"/>
      <c r="W143" s="205"/>
      <c r="X143" s="205"/>
      <c r="Y143" s="249"/>
      <c r="Z143" s="219"/>
      <c r="AA143" s="243"/>
      <c r="AB143" s="204"/>
      <c r="AC143" s="204"/>
      <c r="AD143" s="250"/>
      <c r="AE143" s="219"/>
      <c r="AF143" s="243"/>
      <c r="AG143" s="205"/>
      <c r="AH143" s="205"/>
      <c r="AI143" s="236"/>
      <c r="AJ143" s="205"/>
      <c r="AK143" s="205"/>
      <c r="AL143" s="205"/>
      <c r="AM143" s="205"/>
      <c r="AN143" s="206"/>
      <c r="AO143" s="205"/>
      <c r="AP143" s="205"/>
      <c r="AQ143" s="205"/>
      <c r="AR143" s="205"/>
      <c r="AS143" s="206"/>
      <c r="AT143" s="205"/>
      <c r="AU143" s="205"/>
      <c r="AV143" s="205"/>
      <c r="AW143" s="205"/>
      <c r="AX143" s="206"/>
      <c r="AY143" s="205"/>
      <c r="AZ143" s="205"/>
      <c r="BA143" s="205"/>
      <c r="BB143" s="205"/>
      <c r="BC143" s="206"/>
      <c r="BD143" s="205"/>
      <c r="BE143" s="205"/>
      <c r="BF143" s="205"/>
      <c r="BG143" s="205"/>
      <c r="BH143" s="206"/>
      <c r="BI143" s="205"/>
      <c r="BJ143" s="205"/>
      <c r="BK143" s="205"/>
      <c r="BL143" s="207"/>
      <c r="BM143" s="7" t="str">
        <f t="shared" si="4"/>
        <v>I</v>
      </c>
    </row>
    <row r="144" spans="1:65" s="2" customFormat="1" ht="13.5" hidden="1">
      <c r="A144" s="158">
        <v>145</v>
      </c>
      <c r="B144" s="277" t="str">
        <f t="shared" si="5"/>
        <v>PSS12_Adani Green Energy 27 C Limited (AGE27CL)</v>
      </c>
      <c r="C144" s="31" t="s">
        <v>444</v>
      </c>
      <c r="D144" s="197" t="s">
        <v>23</v>
      </c>
      <c r="E144" s="160" t="s">
        <v>1401</v>
      </c>
      <c r="F144" s="291" t="s">
        <v>2500</v>
      </c>
      <c r="G144" s="199"/>
      <c r="H144" s="200" t="s">
        <v>1413</v>
      </c>
      <c r="I144" s="160"/>
      <c r="J144" s="198"/>
      <c r="K144" s="201">
        <v>46034</v>
      </c>
      <c r="L144" s="202"/>
      <c r="M144" s="203"/>
      <c r="N144" s="168" t="str" cm="1">
        <f t="array" ref="N144">_xlfn.IFNA(LOOKUP(2, 1/(MOD(COLUMN(O144:XFD144)-COLUMN(O144), 5)=2)/(O144:XFD144&lt;&gt;""), O144:XFD144),"Not Submitted")</f>
        <v>Not Submitted</v>
      </c>
      <c r="O144" s="238"/>
      <c r="P144" s="238"/>
      <c r="Q144" s="198"/>
      <c r="R144" s="102"/>
      <c r="S144" s="205"/>
      <c r="T144" s="239"/>
      <c r="U144" s="240"/>
      <c r="V144" s="204"/>
      <c r="W144" s="205"/>
      <c r="X144" s="205"/>
      <c r="Y144" s="249"/>
      <c r="Z144" s="219"/>
      <c r="AA144" s="243"/>
      <c r="AB144" s="204"/>
      <c r="AC144" s="204"/>
      <c r="AD144" s="250"/>
      <c r="AE144" s="219"/>
      <c r="AF144" s="243"/>
      <c r="AG144" s="205"/>
      <c r="AH144" s="205"/>
      <c r="AI144" s="236"/>
      <c r="AJ144" s="205"/>
      <c r="AK144" s="205"/>
      <c r="AL144" s="205"/>
      <c r="AM144" s="205"/>
      <c r="AN144" s="206"/>
      <c r="AO144" s="205"/>
      <c r="AP144" s="205"/>
      <c r="AQ144" s="205"/>
      <c r="AR144" s="205"/>
      <c r="AS144" s="206"/>
      <c r="AT144" s="205"/>
      <c r="AU144" s="205"/>
      <c r="AV144" s="205"/>
      <c r="AW144" s="205"/>
      <c r="AX144" s="206"/>
      <c r="AY144" s="205"/>
      <c r="AZ144" s="205"/>
      <c r="BA144" s="205"/>
      <c r="BB144" s="205"/>
      <c r="BC144" s="206"/>
      <c r="BD144" s="205"/>
      <c r="BE144" s="205"/>
      <c r="BF144" s="205"/>
      <c r="BG144" s="205"/>
      <c r="BH144" s="206"/>
      <c r="BI144" s="205"/>
      <c r="BJ144" s="205"/>
      <c r="BK144" s="205"/>
      <c r="BL144" s="207"/>
      <c r="BM144" s="7" t="str">
        <f t="shared" si="4"/>
        <v>I</v>
      </c>
    </row>
    <row r="145" spans="1:65" s="2" customFormat="1" ht="13.5" hidden="1">
      <c r="A145" s="158">
        <v>146</v>
      </c>
      <c r="B145" s="277" t="str">
        <f t="shared" si="5"/>
        <v>PSS12_Adani Green Energy 27 C Limited (AGE27CL)</v>
      </c>
      <c r="C145" s="31" t="s">
        <v>444</v>
      </c>
      <c r="D145" s="197" t="s">
        <v>23</v>
      </c>
      <c r="E145" s="160" t="s">
        <v>1401</v>
      </c>
      <c r="F145" s="291" t="s">
        <v>2501</v>
      </c>
      <c r="G145" s="199"/>
      <c r="H145" s="200" t="s">
        <v>1415</v>
      </c>
      <c r="I145" s="160"/>
      <c r="J145" s="198"/>
      <c r="K145" s="201">
        <v>46034</v>
      </c>
      <c r="L145" s="202"/>
      <c r="M145" s="203"/>
      <c r="N145" s="168" t="str" cm="1">
        <f t="array" ref="N145">_xlfn.IFNA(LOOKUP(2, 1/(MOD(COLUMN(O145:XFD145)-COLUMN(O145), 5)=2)/(O145:XFD145&lt;&gt;""), O145:XFD145),"Not Submitted")</f>
        <v>Not Submitted</v>
      </c>
      <c r="O145" s="238"/>
      <c r="P145" s="238"/>
      <c r="Q145" s="198"/>
      <c r="R145" s="102"/>
      <c r="S145" s="205"/>
      <c r="T145" s="239"/>
      <c r="U145" s="240"/>
      <c r="V145" s="204"/>
      <c r="W145" s="205"/>
      <c r="X145" s="205"/>
      <c r="Y145" s="249"/>
      <c r="Z145" s="219"/>
      <c r="AA145" s="243"/>
      <c r="AB145" s="204"/>
      <c r="AC145" s="204"/>
      <c r="AD145" s="250"/>
      <c r="AE145" s="219"/>
      <c r="AF145" s="243"/>
      <c r="AG145" s="205"/>
      <c r="AH145" s="205"/>
      <c r="AI145" s="236"/>
      <c r="AJ145" s="205"/>
      <c r="AK145" s="205"/>
      <c r="AL145" s="205"/>
      <c r="AM145" s="205"/>
      <c r="AN145" s="206"/>
      <c r="AO145" s="205"/>
      <c r="AP145" s="205"/>
      <c r="AQ145" s="205"/>
      <c r="AR145" s="205"/>
      <c r="AS145" s="206"/>
      <c r="AT145" s="205"/>
      <c r="AU145" s="205"/>
      <c r="AV145" s="205"/>
      <c r="AW145" s="205"/>
      <c r="AX145" s="206"/>
      <c r="AY145" s="205"/>
      <c r="AZ145" s="205"/>
      <c r="BA145" s="205"/>
      <c r="BB145" s="205"/>
      <c r="BC145" s="206"/>
      <c r="BD145" s="205"/>
      <c r="BE145" s="205"/>
      <c r="BF145" s="205"/>
      <c r="BG145" s="205"/>
      <c r="BH145" s="206"/>
      <c r="BI145" s="205"/>
      <c r="BJ145" s="205"/>
      <c r="BK145" s="205"/>
      <c r="BL145" s="207"/>
      <c r="BM145" s="7" t="str">
        <f t="shared" si="4"/>
        <v>I</v>
      </c>
    </row>
    <row r="146" spans="1:65" s="2" customFormat="1" ht="13.5" hidden="1">
      <c r="A146" s="158">
        <v>147</v>
      </c>
      <c r="B146" s="277" t="str">
        <f t="shared" si="5"/>
        <v>PSS12_Adani Green Energy 27 C Limited (AGE27CL)</v>
      </c>
      <c r="C146" s="31" t="s">
        <v>444</v>
      </c>
      <c r="D146" s="197" t="s">
        <v>23</v>
      </c>
      <c r="E146" s="160" t="s">
        <v>1401</v>
      </c>
      <c r="F146" s="291" t="s">
        <v>2502</v>
      </c>
      <c r="G146" s="199"/>
      <c r="H146" s="200" t="s">
        <v>1417</v>
      </c>
      <c r="I146" s="160"/>
      <c r="J146" s="198"/>
      <c r="K146" s="201">
        <v>46034</v>
      </c>
      <c r="L146" s="202"/>
      <c r="M146" s="203"/>
      <c r="N146" s="168" t="str" cm="1">
        <f t="array" ref="N146">_xlfn.IFNA(LOOKUP(2, 1/(MOD(COLUMN(O146:XFD146)-COLUMN(O146), 5)=2)/(O146:XFD146&lt;&gt;""), O146:XFD146),"Not Submitted")</f>
        <v>Not Submitted</v>
      </c>
      <c r="O146" s="238"/>
      <c r="P146" s="238"/>
      <c r="Q146" s="198"/>
      <c r="R146" s="102"/>
      <c r="S146" s="205"/>
      <c r="T146" s="239"/>
      <c r="U146" s="240"/>
      <c r="V146" s="204"/>
      <c r="W146" s="205"/>
      <c r="X146" s="205"/>
      <c r="Y146" s="249"/>
      <c r="Z146" s="219"/>
      <c r="AA146" s="243"/>
      <c r="AB146" s="204"/>
      <c r="AC146" s="204"/>
      <c r="AD146" s="250"/>
      <c r="AE146" s="219"/>
      <c r="AF146" s="243"/>
      <c r="AG146" s="205"/>
      <c r="AH146" s="205"/>
      <c r="AI146" s="236"/>
      <c r="AJ146" s="205"/>
      <c r="AK146" s="205"/>
      <c r="AL146" s="205"/>
      <c r="AM146" s="205"/>
      <c r="AN146" s="206"/>
      <c r="AO146" s="205"/>
      <c r="AP146" s="205"/>
      <c r="AQ146" s="205"/>
      <c r="AR146" s="205"/>
      <c r="AS146" s="206"/>
      <c r="AT146" s="205"/>
      <c r="AU146" s="205"/>
      <c r="AV146" s="205"/>
      <c r="AW146" s="205"/>
      <c r="AX146" s="206"/>
      <c r="AY146" s="205"/>
      <c r="AZ146" s="205"/>
      <c r="BA146" s="205"/>
      <c r="BB146" s="205"/>
      <c r="BC146" s="206"/>
      <c r="BD146" s="205"/>
      <c r="BE146" s="205"/>
      <c r="BF146" s="205"/>
      <c r="BG146" s="205"/>
      <c r="BH146" s="206"/>
      <c r="BI146" s="205"/>
      <c r="BJ146" s="205"/>
      <c r="BK146" s="205"/>
      <c r="BL146" s="207"/>
      <c r="BM146" s="7" t="str">
        <f t="shared" si="4"/>
        <v>I</v>
      </c>
    </row>
    <row r="147" spans="1:65" s="2" customFormat="1" ht="13.5" hidden="1">
      <c r="A147" s="158">
        <v>148</v>
      </c>
      <c r="B147" s="277" t="str">
        <f t="shared" si="5"/>
        <v>PSS12_Adani Green Energy 27 C Limited (AGE27CL)</v>
      </c>
      <c r="C147" s="31" t="s">
        <v>444</v>
      </c>
      <c r="D147" s="197" t="s">
        <v>23</v>
      </c>
      <c r="E147" s="160" t="s">
        <v>1401</v>
      </c>
      <c r="F147" s="291" t="s">
        <v>2503</v>
      </c>
      <c r="G147" s="199"/>
      <c r="H147" s="200" t="s">
        <v>1419</v>
      </c>
      <c r="I147" s="160"/>
      <c r="J147" s="198"/>
      <c r="K147" s="201">
        <v>46034</v>
      </c>
      <c r="L147" s="202"/>
      <c r="M147" s="203"/>
      <c r="N147" s="168" t="str" cm="1">
        <f t="array" ref="N147">_xlfn.IFNA(LOOKUP(2, 1/(MOD(COLUMN(O147:XFD147)-COLUMN(O147), 5)=2)/(O147:XFD147&lt;&gt;""), O147:XFD147),"Not Submitted")</f>
        <v>Not Submitted</v>
      </c>
      <c r="O147" s="238"/>
      <c r="P147" s="238"/>
      <c r="Q147" s="198"/>
      <c r="R147" s="102"/>
      <c r="S147" s="205"/>
      <c r="T147" s="239"/>
      <c r="U147" s="240"/>
      <c r="V147" s="204"/>
      <c r="W147" s="205"/>
      <c r="X147" s="205"/>
      <c r="Y147" s="249"/>
      <c r="Z147" s="219"/>
      <c r="AA147" s="243"/>
      <c r="AB147" s="204"/>
      <c r="AC147" s="204"/>
      <c r="AD147" s="250"/>
      <c r="AE147" s="219"/>
      <c r="AF147" s="243"/>
      <c r="AG147" s="205"/>
      <c r="AH147" s="205"/>
      <c r="AI147" s="236"/>
      <c r="AJ147" s="205"/>
      <c r="AK147" s="205"/>
      <c r="AL147" s="205"/>
      <c r="AM147" s="205"/>
      <c r="AN147" s="206"/>
      <c r="AO147" s="205"/>
      <c r="AP147" s="205"/>
      <c r="AQ147" s="205"/>
      <c r="AR147" s="205"/>
      <c r="AS147" s="206"/>
      <c r="AT147" s="205"/>
      <c r="AU147" s="205"/>
      <c r="AV147" s="205"/>
      <c r="AW147" s="205"/>
      <c r="AX147" s="206"/>
      <c r="AY147" s="205"/>
      <c r="AZ147" s="205"/>
      <c r="BA147" s="205"/>
      <c r="BB147" s="205"/>
      <c r="BC147" s="206"/>
      <c r="BD147" s="205"/>
      <c r="BE147" s="205"/>
      <c r="BF147" s="205"/>
      <c r="BG147" s="205"/>
      <c r="BH147" s="206"/>
      <c r="BI147" s="205"/>
      <c r="BJ147" s="205"/>
      <c r="BK147" s="205"/>
      <c r="BL147" s="207"/>
      <c r="BM147" s="7" t="str">
        <f t="shared" si="4"/>
        <v>I</v>
      </c>
    </row>
    <row r="148" spans="1:65" s="2" customFormat="1" ht="13.5" hidden="1">
      <c r="A148" s="158">
        <v>149</v>
      </c>
      <c r="B148" s="277" t="str">
        <f t="shared" si="5"/>
        <v>PSS12_Adani Green Energy 27 C Limited (AGE27CL)</v>
      </c>
      <c r="C148" s="31" t="s">
        <v>444</v>
      </c>
      <c r="D148" s="197" t="s">
        <v>23</v>
      </c>
      <c r="E148" s="160" t="s">
        <v>1401</v>
      </c>
      <c r="F148" s="291" t="s">
        <v>2504</v>
      </c>
      <c r="G148" s="199"/>
      <c r="H148" s="200" t="s">
        <v>1421</v>
      </c>
      <c r="I148" s="160"/>
      <c r="J148" s="198"/>
      <c r="K148" s="201">
        <v>46037</v>
      </c>
      <c r="L148" s="202"/>
      <c r="M148" s="203"/>
      <c r="N148" s="168" t="str" cm="1">
        <f t="array" ref="N148">_xlfn.IFNA(LOOKUP(2, 1/(MOD(COLUMN(O148:XFD148)-COLUMN(O148), 5)=2)/(O148:XFD148&lt;&gt;""), O148:XFD148),"Not Submitted")</f>
        <v>Not Submitted</v>
      </c>
      <c r="O148" s="238"/>
      <c r="P148" s="238"/>
      <c r="Q148" s="198"/>
      <c r="R148" s="102"/>
      <c r="S148" s="205"/>
      <c r="T148" s="239"/>
      <c r="U148" s="240"/>
      <c r="V148" s="204"/>
      <c r="W148" s="205"/>
      <c r="X148" s="205"/>
      <c r="Y148" s="249"/>
      <c r="Z148" s="219"/>
      <c r="AA148" s="243"/>
      <c r="AB148" s="204"/>
      <c r="AC148" s="204"/>
      <c r="AD148" s="250"/>
      <c r="AE148" s="219"/>
      <c r="AF148" s="243"/>
      <c r="AG148" s="205"/>
      <c r="AH148" s="205"/>
      <c r="AI148" s="236"/>
      <c r="AJ148" s="205"/>
      <c r="AK148" s="205"/>
      <c r="AL148" s="205"/>
      <c r="AM148" s="205"/>
      <c r="AN148" s="206"/>
      <c r="AO148" s="205"/>
      <c r="AP148" s="205"/>
      <c r="AQ148" s="205"/>
      <c r="AR148" s="205"/>
      <c r="AS148" s="206"/>
      <c r="AT148" s="205"/>
      <c r="AU148" s="205"/>
      <c r="AV148" s="205"/>
      <c r="AW148" s="205"/>
      <c r="AX148" s="206"/>
      <c r="AY148" s="205"/>
      <c r="AZ148" s="205"/>
      <c r="BA148" s="205"/>
      <c r="BB148" s="205"/>
      <c r="BC148" s="206"/>
      <c r="BD148" s="205"/>
      <c r="BE148" s="205"/>
      <c r="BF148" s="205"/>
      <c r="BG148" s="205"/>
      <c r="BH148" s="206"/>
      <c r="BI148" s="205"/>
      <c r="BJ148" s="205"/>
      <c r="BK148" s="205"/>
      <c r="BL148" s="207"/>
      <c r="BM148" s="7" t="str">
        <f t="shared" si="4"/>
        <v>I</v>
      </c>
    </row>
    <row r="149" spans="1:65" s="2" customFormat="1" ht="13.5" hidden="1">
      <c r="A149" s="158">
        <v>150</v>
      </c>
      <c r="B149" s="277" t="str">
        <f t="shared" si="5"/>
        <v>PSS12_Adani Green Energy 27 C Limited (AGE27CL)</v>
      </c>
      <c r="C149" s="31" t="s">
        <v>444</v>
      </c>
      <c r="D149" s="197" t="s">
        <v>23</v>
      </c>
      <c r="E149" s="160" t="s">
        <v>1401</v>
      </c>
      <c r="F149" s="291" t="s">
        <v>2505</v>
      </c>
      <c r="G149" s="199"/>
      <c r="H149" s="200" t="s">
        <v>1423</v>
      </c>
      <c r="I149" s="160"/>
      <c r="J149" s="198"/>
      <c r="K149" s="201">
        <v>46034</v>
      </c>
      <c r="L149" s="202"/>
      <c r="M149" s="203"/>
      <c r="N149" s="168" t="str" cm="1">
        <f t="array" ref="N149">_xlfn.IFNA(LOOKUP(2, 1/(MOD(COLUMN(O149:XFD149)-COLUMN(O149), 5)=2)/(O149:XFD149&lt;&gt;""), O149:XFD149),"Not Submitted")</f>
        <v>Not Submitted</v>
      </c>
      <c r="O149" s="238"/>
      <c r="P149" s="238"/>
      <c r="Q149" s="198"/>
      <c r="R149" s="102"/>
      <c r="S149" s="205"/>
      <c r="T149" s="239"/>
      <c r="U149" s="240"/>
      <c r="V149" s="204"/>
      <c r="W149" s="205"/>
      <c r="X149" s="205"/>
      <c r="Y149" s="249"/>
      <c r="Z149" s="219"/>
      <c r="AA149" s="243"/>
      <c r="AB149" s="204"/>
      <c r="AC149" s="204"/>
      <c r="AD149" s="250"/>
      <c r="AE149" s="219"/>
      <c r="AF149" s="243"/>
      <c r="AG149" s="205"/>
      <c r="AH149" s="205"/>
      <c r="AI149" s="236"/>
      <c r="AJ149" s="205"/>
      <c r="AK149" s="205"/>
      <c r="AL149" s="205"/>
      <c r="AM149" s="205"/>
      <c r="AN149" s="206"/>
      <c r="AO149" s="205"/>
      <c r="AP149" s="205"/>
      <c r="AQ149" s="205"/>
      <c r="AR149" s="205"/>
      <c r="AS149" s="206"/>
      <c r="AT149" s="205"/>
      <c r="AU149" s="205"/>
      <c r="AV149" s="205"/>
      <c r="AW149" s="205"/>
      <c r="AX149" s="206"/>
      <c r="AY149" s="205"/>
      <c r="AZ149" s="205"/>
      <c r="BA149" s="205"/>
      <c r="BB149" s="205"/>
      <c r="BC149" s="206"/>
      <c r="BD149" s="205"/>
      <c r="BE149" s="205"/>
      <c r="BF149" s="205"/>
      <c r="BG149" s="205"/>
      <c r="BH149" s="206"/>
      <c r="BI149" s="205"/>
      <c r="BJ149" s="205"/>
      <c r="BK149" s="205"/>
      <c r="BL149" s="207"/>
      <c r="BM149" s="7" t="str">
        <f t="shared" si="4"/>
        <v>I</v>
      </c>
    </row>
    <row r="150" spans="1:65" s="2" customFormat="1" ht="13.5" hidden="1">
      <c r="A150" s="158">
        <v>151</v>
      </c>
      <c r="B150" s="277" t="str">
        <f t="shared" si="5"/>
        <v>PSS12_Adani Green Energy 27 C Limited (AGE27CL)</v>
      </c>
      <c r="C150" s="31" t="s">
        <v>444</v>
      </c>
      <c r="D150" s="197" t="s">
        <v>23</v>
      </c>
      <c r="E150" s="160" t="s">
        <v>1401</v>
      </c>
      <c r="F150" s="291" t="s">
        <v>2506</v>
      </c>
      <c r="G150" s="199"/>
      <c r="H150" s="200" t="s">
        <v>1425</v>
      </c>
      <c r="I150" s="160"/>
      <c r="J150" s="198"/>
      <c r="K150" s="201">
        <v>46037</v>
      </c>
      <c r="L150" s="202"/>
      <c r="M150" s="203"/>
      <c r="N150" s="168" t="str" cm="1">
        <f t="array" ref="N150">_xlfn.IFNA(LOOKUP(2, 1/(MOD(COLUMN(O150:XFD150)-COLUMN(O150), 5)=2)/(O150:XFD150&lt;&gt;""), O150:XFD150),"Not Submitted")</f>
        <v>Not Submitted</v>
      </c>
      <c r="O150" s="238"/>
      <c r="P150" s="238"/>
      <c r="Q150" s="198"/>
      <c r="R150" s="102"/>
      <c r="S150" s="205"/>
      <c r="T150" s="239"/>
      <c r="U150" s="240"/>
      <c r="V150" s="204"/>
      <c r="W150" s="205"/>
      <c r="X150" s="205"/>
      <c r="Y150" s="249"/>
      <c r="Z150" s="219"/>
      <c r="AA150" s="243"/>
      <c r="AB150" s="204"/>
      <c r="AC150" s="204"/>
      <c r="AD150" s="250"/>
      <c r="AE150" s="219"/>
      <c r="AF150" s="243"/>
      <c r="AG150" s="205"/>
      <c r="AH150" s="205"/>
      <c r="AI150" s="236"/>
      <c r="AJ150" s="205"/>
      <c r="AK150" s="205"/>
      <c r="AL150" s="205"/>
      <c r="AM150" s="205"/>
      <c r="AN150" s="206"/>
      <c r="AO150" s="205"/>
      <c r="AP150" s="205"/>
      <c r="AQ150" s="205"/>
      <c r="AR150" s="205"/>
      <c r="AS150" s="206"/>
      <c r="AT150" s="205"/>
      <c r="AU150" s="205"/>
      <c r="AV150" s="205"/>
      <c r="AW150" s="205"/>
      <c r="AX150" s="206"/>
      <c r="AY150" s="205"/>
      <c r="AZ150" s="205"/>
      <c r="BA150" s="205"/>
      <c r="BB150" s="205"/>
      <c r="BC150" s="206"/>
      <c r="BD150" s="205"/>
      <c r="BE150" s="205"/>
      <c r="BF150" s="205"/>
      <c r="BG150" s="205"/>
      <c r="BH150" s="206"/>
      <c r="BI150" s="205"/>
      <c r="BJ150" s="205"/>
      <c r="BK150" s="205"/>
      <c r="BL150" s="207"/>
      <c r="BM150" s="7" t="str">
        <f t="shared" si="4"/>
        <v>I</v>
      </c>
    </row>
    <row r="151" spans="1:65" s="2" customFormat="1" ht="13.5" hidden="1">
      <c r="A151" s="158">
        <v>152</v>
      </c>
      <c r="B151" s="277" t="str">
        <f t="shared" si="5"/>
        <v>PSS12_Adani Green Energy 27 C Limited (AGE27CL)</v>
      </c>
      <c r="C151" s="31" t="s">
        <v>444</v>
      </c>
      <c r="D151" s="197" t="s">
        <v>23</v>
      </c>
      <c r="E151" s="160" t="s">
        <v>1401</v>
      </c>
      <c r="F151" s="291" t="s">
        <v>2507</v>
      </c>
      <c r="G151" s="199"/>
      <c r="H151" s="200" t="s">
        <v>1443</v>
      </c>
      <c r="I151" s="160"/>
      <c r="J151" s="198"/>
      <c r="K151" s="201">
        <v>46038</v>
      </c>
      <c r="L151" s="202"/>
      <c r="M151" s="203"/>
      <c r="N151" s="168" t="str" cm="1">
        <f t="array" ref="N151">_xlfn.IFNA(LOOKUP(2, 1/(MOD(COLUMN(O151:XFD151)-COLUMN(O151), 5)=2)/(O151:XFD151&lt;&gt;""), O151:XFD151),"Not Submitted")</f>
        <v>Not Submitted</v>
      </c>
      <c r="O151" s="238"/>
      <c r="P151" s="238"/>
      <c r="Q151" s="198"/>
      <c r="R151" s="102"/>
      <c r="S151" s="205"/>
      <c r="T151" s="239"/>
      <c r="U151" s="240"/>
      <c r="V151" s="204"/>
      <c r="W151" s="205"/>
      <c r="X151" s="205"/>
      <c r="Y151" s="249"/>
      <c r="Z151" s="219"/>
      <c r="AA151" s="243"/>
      <c r="AB151" s="204"/>
      <c r="AC151" s="204"/>
      <c r="AD151" s="250"/>
      <c r="AE151" s="219"/>
      <c r="AF151" s="243"/>
      <c r="AG151" s="205"/>
      <c r="AH151" s="205"/>
      <c r="AI151" s="236"/>
      <c r="AJ151" s="205"/>
      <c r="AK151" s="205"/>
      <c r="AL151" s="205"/>
      <c r="AM151" s="205"/>
      <c r="AN151" s="206"/>
      <c r="AO151" s="205"/>
      <c r="AP151" s="205"/>
      <c r="AQ151" s="205"/>
      <c r="AR151" s="205"/>
      <c r="AS151" s="206"/>
      <c r="AT151" s="205"/>
      <c r="AU151" s="205"/>
      <c r="AV151" s="205"/>
      <c r="AW151" s="205"/>
      <c r="AX151" s="206"/>
      <c r="AY151" s="205"/>
      <c r="AZ151" s="205"/>
      <c r="BA151" s="205"/>
      <c r="BB151" s="205"/>
      <c r="BC151" s="206"/>
      <c r="BD151" s="205"/>
      <c r="BE151" s="205"/>
      <c r="BF151" s="205"/>
      <c r="BG151" s="205"/>
      <c r="BH151" s="206"/>
      <c r="BI151" s="205"/>
      <c r="BJ151" s="205"/>
      <c r="BK151" s="205"/>
      <c r="BL151" s="207"/>
      <c r="BM151" s="7" t="str">
        <f t="shared" si="4"/>
        <v>I</v>
      </c>
    </row>
    <row r="152" spans="1:65" s="2" customFormat="1" ht="13.5" hidden="1">
      <c r="A152" s="158">
        <v>153</v>
      </c>
      <c r="B152" s="277" t="str">
        <f t="shared" si="5"/>
        <v>PSS12_Adani Green Energy 27 C Limited (AGE27CL)</v>
      </c>
      <c r="C152" s="31" t="s">
        <v>444</v>
      </c>
      <c r="D152" s="197" t="s">
        <v>23</v>
      </c>
      <c r="E152" s="160" t="s">
        <v>1401</v>
      </c>
      <c r="F152" s="291" t="s">
        <v>2508</v>
      </c>
      <c r="G152" s="199"/>
      <c r="H152" s="200" t="s">
        <v>1445</v>
      </c>
      <c r="I152" s="160"/>
      <c r="J152" s="198"/>
      <c r="K152" s="201">
        <v>46043</v>
      </c>
      <c r="L152" s="202"/>
      <c r="M152" s="203"/>
      <c r="N152" s="168" t="str" cm="1">
        <f t="array" ref="N152">_xlfn.IFNA(LOOKUP(2, 1/(MOD(COLUMN(O152:XFD152)-COLUMN(O152), 5)=2)/(O152:XFD152&lt;&gt;""), O152:XFD152),"Not Submitted")</f>
        <v>Not Submitted</v>
      </c>
      <c r="O152" s="238"/>
      <c r="P152" s="238"/>
      <c r="Q152" s="198"/>
      <c r="R152" s="102"/>
      <c r="S152" s="205"/>
      <c r="T152" s="239"/>
      <c r="U152" s="240"/>
      <c r="V152" s="204"/>
      <c r="W152" s="205"/>
      <c r="X152" s="205"/>
      <c r="Y152" s="249"/>
      <c r="Z152" s="219"/>
      <c r="AA152" s="243"/>
      <c r="AB152" s="204"/>
      <c r="AC152" s="204"/>
      <c r="AD152" s="250"/>
      <c r="AE152" s="219"/>
      <c r="AF152" s="243"/>
      <c r="AG152" s="205"/>
      <c r="AH152" s="205"/>
      <c r="AI152" s="236"/>
      <c r="AJ152" s="205"/>
      <c r="AK152" s="205"/>
      <c r="AL152" s="205"/>
      <c r="AM152" s="205"/>
      <c r="AN152" s="206"/>
      <c r="AO152" s="205"/>
      <c r="AP152" s="205"/>
      <c r="AQ152" s="205"/>
      <c r="AR152" s="205"/>
      <c r="AS152" s="206"/>
      <c r="AT152" s="205"/>
      <c r="AU152" s="205"/>
      <c r="AV152" s="205"/>
      <c r="AW152" s="205"/>
      <c r="AX152" s="206"/>
      <c r="AY152" s="205"/>
      <c r="AZ152" s="205"/>
      <c r="BA152" s="205"/>
      <c r="BB152" s="205"/>
      <c r="BC152" s="206"/>
      <c r="BD152" s="205"/>
      <c r="BE152" s="205"/>
      <c r="BF152" s="205"/>
      <c r="BG152" s="205"/>
      <c r="BH152" s="206"/>
      <c r="BI152" s="205"/>
      <c r="BJ152" s="205"/>
      <c r="BK152" s="205"/>
      <c r="BL152" s="207"/>
      <c r="BM152" s="7" t="str">
        <f t="shared" si="4"/>
        <v>I</v>
      </c>
    </row>
    <row r="153" spans="1:65" s="2" customFormat="1" ht="13.5" hidden="1">
      <c r="A153" s="158">
        <v>154</v>
      </c>
      <c r="B153" s="277" t="str">
        <f t="shared" si="5"/>
        <v>PSS12_Adani Green Energy 27 C Limited (AGE27CL)</v>
      </c>
      <c r="C153" s="31" t="s">
        <v>444</v>
      </c>
      <c r="D153" s="197" t="s">
        <v>23</v>
      </c>
      <c r="E153" s="160" t="s">
        <v>1401</v>
      </c>
      <c r="F153" s="291" t="s">
        <v>2509</v>
      </c>
      <c r="G153" s="199"/>
      <c r="H153" s="200" t="s">
        <v>1447</v>
      </c>
      <c r="I153" s="160"/>
      <c r="J153" s="198"/>
      <c r="K153" s="201">
        <v>46050</v>
      </c>
      <c r="L153" s="202"/>
      <c r="M153" s="203"/>
      <c r="N153" s="168" t="str" cm="1">
        <f t="array" ref="N153">_xlfn.IFNA(LOOKUP(2, 1/(MOD(COLUMN(O153:XFD153)-COLUMN(O153), 5)=2)/(O153:XFD153&lt;&gt;""), O153:XFD153),"Not Submitted")</f>
        <v>Not Submitted</v>
      </c>
      <c r="O153" s="238"/>
      <c r="P153" s="238"/>
      <c r="Q153" s="198"/>
      <c r="R153" s="102"/>
      <c r="S153" s="205"/>
      <c r="T153" s="239"/>
      <c r="U153" s="240"/>
      <c r="V153" s="204"/>
      <c r="W153" s="205"/>
      <c r="X153" s="205"/>
      <c r="Y153" s="249"/>
      <c r="Z153" s="219"/>
      <c r="AA153" s="243"/>
      <c r="AB153" s="204"/>
      <c r="AC153" s="204"/>
      <c r="AD153" s="250"/>
      <c r="AE153" s="219"/>
      <c r="AF153" s="243"/>
      <c r="AG153" s="205"/>
      <c r="AH153" s="205"/>
      <c r="AI153" s="236"/>
      <c r="AJ153" s="205"/>
      <c r="AK153" s="205"/>
      <c r="AL153" s="205"/>
      <c r="AM153" s="205"/>
      <c r="AN153" s="206"/>
      <c r="AO153" s="205"/>
      <c r="AP153" s="205"/>
      <c r="AQ153" s="205"/>
      <c r="AR153" s="205"/>
      <c r="AS153" s="206"/>
      <c r="AT153" s="205"/>
      <c r="AU153" s="205"/>
      <c r="AV153" s="205"/>
      <c r="AW153" s="205"/>
      <c r="AX153" s="206"/>
      <c r="AY153" s="205"/>
      <c r="AZ153" s="205"/>
      <c r="BA153" s="205"/>
      <c r="BB153" s="205"/>
      <c r="BC153" s="206"/>
      <c r="BD153" s="205"/>
      <c r="BE153" s="205"/>
      <c r="BF153" s="205"/>
      <c r="BG153" s="205"/>
      <c r="BH153" s="206"/>
      <c r="BI153" s="205"/>
      <c r="BJ153" s="205"/>
      <c r="BK153" s="205"/>
      <c r="BL153" s="207"/>
      <c r="BM153" s="7" t="str">
        <f t="shared" si="4"/>
        <v>I</v>
      </c>
    </row>
    <row r="154" spans="1:65" s="2" customFormat="1" ht="13.5" hidden="1">
      <c r="A154" s="158">
        <v>155</v>
      </c>
      <c r="B154" s="277" t="str">
        <f t="shared" si="5"/>
        <v>PSS12_Adani Green Energy 27 C Limited (AGE27CL)</v>
      </c>
      <c r="C154" s="31" t="s">
        <v>444</v>
      </c>
      <c r="D154" s="197" t="s">
        <v>23</v>
      </c>
      <c r="E154" s="160" t="s">
        <v>1401</v>
      </c>
      <c r="F154" s="291" t="s">
        <v>2510</v>
      </c>
      <c r="G154" s="199"/>
      <c r="H154" s="200" t="s">
        <v>1449</v>
      </c>
      <c r="I154" s="160"/>
      <c r="J154" s="198"/>
      <c r="K154" s="201">
        <v>46050</v>
      </c>
      <c r="L154" s="202"/>
      <c r="M154" s="203"/>
      <c r="N154" s="168" t="str" cm="1">
        <f t="array" ref="N154">_xlfn.IFNA(LOOKUP(2, 1/(MOD(COLUMN(O154:XFD154)-COLUMN(O154), 5)=2)/(O154:XFD154&lt;&gt;""), O154:XFD154),"Not Submitted")</f>
        <v>Not Submitted</v>
      </c>
      <c r="O154" s="238"/>
      <c r="P154" s="238"/>
      <c r="Q154" s="198"/>
      <c r="R154" s="102"/>
      <c r="S154" s="205"/>
      <c r="T154" s="239"/>
      <c r="U154" s="240"/>
      <c r="V154" s="204"/>
      <c r="W154" s="205"/>
      <c r="X154" s="205"/>
      <c r="Y154" s="249"/>
      <c r="Z154" s="219"/>
      <c r="AA154" s="243"/>
      <c r="AB154" s="204"/>
      <c r="AC154" s="204"/>
      <c r="AD154" s="250"/>
      <c r="AE154" s="219"/>
      <c r="AF154" s="243"/>
      <c r="AG154" s="205"/>
      <c r="AH154" s="205"/>
      <c r="AI154" s="236"/>
      <c r="AJ154" s="205"/>
      <c r="AK154" s="205"/>
      <c r="AL154" s="205"/>
      <c r="AM154" s="205"/>
      <c r="AN154" s="206"/>
      <c r="AO154" s="205"/>
      <c r="AP154" s="205"/>
      <c r="AQ154" s="205"/>
      <c r="AR154" s="205"/>
      <c r="AS154" s="206"/>
      <c r="AT154" s="205"/>
      <c r="AU154" s="205"/>
      <c r="AV154" s="205"/>
      <c r="AW154" s="205"/>
      <c r="AX154" s="206"/>
      <c r="AY154" s="205"/>
      <c r="AZ154" s="205"/>
      <c r="BA154" s="205"/>
      <c r="BB154" s="205"/>
      <c r="BC154" s="206"/>
      <c r="BD154" s="205"/>
      <c r="BE154" s="205"/>
      <c r="BF154" s="205"/>
      <c r="BG154" s="205"/>
      <c r="BH154" s="206"/>
      <c r="BI154" s="205"/>
      <c r="BJ154" s="205"/>
      <c r="BK154" s="205"/>
      <c r="BL154" s="207"/>
      <c r="BM154" s="7" t="str">
        <f t="shared" si="4"/>
        <v>I</v>
      </c>
    </row>
    <row r="155" spans="1:65" s="2" customFormat="1" ht="13.5" hidden="1">
      <c r="A155" s="158">
        <v>156</v>
      </c>
      <c r="B155" s="277" t="str">
        <f t="shared" si="5"/>
        <v>PSS12_Adani Green Energy 27 C Limited (AGE27CL)</v>
      </c>
      <c r="C155" s="31" t="s">
        <v>444</v>
      </c>
      <c r="D155" s="197" t="s">
        <v>23</v>
      </c>
      <c r="E155" s="160" t="s">
        <v>1401</v>
      </c>
      <c r="F155" s="291" t="s">
        <v>2511</v>
      </c>
      <c r="G155" s="199"/>
      <c r="H155" s="200" t="s">
        <v>1451</v>
      </c>
      <c r="I155" s="160"/>
      <c r="J155" s="198"/>
      <c r="K155" s="201">
        <v>46057</v>
      </c>
      <c r="L155" s="202"/>
      <c r="M155" s="203"/>
      <c r="N155" s="168" t="str" cm="1">
        <f t="array" ref="N155">_xlfn.IFNA(LOOKUP(2, 1/(MOD(COLUMN(O155:XFD155)-COLUMN(O155), 5)=2)/(O155:XFD155&lt;&gt;""), O155:XFD155),"Not Submitted")</f>
        <v>Not Submitted</v>
      </c>
      <c r="O155" s="238"/>
      <c r="P155" s="238"/>
      <c r="Q155" s="198"/>
      <c r="R155" s="102"/>
      <c r="S155" s="205"/>
      <c r="T155" s="239"/>
      <c r="U155" s="240"/>
      <c r="V155" s="204"/>
      <c r="W155" s="205"/>
      <c r="X155" s="205"/>
      <c r="Y155" s="249"/>
      <c r="Z155" s="219"/>
      <c r="AA155" s="243"/>
      <c r="AB155" s="204"/>
      <c r="AC155" s="204"/>
      <c r="AD155" s="250"/>
      <c r="AE155" s="219"/>
      <c r="AF155" s="243"/>
      <c r="AG155" s="205"/>
      <c r="AH155" s="205"/>
      <c r="AI155" s="236"/>
      <c r="AJ155" s="205"/>
      <c r="AK155" s="205"/>
      <c r="AL155" s="205"/>
      <c r="AM155" s="205"/>
      <c r="AN155" s="206"/>
      <c r="AO155" s="205"/>
      <c r="AP155" s="205"/>
      <c r="AQ155" s="205"/>
      <c r="AR155" s="205"/>
      <c r="AS155" s="206"/>
      <c r="AT155" s="205"/>
      <c r="AU155" s="205"/>
      <c r="AV155" s="205"/>
      <c r="AW155" s="205"/>
      <c r="AX155" s="206"/>
      <c r="AY155" s="205"/>
      <c r="AZ155" s="205"/>
      <c r="BA155" s="205"/>
      <c r="BB155" s="205"/>
      <c r="BC155" s="206"/>
      <c r="BD155" s="205"/>
      <c r="BE155" s="205"/>
      <c r="BF155" s="205"/>
      <c r="BG155" s="205"/>
      <c r="BH155" s="206"/>
      <c r="BI155" s="205"/>
      <c r="BJ155" s="205"/>
      <c r="BK155" s="205"/>
      <c r="BL155" s="207"/>
      <c r="BM155" s="7" t="str">
        <f t="shared" si="4"/>
        <v>I</v>
      </c>
    </row>
    <row r="156" spans="1:65" s="2" customFormat="1" ht="13.5" hidden="1">
      <c r="A156" s="158">
        <v>157</v>
      </c>
      <c r="B156" s="277" t="str">
        <f t="shared" si="5"/>
        <v>PSS12_Adani Green Energy 27 C Limited (AGE27CL)</v>
      </c>
      <c r="C156" s="31" t="s">
        <v>444</v>
      </c>
      <c r="D156" s="197" t="s">
        <v>23</v>
      </c>
      <c r="E156" s="160" t="s">
        <v>1401</v>
      </c>
      <c r="F156" s="291" t="s">
        <v>2512</v>
      </c>
      <c r="G156" s="199"/>
      <c r="H156" s="200" t="s">
        <v>1453</v>
      </c>
      <c r="I156" s="160"/>
      <c r="J156" s="198"/>
      <c r="K156" s="201">
        <v>46064</v>
      </c>
      <c r="L156" s="202"/>
      <c r="M156" s="203"/>
      <c r="N156" s="168" t="str" cm="1">
        <f t="array" ref="N156">_xlfn.IFNA(LOOKUP(2, 1/(MOD(COLUMN(O156:XFD156)-COLUMN(O156), 5)=2)/(O156:XFD156&lt;&gt;""), O156:XFD156),"Not Submitted")</f>
        <v>Not Submitted</v>
      </c>
      <c r="O156" s="238"/>
      <c r="P156" s="238"/>
      <c r="Q156" s="198"/>
      <c r="R156" s="102"/>
      <c r="S156" s="205"/>
      <c r="T156" s="239"/>
      <c r="U156" s="240"/>
      <c r="V156" s="204"/>
      <c r="W156" s="205"/>
      <c r="X156" s="205"/>
      <c r="Y156" s="249"/>
      <c r="Z156" s="219"/>
      <c r="AA156" s="243"/>
      <c r="AB156" s="204"/>
      <c r="AC156" s="204"/>
      <c r="AD156" s="250"/>
      <c r="AE156" s="219"/>
      <c r="AF156" s="243"/>
      <c r="AG156" s="205"/>
      <c r="AH156" s="205"/>
      <c r="AI156" s="236"/>
      <c r="AJ156" s="205"/>
      <c r="AK156" s="205"/>
      <c r="AL156" s="205"/>
      <c r="AM156" s="205"/>
      <c r="AN156" s="206"/>
      <c r="AO156" s="205"/>
      <c r="AP156" s="205"/>
      <c r="AQ156" s="205"/>
      <c r="AR156" s="205"/>
      <c r="AS156" s="206"/>
      <c r="AT156" s="205"/>
      <c r="AU156" s="205"/>
      <c r="AV156" s="205"/>
      <c r="AW156" s="205"/>
      <c r="AX156" s="206"/>
      <c r="AY156" s="205"/>
      <c r="AZ156" s="205"/>
      <c r="BA156" s="205"/>
      <c r="BB156" s="205"/>
      <c r="BC156" s="206"/>
      <c r="BD156" s="205"/>
      <c r="BE156" s="205"/>
      <c r="BF156" s="205"/>
      <c r="BG156" s="205"/>
      <c r="BH156" s="206"/>
      <c r="BI156" s="205"/>
      <c r="BJ156" s="205"/>
      <c r="BK156" s="205"/>
      <c r="BL156" s="207"/>
      <c r="BM156" s="7" t="str">
        <f t="shared" si="4"/>
        <v>I</v>
      </c>
    </row>
    <row r="157" spans="1:65" s="2" customFormat="1" ht="13.5" hidden="1">
      <c r="A157" s="158">
        <v>158</v>
      </c>
      <c r="B157" s="277" t="str">
        <f t="shared" si="5"/>
        <v>PSS12_Adani Green Energy 27 C Limited (AGE27CL)</v>
      </c>
      <c r="C157" s="31" t="s">
        <v>444</v>
      </c>
      <c r="D157" s="197" t="s">
        <v>23</v>
      </c>
      <c r="E157" s="160" t="s">
        <v>1401</v>
      </c>
      <c r="F157" s="291" t="s">
        <v>2513</v>
      </c>
      <c r="G157" s="199"/>
      <c r="H157" s="200" t="s">
        <v>1455</v>
      </c>
      <c r="I157" s="160"/>
      <c r="J157" s="198"/>
      <c r="K157" s="201">
        <v>46057</v>
      </c>
      <c r="L157" s="202"/>
      <c r="M157" s="203"/>
      <c r="N157" s="168" t="str" cm="1">
        <f t="array" ref="N157">_xlfn.IFNA(LOOKUP(2, 1/(MOD(COLUMN(O157:XFD157)-COLUMN(O157), 5)=2)/(O157:XFD157&lt;&gt;""), O157:XFD157),"Not Submitted")</f>
        <v>Not Submitted</v>
      </c>
      <c r="O157" s="238"/>
      <c r="P157" s="238"/>
      <c r="Q157" s="198"/>
      <c r="R157" s="102"/>
      <c r="S157" s="205"/>
      <c r="T157" s="239"/>
      <c r="U157" s="240"/>
      <c r="V157" s="204"/>
      <c r="W157" s="205"/>
      <c r="X157" s="205"/>
      <c r="Y157" s="249"/>
      <c r="Z157" s="219"/>
      <c r="AA157" s="243"/>
      <c r="AB157" s="204"/>
      <c r="AC157" s="204"/>
      <c r="AD157" s="250"/>
      <c r="AE157" s="219"/>
      <c r="AF157" s="243"/>
      <c r="AG157" s="205"/>
      <c r="AH157" s="205"/>
      <c r="AI157" s="236"/>
      <c r="AJ157" s="205"/>
      <c r="AK157" s="205"/>
      <c r="AL157" s="205"/>
      <c r="AM157" s="205"/>
      <c r="AN157" s="206"/>
      <c r="AO157" s="205"/>
      <c r="AP157" s="205"/>
      <c r="AQ157" s="205"/>
      <c r="AR157" s="205"/>
      <c r="AS157" s="206"/>
      <c r="AT157" s="205"/>
      <c r="AU157" s="205"/>
      <c r="AV157" s="205"/>
      <c r="AW157" s="205"/>
      <c r="AX157" s="206"/>
      <c r="AY157" s="205"/>
      <c r="AZ157" s="205"/>
      <c r="BA157" s="205"/>
      <c r="BB157" s="205"/>
      <c r="BC157" s="206"/>
      <c r="BD157" s="205"/>
      <c r="BE157" s="205"/>
      <c r="BF157" s="205"/>
      <c r="BG157" s="205"/>
      <c r="BH157" s="206"/>
      <c r="BI157" s="205"/>
      <c r="BJ157" s="205"/>
      <c r="BK157" s="205"/>
      <c r="BL157" s="207"/>
      <c r="BM157" s="7" t="str">
        <f t="shared" si="4"/>
        <v>I</v>
      </c>
    </row>
    <row r="158" spans="1:65" s="2" customFormat="1" ht="13.5" hidden="1">
      <c r="A158" s="158">
        <v>159</v>
      </c>
      <c r="B158" s="277" t="str">
        <f t="shared" si="5"/>
        <v>PSS12_Adani Green Energy 27 C Limited (AGE27CL)</v>
      </c>
      <c r="C158" s="31" t="s">
        <v>444</v>
      </c>
      <c r="D158" s="197" t="s">
        <v>23</v>
      </c>
      <c r="E158" s="160" t="s">
        <v>1401</v>
      </c>
      <c r="F158" s="291" t="s">
        <v>2514</v>
      </c>
      <c r="G158" s="199"/>
      <c r="H158" s="200" t="s">
        <v>1457</v>
      </c>
      <c r="I158" s="160"/>
      <c r="J158" s="198"/>
      <c r="K158" s="201">
        <v>46057</v>
      </c>
      <c r="L158" s="202"/>
      <c r="M158" s="203"/>
      <c r="N158" s="168" t="str" cm="1">
        <f t="array" ref="N158">_xlfn.IFNA(LOOKUP(2, 1/(MOD(COLUMN(O158:XFD158)-COLUMN(O158), 5)=2)/(O158:XFD158&lt;&gt;""), O158:XFD158),"Not Submitted")</f>
        <v>Not Submitted</v>
      </c>
      <c r="O158" s="238"/>
      <c r="P158" s="238"/>
      <c r="Q158" s="198"/>
      <c r="R158" s="102"/>
      <c r="S158" s="205"/>
      <c r="T158" s="239"/>
      <c r="U158" s="240"/>
      <c r="V158" s="204"/>
      <c r="W158" s="205"/>
      <c r="X158" s="205"/>
      <c r="Y158" s="249"/>
      <c r="Z158" s="219"/>
      <c r="AA158" s="243"/>
      <c r="AB158" s="204"/>
      <c r="AC158" s="204"/>
      <c r="AD158" s="250"/>
      <c r="AE158" s="219"/>
      <c r="AF158" s="243"/>
      <c r="AG158" s="205"/>
      <c r="AH158" s="205"/>
      <c r="AI158" s="236"/>
      <c r="AJ158" s="205"/>
      <c r="AK158" s="205"/>
      <c r="AL158" s="205"/>
      <c r="AM158" s="205"/>
      <c r="AN158" s="206"/>
      <c r="AO158" s="205"/>
      <c r="AP158" s="205"/>
      <c r="AQ158" s="205"/>
      <c r="AR158" s="205"/>
      <c r="AS158" s="206"/>
      <c r="AT158" s="205"/>
      <c r="AU158" s="205"/>
      <c r="AV158" s="205"/>
      <c r="AW158" s="205"/>
      <c r="AX158" s="206"/>
      <c r="AY158" s="205"/>
      <c r="AZ158" s="205"/>
      <c r="BA158" s="205"/>
      <c r="BB158" s="205"/>
      <c r="BC158" s="206"/>
      <c r="BD158" s="205"/>
      <c r="BE158" s="205"/>
      <c r="BF158" s="205"/>
      <c r="BG158" s="205"/>
      <c r="BH158" s="206"/>
      <c r="BI158" s="205"/>
      <c r="BJ158" s="205"/>
      <c r="BK158" s="205"/>
      <c r="BL158" s="207"/>
      <c r="BM158" s="7" t="str">
        <f t="shared" si="4"/>
        <v>I</v>
      </c>
    </row>
    <row r="159" spans="1:65" s="2" customFormat="1" ht="13.5" hidden="1">
      <c r="A159" s="158">
        <v>160</v>
      </c>
      <c r="B159" s="277" t="str">
        <f t="shared" si="5"/>
        <v>PSS12_Adani Green Energy 27 C Limited (AGE27CL)</v>
      </c>
      <c r="C159" s="31" t="s">
        <v>444</v>
      </c>
      <c r="D159" s="197" t="s">
        <v>23</v>
      </c>
      <c r="E159" s="160" t="s">
        <v>1401</v>
      </c>
      <c r="F159" s="291" t="s">
        <v>2515</v>
      </c>
      <c r="G159" s="199"/>
      <c r="H159" s="200" t="s">
        <v>1459</v>
      </c>
      <c r="I159" s="160"/>
      <c r="J159" s="198"/>
      <c r="K159" s="201">
        <v>46069</v>
      </c>
      <c r="L159" s="202"/>
      <c r="M159" s="203"/>
      <c r="N159" s="168" t="str" cm="1">
        <f t="array" ref="N159">_xlfn.IFNA(LOOKUP(2, 1/(MOD(COLUMN(O159:XFD159)-COLUMN(O159), 5)=2)/(O159:XFD159&lt;&gt;""), O159:XFD159),"Not Submitted")</f>
        <v>Not Submitted</v>
      </c>
      <c r="O159" s="238"/>
      <c r="P159" s="238"/>
      <c r="Q159" s="198"/>
      <c r="R159" s="102"/>
      <c r="S159" s="205"/>
      <c r="T159" s="239"/>
      <c r="U159" s="240"/>
      <c r="V159" s="204"/>
      <c r="W159" s="205"/>
      <c r="X159" s="205"/>
      <c r="Y159" s="249"/>
      <c r="Z159" s="219"/>
      <c r="AA159" s="243"/>
      <c r="AB159" s="204"/>
      <c r="AC159" s="204"/>
      <c r="AD159" s="250"/>
      <c r="AE159" s="219"/>
      <c r="AF159" s="243"/>
      <c r="AG159" s="205"/>
      <c r="AH159" s="205"/>
      <c r="AI159" s="236"/>
      <c r="AJ159" s="205"/>
      <c r="AK159" s="205"/>
      <c r="AL159" s="205"/>
      <c r="AM159" s="205"/>
      <c r="AN159" s="206"/>
      <c r="AO159" s="205"/>
      <c r="AP159" s="205"/>
      <c r="AQ159" s="205"/>
      <c r="AR159" s="205"/>
      <c r="AS159" s="206"/>
      <c r="AT159" s="205"/>
      <c r="AU159" s="205"/>
      <c r="AV159" s="205"/>
      <c r="AW159" s="205"/>
      <c r="AX159" s="206"/>
      <c r="AY159" s="205"/>
      <c r="AZ159" s="205"/>
      <c r="BA159" s="205"/>
      <c r="BB159" s="205"/>
      <c r="BC159" s="206"/>
      <c r="BD159" s="205"/>
      <c r="BE159" s="205"/>
      <c r="BF159" s="205"/>
      <c r="BG159" s="205"/>
      <c r="BH159" s="206"/>
      <c r="BI159" s="205"/>
      <c r="BJ159" s="205"/>
      <c r="BK159" s="205"/>
      <c r="BL159" s="207"/>
      <c r="BM159" s="7" t="str">
        <f t="shared" si="4"/>
        <v>I</v>
      </c>
    </row>
    <row r="160" spans="1:65" s="2" customFormat="1" ht="13.5" hidden="1">
      <c r="A160" s="158">
        <v>161</v>
      </c>
      <c r="B160" s="277" t="str">
        <f t="shared" si="5"/>
        <v>PSS12_Adani Green Energy 27 C Limited (AGE27CL)</v>
      </c>
      <c r="C160" s="31" t="s">
        <v>444</v>
      </c>
      <c r="D160" s="197" t="s">
        <v>23</v>
      </c>
      <c r="E160" s="160" t="s">
        <v>1401</v>
      </c>
      <c r="F160" s="291" t="s">
        <v>2516</v>
      </c>
      <c r="G160" s="199"/>
      <c r="H160" s="200" t="s">
        <v>1461</v>
      </c>
      <c r="I160" s="160"/>
      <c r="J160" s="198"/>
      <c r="K160" s="201" t="s">
        <v>1462</v>
      </c>
      <c r="L160" s="202"/>
      <c r="M160" s="203"/>
      <c r="N160" s="168" t="str" cm="1">
        <f t="array" ref="N160">_xlfn.IFNA(LOOKUP(2, 1/(MOD(COLUMN(O160:XFD160)-COLUMN(O160), 5)=2)/(O160:XFD160&lt;&gt;""), O160:XFD160),"Not Submitted")</f>
        <v>Not Submitted</v>
      </c>
      <c r="O160" s="238"/>
      <c r="P160" s="238"/>
      <c r="Q160" s="198"/>
      <c r="R160" s="102"/>
      <c r="S160" s="205"/>
      <c r="T160" s="239"/>
      <c r="U160" s="240"/>
      <c r="V160" s="204"/>
      <c r="W160" s="205"/>
      <c r="X160" s="205"/>
      <c r="Y160" s="249"/>
      <c r="Z160" s="219"/>
      <c r="AA160" s="243"/>
      <c r="AB160" s="204"/>
      <c r="AC160" s="204"/>
      <c r="AD160" s="250"/>
      <c r="AE160" s="219"/>
      <c r="AF160" s="243"/>
      <c r="AG160" s="205"/>
      <c r="AH160" s="205"/>
      <c r="AI160" s="236"/>
      <c r="AJ160" s="205"/>
      <c r="AK160" s="205"/>
      <c r="AL160" s="205"/>
      <c r="AM160" s="205"/>
      <c r="AN160" s="206"/>
      <c r="AO160" s="205"/>
      <c r="AP160" s="205"/>
      <c r="AQ160" s="205"/>
      <c r="AR160" s="205"/>
      <c r="AS160" s="206"/>
      <c r="AT160" s="205"/>
      <c r="AU160" s="205"/>
      <c r="AV160" s="205"/>
      <c r="AW160" s="205"/>
      <c r="AX160" s="206"/>
      <c r="AY160" s="205"/>
      <c r="AZ160" s="205"/>
      <c r="BA160" s="205"/>
      <c r="BB160" s="205"/>
      <c r="BC160" s="206"/>
      <c r="BD160" s="205"/>
      <c r="BE160" s="205"/>
      <c r="BF160" s="205"/>
      <c r="BG160" s="205"/>
      <c r="BH160" s="206"/>
      <c r="BI160" s="205"/>
      <c r="BJ160" s="205"/>
      <c r="BK160" s="205"/>
      <c r="BL160" s="207"/>
      <c r="BM160" s="7" t="str">
        <f t="shared" si="4"/>
        <v>I</v>
      </c>
    </row>
    <row r="161" spans="1:65" s="2" customFormat="1" ht="13.5" hidden="1">
      <c r="A161" s="158">
        <v>162</v>
      </c>
      <c r="B161" s="277" t="str">
        <f t="shared" si="5"/>
        <v>PSS12_Adani Green Energy 27 C Limited (AGE27CL)</v>
      </c>
      <c r="C161" s="31" t="s">
        <v>444</v>
      </c>
      <c r="D161" s="197" t="s">
        <v>23</v>
      </c>
      <c r="E161" s="160" t="s">
        <v>1401</v>
      </c>
      <c r="F161" s="291" t="s">
        <v>2517</v>
      </c>
      <c r="G161" s="199"/>
      <c r="H161" s="200" t="s">
        <v>1464</v>
      </c>
      <c r="I161" s="160"/>
      <c r="J161" s="198"/>
      <c r="K161" s="201">
        <v>46052</v>
      </c>
      <c r="L161" s="202"/>
      <c r="M161" s="203"/>
      <c r="N161" s="168" t="str" cm="1">
        <f t="array" ref="N161">_xlfn.IFNA(LOOKUP(2, 1/(MOD(COLUMN(O161:XFD161)-COLUMN(O161), 5)=2)/(O161:XFD161&lt;&gt;""), O161:XFD161),"Not Submitted")</f>
        <v>Not Submitted</v>
      </c>
      <c r="O161" s="238"/>
      <c r="P161" s="238"/>
      <c r="Q161" s="198"/>
      <c r="R161" s="102"/>
      <c r="S161" s="205"/>
      <c r="T161" s="239"/>
      <c r="U161" s="240"/>
      <c r="V161" s="204"/>
      <c r="W161" s="205"/>
      <c r="X161" s="205"/>
      <c r="Y161" s="249"/>
      <c r="Z161" s="219"/>
      <c r="AA161" s="243"/>
      <c r="AB161" s="204"/>
      <c r="AC161" s="204"/>
      <c r="AD161" s="250"/>
      <c r="AE161" s="219"/>
      <c r="AF161" s="243"/>
      <c r="AG161" s="205"/>
      <c r="AH161" s="205"/>
      <c r="AI161" s="236"/>
      <c r="AJ161" s="205"/>
      <c r="AK161" s="205"/>
      <c r="AL161" s="205"/>
      <c r="AM161" s="205"/>
      <c r="AN161" s="206"/>
      <c r="AO161" s="205"/>
      <c r="AP161" s="205"/>
      <c r="AQ161" s="205"/>
      <c r="AR161" s="205"/>
      <c r="AS161" s="206"/>
      <c r="AT161" s="205"/>
      <c r="AU161" s="205"/>
      <c r="AV161" s="205"/>
      <c r="AW161" s="205"/>
      <c r="AX161" s="206"/>
      <c r="AY161" s="205"/>
      <c r="AZ161" s="205"/>
      <c r="BA161" s="205"/>
      <c r="BB161" s="205"/>
      <c r="BC161" s="206"/>
      <c r="BD161" s="205"/>
      <c r="BE161" s="205"/>
      <c r="BF161" s="205"/>
      <c r="BG161" s="205"/>
      <c r="BH161" s="206"/>
      <c r="BI161" s="205"/>
      <c r="BJ161" s="205"/>
      <c r="BK161" s="205"/>
      <c r="BL161" s="207"/>
      <c r="BM161" s="7" t="str">
        <f t="shared" si="4"/>
        <v>I</v>
      </c>
    </row>
    <row r="162" spans="1:65" s="2" customFormat="1" ht="13.5" hidden="1">
      <c r="A162" s="158">
        <v>163</v>
      </c>
      <c r="B162" s="277" t="str">
        <f t="shared" si="5"/>
        <v>PSS12_Adani Green Energy 27 C Limited (AGE27CL)</v>
      </c>
      <c r="C162" s="31" t="s">
        <v>444</v>
      </c>
      <c r="D162" s="197" t="s">
        <v>23</v>
      </c>
      <c r="E162" s="160" t="s">
        <v>1401</v>
      </c>
      <c r="F162" s="291" t="s">
        <v>2518</v>
      </c>
      <c r="G162" s="199"/>
      <c r="H162" s="200" t="s">
        <v>1466</v>
      </c>
      <c r="I162" s="160"/>
      <c r="J162" s="198"/>
      <c r="K162" s="201">
        <v>46084</v>
      </c>
      <c r="L162" s="202"/>
      <c r="M162" s="203"/>
      <c r="N162" s="168" t="str" cm="1">
        <f t="array" ref="N162">_xlfn.IFNA(LOOKUP(2, 1/(MOD(COLUMN(O162:XFD162)-COLUMN(O162), 5)=2)/(O162:XFD162&lt;&gt;""), O162:XFD162),"Not Submitted")</f>
        <v>Not Submitted</v>
      </c>
      <c r="O162" s="238"/>
      <c r="P162" s="238"/>
      <c r="Q162" s="198"/>
      <c r="R162" s="102"/>
      <c r="S162" s="205"/>
      <c r="T162" s="239"/>
      <c r="U162" s="240"/>
      <c r="V162" s="204"/>
      <c r="W162" s="205"/>
      <c r="X162" s="205"/>
      <c r="Y162" s="249"/>
      <c r="Z162" s="219"/>
      <c r="AA162" s="243"/>
      <c r="AB162" s="204"/>
      <c r="AC162" s="204"/>
      <c r="AD162" s="250"/>
      <c r="AE162" s="219"/>
      <c r="AF162" s="243"/>
      <c r="AG162" s="205"/>
      <c r="AH162" s="205"/>
      <c r="AI162" s="236"/>
      <c r="AJ162" s="205"/>
      <c r="AK162" s="205"/>
      <c r="AL162" s="205"/>
      <c r="AM162" s="205"/>
      <c r="AN162" s="206"/>
      <c r="AO162" s="205"/>
      <c r="AP162" s="205"/>
      <c r="AQ162" s="205"/>
      <c r="AR162" s="205"/>
      <c r="AS162" s="206"/>
      <c r="AT162" s="205"/>
      <c r="AU162" s="205"/>
      <c r="AV162" s="205"/>
      <c r="AW162" s="205"/>
      <c r="AX162" s="206"/>
      <c r="AY162" s="205"/>
      <c r="AZ162" s="205"/>
      <c r="BA162" s="205"/>
      <c r="BB162" s="205"/>
      <c r="BC162" s="206"/>
      <c r="BD162" s="205"/>
      <c r="BE162" s="205"/>
      <c r="BF162" s="205"/>
      <c r="BG162" s="205"/>
      <c r="BH162" s="206"/>
      <c r="BI162" s="205"/>
      <c r="BJ162" s="205"/>
      <c r="BK162" s="205"/>
      <c r="BL162" s="207"/>
      <c r="BM162" s="7" t="str">
        <f t="shared" si="4"/>
        <v>I</v>
      </c>
    </row>
    <row r="163" spans="1:65" s="2" customFormat="1" ht="13.5" hidden="1">
      <c r="A163" s="158">
        <v>164</v>
      </c>
      <c r="B163" s="277" t="str">
        <f t="shared" si="5"/>
        <v>PSS12_Adani Green Energy 27 C Limited (AGE27CL)</v>
      </c>
      <c r="C163" s="31" t="s">
        <v>444</v>
      </c>
      <c r="D163" s="197" t="s">
        <v>23</v>
      </c>
      <c r="E163" s="160" t="s">
        <v>1401</v>
      </c>
      <c r="F163" s="291" t="s">
        <v>2519</v>
      </c>
      <c r="G163" s="199"/>
      <c r="H163" s="200" t="s">
        <v>1468</v>
      </c>
      <c r="I163" s="160"/>
      <c r="J163" s="198"/>
      <c r="K163" s="201">
        <v>46127</v>
      </c>
      <c r="L163" s="202"/>
      <c r="M163" s="203"/>
      <c r="N163" s="168" t="str" cm="1">
        <f t="array" ref="N163">_xlfn.IFNA(LOOKUP(2, 1/(MOD(COLUMN(O163:XFD163)-COLUMN(O163), 5)=2)/(O163:XFD163&lt;&gt;""), O163:XFD163),"Not Submitted")</f>
        <v>Not Submitted</v>
      </c>
      <c r="O163" s="238"/>
      <c r="P163" s="238"/>
      <c r="Q163" s="198"/>
      <c r="R163" s="102"/>
      <c r="S163" s="205"/>
      <c r="T163" s="239"/>
      <c r="U163" s="240"/>
      <c r="V163" s="204"/>
      <c r="W163" s="205"/>
      <c r="X163" s="205"/>
      <c r="Y163" s="249"/>
      <c r="Z163" s="219"/>
      <c r="AA163" s="243"/>
      <c r="AB163" s="204"/>
      <c r="AC163" s="204"/>
      <c r="AD163" s="250"/>
      <c r="AE163" s="219"/>
      <c r="AF163" s="243"/>
      <c r="AG163" s="205"/>
      <c r="AH163" s="205"/>
      <c r="AI163" s="236"/>
      <c r="AJ163" s="205"/>
      <c r="AK163" s="205"/>
      <c r="AL163" s="205"/>
      <c r="AM163" s="205"/>
      <c r="AN163" s="206"/>
      <c r="AO163" s="205"/>
      <c r="AP163" s="205"/>
      <c r="AQ163" s="205"/>
      <c r="AR163" s="205"/>
      <c r="AS163" s="206"/>
      <c r="AT163" s="205"/>
      <c r="AU163" s="205"/>
      <c r="AV163" s="205"/>
      <c r="AW163" s="205"/>
      <c r="AX163" s="206"/>
      <c r="AY163" s="205"/>
      <c r="AZ163" s="205"/>
      <c r="BA163" s="205"/>
      <c r="BB163" s="205"/>
      <c r="BC163" s="206"/>
      <c r="BD163" s="205"/>
      <c r="BE163" s="205"/>
      <c r="BF163" s="205"/>
      <c r="BG163" s="205"/>
      <c r="BH163" s="206"/>
      <c r="BI163" s="205"/>
      <c r="BJ163" s="205"/>
      <c r="BK163" s="205"/>
      <c r="BL163" s="207"/>
      <c r="BM163" s="7" t="str">
        <f t="shared" si="4"/>
        <v>I</v>
      </c>
    </row>
    <row r="164" spans="1:65" s="2" customFormat="1" ht="13.5" hidden="1">
      <c r="A164" s="158">
        <v>165</v>
      </c>
      <c r="B164" s="277" t="str">
        <f t="shared" si="5"/>
        <v>PSS12_Adani Green Energy 27 C Limited (AGE27CL)</v>
      </c>
      <c r="C164" s="31" t="s">
        <v>444</v>
      </c>
      <c r="D164" s="197" t="s">
        <v>23</v>
      </c>
      <c r="E164" s="160" t="s">
        <v>1401</v>
      </c>
      <c r="F164" s="291" t="s">
        <v>2520</v>
      </c>
      <c r="G164" s="199"/>
      <c r="H164" s="200" t="s">
        <v>1470</v>
      </c>
      <c r="I164" s="160"/>
      <c r="J164" s="198"/>
      <c r="K164" s="201">
        <v>46127</v>
      </c>
      <c r="L164" s="202"/>
      <c r="M164" s="203"/>
      <c r="N164" s="168" t="str" cm="1">
        <f t="array" ref="N164">_xlfn.IFNA(LOOKUP(2, 1/(MOD(COLUMN(O164:XFD164)-COLUMN(O164), 5)=2)/(O164:XFD164&lt;&gt;""), O164:XFD164),"Not Submitted")</f>
        <v>Not Submitted</v>
      </c>
      <c r="O164" s="238"/>
      <c r="P164" s="238"/>
      <c r="Q164" s="198"/>
      <c r="R164" s="102"/>
      <c r="S164" s="205"/>
      <c r="T164" s="239"/>
      <c r="U164" s="240"/>
      <c r="V164" s="204"/>
      <c r="W164" s="205"/>
      <c r="X164" s="205"/>
      <c r="Y164" s="249"/>
      <c r="Z164" s="219"/>
      <c r="AA164" s="243"/>
      <c r="AB164" s="204"/>
      <c r="AC164" s="204"/>
      <c r="AD164" s="250"/>
      <c r="AE164" s="219"/>
      <c r="AF164" s="243"/>
      <c r="AG164" s="205"/>
      <c r="AH164" s="205"/>
      <c r="AI164" s="236"/>
      <c r="AJ164" s="205"/>
      <c r="AK164" s="205"/>
      <c r="AL164" s="205"/>
      <c r="AM164" s="205"/>
      <c r="AN164" s="206"/>
      <c r="AO164" s="205"/>
      <c r="AP164" s="205"/>
      <c r="AQ164" s="205"/>
      <c r="AR164" s="205"/>
      <c r="AS164" s="206"/>
      <c r="AT164" s="205"/>
      <c r="AU164" s="205"/>
      <c r="AV164" s="205"/>
      <c r="AW164" s="205"/>
      <c r="AX164" s="206"/>
      <c r="AY164" s="205"/>
      <c r="AZ164" s="205"/>
      <c r="BA164" s="205"/>
      <c r="BB164" s="205"/>
      <c r="BC164" s="206"/>
      <c r="BD164" s="205"/>
      <c r="BE164" s="205"/>
      <c r="BF164" s="205"/>
      <c r="BG164" s="205"/>
      <c r="BH164" s="206"/>
      <c r="BI164" s="205"/>
      <c r="BJ164" s="205"/>
      <c r="BK164" s="205"/>
      <c r="BL164" s="207"/>
      <c r="BM164" s="7" t="str">
        <f t="shared" si="4"/>
        <v>I</v>
      </c>
    </row>
    <row r="165" spans="1:65" s="2" customFormat="1" ht="13.5" hidden="1">
      <c r="A165" s="158">
        <v>166</v>
      </c>
      <c r="B165" s="277" t="str">
        <f t="shared" si="5"/>
        <v>PSS12_Adani Green Energy 27 C Limited (AGE27CL)</v>
      </c>
      <c r="C165" s="31" t="s">
        <v>444</v>
      </c>
      <c r="D165" s="197" t="s">
        <v>23</v>
      </c>
      <c r="E165" s="160" t="s">
        <v>1401</v>
      </c>
      <c r="F165" s="291" t="s">
        <v>2521</v>
      </c>
      <c r="G165" s="199"/>
      <c r="H165" s="200" t="s">
        <v>1472</v>
      </c>
      <c r="I165" s="160"/>
      <c r="J165" s="198"/>
      <c r="K165" s="201">
        <v>46129</v>
      </c>
      <c r="L165" s="202"/>
      <c r="M165" s="203"/>
      <c r="N165" s="168" t="str" cm="1">
        <f t="array" ref="N165">_xlfn.IFNA(LOOKUP(2, 1/(MOD(COLUMN(O165:XFD165)-COLUMN(O165), 5)=2)/(O165:XFD165&lt;&gt;""), O165:XFD165),"Not Submitted")</f>
        <v>Not Submitted</v>
      </c>
      <c r="O165" s="238"/>
      <c r="P165" s="238"/>
      <c r="Q165" s="198"/>
      <c r="R165" s="102"/>
      <c r="S165" s="205"/>
      <c r="T165" s="239"/>
      <c r="U165" s="240"/>
      <c r="V165" s="204"/>
      <c r="W165" s="205"/>
      <c r="X165" s="205"/>
      <c r="Y165" s="249"/>
      <c r="Z165" s="219"/>
      <c r="AA165" s="243"/>
      <c r="AB165" s="204"/>
      <c r="AC165" s="204"/>
      <c r="AD165" s="250"/>
      <c r="AE165" s="219"/>
      <c r="AF165" s="243"/>
      <c r="AG165" s="205"/>
      <c r="AH165" s="205"/>
      <c r="AI165" s="236"/>
      <c r="AJ165" s="205"/>
      <c r="AK165" s="205"/>
      <c r="AL165" s="205"/>
      <c r="AM165" s="205"/>
      <c r="AN165" s="206"/>
      <c r="AO165" s="205"/>
      <c r="AP165" s="205"/>
      <c r="AQ165" s="205"/>
      <c r="AR165" s="205"/>
      <c r="AS165" s="206"/>
      <c r="AT165" s="205"/>
      <c r="AU165" s="205"/>
      <c r="AV165" s="205"/>
      <c r="AW165" s="205"/>
      <c r="AX165" s="206"/>
      <c r="AY165" s="205"/>
      <c r="AZ165" s="205"/>
      <c r="BA165" s="205"/>
      <c r="BB165" s="205"/>
      <c r="BC165" s="206"/>
      <c r="BD165" s="205"/>
      <c r="BE165" s="205"/>
      <c r="BF165" s="205"/>
      <c r="BG165" s="205"/>
      <c r="BH165" s="206"/>
      <c r="BI165" s="205"/>
      <c r="BJ165" s="205"/>
      <c r="BK165" s="205"/>
      <c r="BL165" s="207"/>
      <c r="BM165" s="7" t="str">
        <f t="shared" si="4"/>
        <v>I</v>
      </c>
    </row>
    <row r="166" spans="1:65" s="2" customFormat="1" ht="13.5" hidden="1">
      <c r="A166" s="158">
        <v>167</v>
      </c>
      <c r="B166" s="277" t="str">
        <f t="shared" si="5"/>
        <v>PSS12_Adani Green Energy 27 C Limited (AGE27CL)</v>
      </c>
      <c r="C166" s="31" t="s">
        <v>444</v>
      </c>
      <c r="D166" s="197" t="s">
        <v>23</v>
      </c>
      <c r="E166" s="160" t="s">
        <v>1401</v>
      </c>
      <c r="F166" s="291" t="s">
        <v>2522</v>
      </c>
      <c r="G166" s="199"/>
      <c r="H166" s="200" t="s">
        <v>1474</v>
      </c>
      <c r="I166" s="160"/>
      <c r="J166" s="198"/>
      <c r="K166" s="201">
        <v>46111</v>
      </c>
      <c r="L166" s="202"/>
      <c r="M166" s="203"/>
      <c r="N166" s="168" t="str" cm="1">
        <f t="array" ref="N166">_xlfn.IFNA(LOOKUP(2, 1/(MOD(COLUMN(O166:XFD166)-COLUMN(O166), 5)=2)/(O166:XFD166&lt;&gt;""), O166:XFD166),"Not Submitted")</f>
        <v>Not Submitted</v>
      </c>
      <c r="O166" s="238"/>
      <c r="P166" s="238"/>
      <c r="Q166" s="198"/>
      <c r="R166" s="102"/>
      <c r="S166" s="205"/>
      <c r="T166" s="239"/>
      <c r="U166" s="240"/>
      <c r="V166" s="204"/>
      <c r="W166" s="205"/>
      <c r="X166" s="205"/>
      <c r="Y166" s="249"/>
      <c r="Z166" s="219"/>
      <c r="AA166" s="243"/>
      <c r="AB166" s="204"/>
      <c r="AC166" s="204"/>
      <c r="AD166" s="250"/>
      <c r="AE166" s="219"/>
      <c r="AF166" s="243"/>
      <c r="AG166" s="205"/>
      <c r="AH166" s="205"/>
      <c r="AI166" s="236"/>
      <c r="AJ166" s="205"/>
      <c r="AK166" s="205"/>
      <c r="AL166" s="205"/>
      <c r="AM166" s="205"/>
      <c r="AN166" s="206"/>
      <c r="AO166" s="205"/>
      <c r="AP166" s="205"/>
      <c r="AQ166" s="205"/>
      <c r="AR166" s="205"/>
      <c r="AS166" s="206"/>
      <c r="AT166" s="205"/>
      <c r="AU166" s="205"/>
      <c r="AV166" s="205"/>
      <c r="AW166" s="205"/>
      <c r="AX166" s="206"/>
      <c r="AY166" s="205"/>
      <c r="AZ166" s="205"/>
      <c r="BA166" s="205"/>
      <c r="BB166" s="205"/>
      <c r="BC166" s="206"/>
      <c r="BD166" s="205"/>
      <c r="BE166" s="205"/>
      <c r="BF166" s="205"/>
      <c r="BG166" s="205"/>
      <c r="BH166" s="206"/>
      <c r="BI166" s="205"/>
      <c r="BJ166" s="205"/>
      <c r="BK166" s="205"/>
      <c r="BL166" s="207"/>
      <c r="BM166" s="7" t="str">
        <f t="shared" si="4"/>
        <v>I</v>
      </c>
    </row>
    <row r="167" spans="1:65" s="2" customFormat="1" ht="13.5" hidden="1">
      <c r="A167" s="158">
        <v>168</v>
      </c>
      <c r="B167" s="277" t="str">
        <f t="shared" si="5"/>
        <v>PSS12_Adani Green Energy 27 C Limited (AGE27CL)</v>
      </c>
      <c r="C167" s="31" t="s">
        <v>444</v>
      </c>
      <c r="D167" s="197" t="s">
        <v>23</v>
      </c>
      <c r="E167" s="160" t="s">
        <v>1401</v>
      </c>
      <c r="F167" s="291" t="s">
        <v>2523</v>
      </c>
      <c r="G167" s="199"/>
      <c r="H167" s="200" t="s">
        <v>1476</v>
      </c>
      <c r="I167" s="160"/>
      <c r="J167" s="198"/>
      <c r="K167" s="201">
        <v>46185</v>
      </c>
      <c r="L167" s="202"/>
      <c r="M167" s="203"/>
      <c r="N167" s="168" t="str" cm="1">
        <f t="array" ref="N167">_xlfn.IFNA(LOOKUP(2, 1/(MOD(COLUMN(O167:XFD167)-COLUMN(O167), 5)=2)/(O167:XFD167&lt;&gt;""), O167:XFD167),"Not Submitted")</f>
        <v>Not Submitted</v>
      </c>
      <c r="O167" s="238"/>
      <c r="P167" s="238"/>
      <c r="Q167" s="198"/>
      <c r="R167" s="102"/>
      <c r="S167" s="205"/>
      <c r="T167" s="239"/>
      <c r="U167" s="240"/>
      <c r="V167" s="204"/>
      <c r="W167" s="205"/>
      <c r="X167" s="205"/>
      <c r="Y167" s="249"/>
      <c r="Z167" s="219"/>
      <c r="AA167" s="243"/>
      <c r="AB167" s="204"/>
      <c r="AC167" s="204"/>
      <c r="AD167" s="250"/>
      <c r="AE167" s="219"/>
      <c r="AF167" s="243"/>
      <c r="AG167" s="205"/>
      <c r="AH167" s="205"/>
      <c r="AI167" s="236"/>
      <c r="AJ167" s="205"/>
      <c r="AK167" s="205"/>
      <c r="AL167" s="205"/>
      <c r="AM167" s="205"/>
      <c r="AN167" s="206"/>
      <c r="AO167" s="205"/>
      <c r="AP167" s="205"/>
      <c r="AQ167" s="205"/>
      <c r="AR167" s="205"/>
      <c r="AS167" s="206"/>
      <c r="AT167" s="205"/>
      <c r="AU167" s="205"/>
      <c r="AV167" s="205"/>
      <c r="AW167" s="205"/>
      <c r="AX167" s="206"/>
      <c r="AY167" s="205"/>
      <c r="AZ167" s="205"/>
      <c r="BA167" s="205"/>
      <c r="BB167" s="205"/>
      <c r="BC167" s="206"/>
      <c r="BD167" s="205"/>
      <c r="BE167" s="205"/>
      <c r="BF167" s="205"/>
      <c r="BG167" s="205"/>
      <c r="BH167" s="206"/>
      <c r="BI167" s="205"/>
      <c r="BJ167" s="205"/>
      <c r="BK167" s="205"/>
      <c r="BL167" s="207"/>
      <c r="BM167" s="7" t="str">
        <f t="shared" si="4"/>
        <v>I</v>
      </c>
    </row>
    <row r="168" spans="1:65" s="2" customFormat="1" ht="13.5" hidden="1">
      <c r="A168" s="158">
        <v>169</v>
      </c>
      <c r="B168" s="277" t="str">
        <f t="shared" si="5"/>
        <v>PSS12_Adani Green Energy 27 C Limited (AGE27CL)</v>
      </c>
      <c r="C168" s="31" t="s">
        <v>679</v>
      </c>
      <c r="D168" s="197" t="s">
        <v>22</v>
      </c>
      <c r="E168" s="160" t="s">
        <v>628</v>
      </c>
      <c r="F168" s="291" t="s">
        <v>2524</v>
      </c>
      <c r="G168" s="199" t="s">
        <v>681</v>
      </c>
      <c r="H168" s="200" t="s">
        <v>2070</v>
      </c>
      <c r="I168" s="160" t="s">
        <v>141</v>
      </c>
      <c r="J168" s="198" t="s">
        <v>142</v>
      </c>
      <c r="K168" s="201"/>
      <c r="L168" s="202"/>
      <c r="M168" s="203"/>
      <c r="N168" s="168" t="str" cm="1">
        <f t="array" ref="N168">_xlfn.IFNA(LOOKUP(2, 1/(MOD(COLUMN(O168:XFD168)-COLUMN(O168), 5)=2)/(O168:XFD168&lt;&gt;""), O168:XFD168),"Not Submitted")</f>
        <v>RFC</v>
      </c>
      <c r="O168" s="238">
        <v>46006</v>
      </c>
      <c r="P168" s="238">
        <v>46006</v>
      </c>
      <c r="Q168" s="198" t="s">
        <v>8</v>
      </c>
      <c r="R168" s="102" t="s">
        <v>2525</v>
      </c>
      <c r="S168" s="205"/>
      <c r="T168" s="239">
        <v>111753</v>
      </c>
      <c r="U168" s="240">
        <v>46010</v>
      </c>
      <c r="V168" s="204" t="s">
        <v>8</v>
      </c>
      <c r="W168" s="205" t="s">
        <v>2526</v>
      </c>
      <c r="X168" s="205"/>
      <c r="Y168" s="249"/>
      <c r="Z168" s="219"/>
      <c r="AA168" s="243"/>
      <c r="AB168" s="204"/>
      <c r="AC168" s="204"/>
      <c r="AD168" s="250"/>
      <c r="AE168" s="219"/>
      <c r="AF168" s="243"/>
      <c r="AG168" s="205"/>
      <c r="AH168" s="205"/>
      <c r="AI168" s="236"/>
      <c r="AJ168" s="205"/>
      <c r="AK168" s="205"/>
      <c r="AL168" s="205"/>
      <c r="AM168" s="205"/>
      <c r="AN168" s="206"/>
      <c r="AO168" s="205"/>
      <c r="AP168" s="205"/>
      <c r="AQ168" s="205"/>
      <c r="AR168" s="205"/>
      <c r="AS168" s="206"/>
      <c r="AT168" s="205"/>
      <c r="AU168" s="205"/>
      <c r="AV168" s="205"/>
      <c r="AW168" s="205"/>
      <c r="AX168" s="206"/>
      <c r="AY168" s="205"/>
      <c r="AZ168" s="205"/>
      <c r="BA168" s="205"/>
      <c r="BB168" s="205"/>
      <c r="BC168" s="206"/>
      <c r="BD168" s="205"/>
      <c r="BE168" s="205"/>
      <c r="BF168" s="205"/>
      <c r="BG168" s="205"/>
      <c r="BH168" s="206"/>
      <c r="BI168" s="205"/>
      <c r="BJ168" s="205"/>
      <c r="BK168" s="205"/>
      <c r="BL168" s="207"/>
      <c r="BM168" s="7" t="str">
        <f t="shared" si="4"/>
        <v>C</v>
      </c>
    </row>
    <row r="169" spans="1:65" s="2" customFormat="1" ht="13.5" hidden="1">
      <c r="A169" s="158">
        <v>170</v>
      </c>
      <c r="B169" s="277" t="str">
        <f t="shared" si="5"/>
        <v>PSS12_Adani Green Energy 27 C Limited (AGE27CL)</v>
      </c>
      <c r="C169" s="31" t="s">
        <v>679</v>
      </c>
      <c r="D169" s="197" t="s">
        <v>22</v>
      </c>
      <c r="E169" s="160" t="s">
        <v>628</v>
      </c>
      <c r="F169" s="291" t="s">
        <v>2527</v>
      </c>
      <c r="G169" s="199" t="s">
        <v>684</v>
      </c>
      <c r="H169" s="200" t="s">
        <v>685</v>
      </c>
      <c r="I169" s="160" t="s">
        <v>141</v>
      </c>
      <c r="J169" s="198" t="s">
        <v>142</v>
      </c>
      <c r="K169" s="201">
        <v>46008</v>
      </c>
      <c r="L169" s="202"/>
      <c r="M169" s="203"/>
      <c r="N169" s="168" t="str" cm="1">
        <f t="array" ref="N169">_xlfn.IFNA(LOOKUP(2, 1/(MOD(COLUMN(O169:XFD169)-COLUMN(O169), 5)=2)/(O169:XFD169&lt;&gt;""), O169:XFD169),"Not Submitted")</f>
        <v>Cat. -I</v>
      </c>
      <c r="O169" s="238">
        <v>46031</v>
      </c>
      <c r="P169" s="238">
        <v>46031</v>
      </c>
      <c r="Q169" s="198" t="s">
        <v>8</v>
      </c>
      <c r="R169" s="102" t="s">
        <v>2528</v>
      </c>
      <c r="S169" s="205"/>
      <c r="T169" s="239">
        <v>46071</v>
      </c>
      <c r="U169" s="240">
        <v>46071</v>
      </c>
      <c r="V169" s="177" t="s">
        <v>33</v>
      </c>
      <c r="W169" s="205" t="s">
        <v>2529</v>
      </c>
      <c r="X169" s="205"/>
      <c r="Y169" s="249"/>
      <c r="Z169" s="219"/>
      <c r="AA169" s="243"/>
      <c r="AB169" s="204"/>
      <c r="AC169" s="204"/>
      <c r="AD169" s="250"/>
      <c r="AE169" s="219"/>
      <c r="AF169" s="243"/>
      <c r="AG169" s="205"/>
      <c r="AH169" s="205"/>
      <c r="AI169" s="236"/>
      <c r="AJ169" s="205"/>
      <c r="AK169" s="205"/>
      <c r="AL169" s="205"/>
      <c r="AM169" s="205"/>
      <c r="AN169" s="206"/>
      <c r="AO169" s="205"/>
      <c r="AP169" s="205"/>
      <c r="AQ169" s="205"/>
      <c r="AR169" s="205"/>
      <c r="AS169" s="206"/>
      <c r="AT169" s="205"/>
      <c r="AU169" s="205"/>
      <c r="AV169" s="205"/>
      <c r="AW169" s="205"/>
      <c r="AX169" s="206"/>
      <c r="AY169" s="205"/>
      <c r="AZ169" s="205"/>
      <c r="BA169" s="205"/>
      <c r="BB169" s="205"/>
      <c r="BC169" s="206"/>
      <c r="BD169" s="205"/>
      <c r="BE169" s="205"/>
      <c r="BF169" s="205"/>
      <c r="BG169" s="205"/>
      <c r="BH169" s="206"/>
      <c r="BI169" s="205"/>
      <c r="BJ169" s="205"/>
      <c r="BK169" s="205"/>
      <c r="BL169" s="207"/>
      <c r="BM169" s="7" t="str">
        <f t="shared" si="4"/>
        <v>C</v>
      </c>
    </row>
    <row r="170" spans="1:65" s="2" customFormat="1" ht="13.5" hidden="1">
      <c r="A170" s="158">
        <v>171</v>
      </c>
      <c r="B170" s="277" t="str">
        <f t="shared" si="5"/>
        <v>PSS12_Adani Green Energy 27 C Limited (AGE27CL)</v>
      </c>
      <c r="C170" s="31" t="s">
        <v>674</v>
      </c>
      <c r="D170" s="197" t="s">
        <v>22</v>
      </c>
      <c r="E170" s="160" t="s">
        <v>628</v>
      </c>
      <c r="F170" s="291" t="s">
        <v>2530</v>
      </c>
      <c r="G170" s="199" t="s">
        <v>676</v>
      </c>
      <c r="H170" s="200" t="s">
        <v>677</v>
      </c>
      <c r="I170" s="160" t="s">
        <v>141</v>
      </c>
      <c r="J170" s="198" t="s">
        <v>142</v>
      </c>
      <c r="K170" s="201"/>
      <c r="L170" s="202"/>
      <c r="M170" s="203"/>
      <c r="N170" s="168" t="str" cm="1">
        <f t="array" ref="N170">_xlfn.IFNA(LOOKUP(2, 1/(MOD(COLUMN(O170:XFD170)-COLUMN(O170), 5)=2)/(O170:XFD170&lt;&gt;""), O170:XFD170),"Not Submitted")</f>
        <v>RFC</v>
      </c>
      <c r="O170" s="238" t="s">
        <v>171</v>
      </c>
      <c r="P170" s="238"/>
      <c r="Q170" s="198"/>
      <c r="R170" s="102"/>
      <c r="S170" s="205"/>
      <c r="T170" s="239">
        <v>46008</v>
      </c>
      <c r="U170" s="240">
        <v>46009</v>
      </c>
      <c r="V170" s="204" t="s">
        <v>8</v>
      </c>
      <c r="W170" s="205" t="s">
        <v>2531</v>
      </c>
      <c r="X170" s="205"/>
      <c r="Y170" s="249"/>
      <c r="Z170" s="219"/>
      <c r="AA170" s="243"/>
      <c r="AB170" s="204"/>
      <c r="AC170" s="204"/>
      <c r="AD170" s="250"/>
      <c r="AE170" s="219"/>
      <c r="AF170" s="243"/>
      <c r="AG170" s="205"/>
      <c r="AH170" s="205"/>
      <c r="AI170" s="236"/>
      <c r="AJ170" s="205"/>
      <c r="AK170" s="205"/>
      <c r="AL170" s="205"/>
      <c r="AM170" s="205"/>
      <c r="AN170" s="206"/>
      <c r="AO170" s="205"/>
      <c r="AP170" s="205"/>
      <c r="AQ170" s="205"/>
      <c r="AR170" s="205"/>
      <c r="AS170" s="206"/>
      <c r="AT170" s="205"/>
      <c r="AU170" s="205"/>
      <c r="AV170" s="205"/>
      <c r="AW170" s="205"/>
      <c r="AX170" s="206"/>
      <c r="AY170" s="205"/>
      <c r="AZ170" s="205"/>
      <c r="BA170" s="205"/>
      <c r="BB170" s="205"/>
      <c r="BC170" s="206"/>
      <c r="BD170" s="205"/>
      <c r="BE170" s="205"/>
      <c r="BF170" s="205"/>
      <c r="BG170" s="205"/>
      <c r="BH170" s="206"/>
      <c r="BI170" s="205"/>
      <c r="BJ170" s="205"/>
      <c r="BK170" s="205"/>
      <c r="BL170" s="207"/>
      <c r="BM170" s="7" t="str">
        <f t="shared" si="4"/>
        <v>C</v>
      </c>
    </row>
    <row r="171" spans="1:65" s="2" customFormat="1" ht="27" hidden="1">
      <c r="A171" s="158">
        <v>172</v>
      </c>
      <c r="B171" s="277" t="str">
        <f t="shared" si="5"/>
        <v>PSS12_Adani Green Energy 27 C Limited (AGE27CL)</v>
      </c>
      <c r="C171" s="31" t="s">
        <v>636</v>
      </c>
      <c r="D171" s="197" t="s">
        <v>22</v>
      </c>
      <c r="E171" s="160" t="s">
        <v>628</v>
      </c>
      <c r="F171" s="291" t="s">
        <v>2532</v>
      </c>
      <c r="G171" s="199" t="s">
        <v>1834</v>
      </c>
      <c r="H171" s="200" t="s">
        <v>639</v>
      </c>
      <c r="I171" s="160" t="s">
        <v>141</v>
      </c>
      <c r="J171" s="198" t="s">
        <v>142</v>
      </c>
      <c r="K171" s="201"/>
      <c r="L171" s="202"/>
      <c r="M171" s="203"/>
      <c r="N171" s="168" t="str" cm="1">
        <f t="array" ref="N171">_xlfn.IFNA(LOOKUP(2, 1/(MOD(COLUMN(O171:XFD171)-COLUMN(O171), 5)=2)/(O171:XFD171&lt;&gt;""), O171:XFD171),"Not Submitted")</f>
        <v>RFC</v>
      </c>
      <c r="O171" s="238">
        <v>46020</v>
      </c>
      <c r="P171" s="238">
        <v>46020</v>
      </c>
      <c r="Q171" s="198" t="s">
        <v>8</v>
      </c>
      <c r="R171" s="102" t="s">
        <v>2533</v>
      </c>
      <c r="S171" s="205"/>
      <c r="T171" s="239"/>
      <c r="U171" s="240"/>
      <c r="V171" s="204"/>
      <c r="W171" s="205"/>
      <c r="X171" s="205"/>
      <c r="Y171" s="249"/>
      <c r="Z171" s="219"/>
      <c r="AA171" s="243"/>
      <c r="AB171" s="204"/>
      <c r="AC171" s="204"/>
      <c r="AD171" s="250"/>
      <c r="AE171" s="219"/>
      <c r="AF171" s="243"/>
      <c r="AG171" s="205"/>
      <c r="AH171" s="205"/>
      <c r="AI171" s="236"/>
      <c r="AJ171" s="205"/>
      <c r="AK171" s="205"/>
      <c r="AL171" s="205"/>
      <c r="AM171" s="205"/>
      <c r="AN171" s="206"/>
      <c r="AO171" s="205"/>
      <c r="AP171" s="205"/>
      <c r="AQ171" s="205"/>
      <c r="AR171" s="205"/>
      <c r="AS171" s="206"/>
      <c r="AT171" s="205"/>
      <c r="AU171" s="205"/>
      <c r="AV171" s="205"/>
      <c r="AW171" s="205"/>
      <c r="AX171" s="206"/>
      <c r="AY171" s="205"/>
      <c r="AZ171" s="205"/>
      <c r="BA171" s="205"/>
      <c r="BB171" s="205"/>
      <c r="BC171" s="206"/>
      <c r="BD171" s="205"/>
      <c r="BE171" s="205"/>
      <c r="BF171" s="205"/>
      <c r="BG171" s="205"/>
      <c r="BH171" s="206"/>
      <c r="BI171" s="205"/>
      <c r="BJ171" s="205"/>
      <c r="BK171" s="205"/>
      <c r="BL171" s="207"/>
      <c r="BM171" s="7" t="str">
        <f t="shared" si="4"/>
        <v>C</v>
      </c>
    </row>
    <row r="172" spans="1:65" s="2" customFormat="1" ht="27" hidden="1">
      <c r="A172" s="158">
        <v>173</v>
      </c>
      <c r="B172" s="277" t="str">
        <f t="shared" si="5"/>
        <v>PSS12_Adani Green Energy 27 C Limited (AGE27CL)</v>
      </c>
      <c r="C172" s="31" t="s">
        <v>653</v>
      </c>
      <c r="D172" s="197" t="s">
        <v>22</v>
      </c>
      <c r="E172" s="160" t="s">
        <v>628</v>
      </c>
      <c r="F172" s="291" t="s">
        <v>2534</v>
      </c>
      <c r="G172" s="199" t="s">
        <v>655</v>
      </c>
      <c r="H172" s="200" t="s">
        <v>656</v>
      </c>
      <c r="I172" s="160" t="s">
        <v>141</v>
      </c>
      <c r="J172" s="198" t="s">
        <v>142</v>
      </c>
      <c r="K172" s="201"/>
      <c r="L172" s="202"/>
      <c r="M172" s="203"/>
      <c r="N172" s="168" t="str" cm="1">
        <f t="array" ref="N172">_xlfn.IFNA(LOOKUP(2, 1/(MOD(COLUMN(O172:XFD172)-COLUMN(O172), 5)=2)/(O172:XFD172&lt;&gt;""), O172:XFD172),"Not Submitted")</f>
        <v>RFC</v>
      </c>
      <c r="O172" s="238">
        <v>46034</v>
      </c>
      <c r="P172" s="238">
        <v>46035</v>
      </c>
      <c r="Q172" s="198" t="s">
        <v>8</v>
      </c>
      <c r="R172" s="102" t="s">
        <v>2535</v>
      </c>
      <c r="S172" s="205"/>
      <c r="T172" s="239">
        <v>46043</v>
      </c>
      <c r="U172" s="240">
        <v>46043</v>
      </c>
      <c r="V172" s="204" t="s">
        <v>8</v>
      </c>
      <c r="W172" s="205" t="s">
        <v>2536</v>
      </c>
      <c r="X172" s="205"/>
      <c r="Y172" s="249">
        <v>46062</v>
      </c>
      <c r="Z172" s="219">
        <v>46063</v>
      </c>
      <c r="AA172" s="243" t="s">
        <v>8</v>
      </c>
      <c r="AB172" s="204" t="s">
        <v>2537</v>
      </c>
      <c r="AC172" s="204"/>
      <c r="AD172" s="250">
        <v>46067</v>
      </c>
      <c r="AE172" s="219">
        <v>46067</v>
      </c>
      <c r="AF172" s="243" t="s">
        <v>8</v>
      </c>
      <c r="AG172" s="204" t="s">
        <v>2538</v>
      </c>
      <c r="AH172" s="205"/>
      <c r="AI172" s="236"/>
      <c r="AJ172" s="205"/>
      <c r="AK172" s="205"/>
      <c r="AL172" s="205"/>
      <c r="AM172" s="205"/>
      <c r="AN172" s="206"/>
      <c r="AO172" s="205"/>
      <c r="AP172" s="205"/>
      <c r="AQ172" s="205"/>
      <c r="AR172" s="205"/>
      <c r="AS172" s="206"/>
      <c r="AT172" s="205"/>
      <c r="AU172" s="205"/>
      <c r="AV172" s="205"/>
      <c r="AW172" s="205"/>
      <c r="AX172" s="206"/>
      <c r="AY172" s="205"/>
      <c r="AZ172" s="205"/>
      <c r="BA172" s="205"/>
      <c r="BB172" s="205"/>
      <c r="BC172" s="206"/>
      <c r="BD172" s="205"/>
      <c r="BE172" s="205"/>
      <c r="BF172" s="205"/>
      <c r="BG172" s="205"/>
      <c r="BH172" s="206"/>
      <c r="BI172" s="205"/>
      <c r="BJ172" s="205"/>
      <c r="BK172" s="205"/>
      <c r="BL172" s="207"/>
      <c r="BM172" s="7" t="str">
        <f t="shared" si="4"/>
        <v>C</v>
      </c>
    </row>
    <row r="173" spans="1:65" s="2" customFormat="1" ht="27" hidden="1">
      <c r="A173" s="158">
        <v>174</v>
      </c>
      <c r="B173" s="277" t="str">
        <f t="shared" si="5"/>
        <v>PSS12_Adani Green Energy 27 C Limited (AGE27CL)</v>
      </c>
      <c r="C173" s="31" t="s">
        <v>653</v>
      </c>
      <c r="D173" s="197" t="s">
        <v>22</v>
      </c>
      <c r="E173" s="160" t="s">
        <v>628</v>
      </c>
      <c r="F173" s="291" t="s">
        <v>2539</v>
      </c>
      <c r="G173" s="199"/>
      <c r="H173" s="200" t="s">
        <v>1094</v>
      </c>
      <c r="I173" s="160" t="s">
        <v>141</v>
      </c>
      <c r="J173" s="198" t="s">
        <v>142</v>
      </c>
      <c r="K173" s="201"/>
      <c r="L173" s="202"/>
      <c r="M173" s="203"/>
      <c r="N173" s="168" t="str" cm="1">
        <f t="array" ref="N173">_xlfn.IFNA(LOOKUP(2, 1/(MOD(COLUMN(O173:XFD173)-COLUMN(O173), 5)=2)/(O173:XFD173&lt;&gt;""), O173:XFD173),"Not Submitted")</f>
        <v>RFC</v>
      </c>
      <c r="O173" s="238">
        <v>46034</v>
      </c>
      <c r="P173" s="238">
        <v>46035</v>
      </c>
      <c r="Q173" s="198" t="s">
        <v>8</v>
      </c>
      <c r="R173" s="102" t="s">
        <v>2535</v>
      </c>
      <c r="S173" s="205"/>
      <c r="T173" s="239"/>
      <c r="U173" s="240"/>
      <c r="V173" s="204"/>
      <c r="W173" s="205"/>
      <c r="X173" s="205"/>
      <c r="Y173" s="249"/>
      <c r="Z173" s="219"/>
      <c r="AA173" s="243"/>
      <c r="AB173" s="204"/>
      <c r="AC173" s="204"/>
      <c r="AD173" s="250"/>
      <c r="AE173" s="219"/>
      <c r="AF173" s="243"/>
      <c r="AG173" s="205"/>
      <c r="AH173" s="205"/>
      <c r="AI173" s="236"/>
      <c r="AJ173" s="205"/>
      <c r="AK173" s="205"/>
      <c r="AL173" s="205"/>
      <c r="AM173" s="205"/>
      <c r="AN173" s="206"/>
      <c r="AO173" s="205"/>
      <c r="AP173" s="205"/>
      <c r="AQ173" s="205"/>
      <c r="AR173" s="205"/>
      <c r="AS173" s="206"/>
      <c r="AT173" s="205"/>
      <c r="AU173" s="205"/>
      <c r="AV173" s="205"/>
      <c r="AW173" s="205"/>
      <c r="AX173" s="206"/>
      <c r="AY173" s="205"/>
      <c r="AZ173" s="205"/>
      <c r="BA173" s="205"/>
      <c r="BB173" s="205"/>
      <c r="BC173" s="206"/>
      <c r="BD173" s="205"/>
      <c r="BE173" s="205"/>
      <c r="BF173" s="205"/>
      <c r="BG173" s="205"/>
      <c r="BH173" s="206"/>
      <c r="BI173" s="205"/>
      <c r="BJ173" s="205"/>
      <c r="BK173" s="205"/>
      <c r="BL173" s="207"/>
      <c r="BM173" s="7" t="str">
        <f t="shared" si="4"/>
        <v>C</v>
      </c>
    </row>
    <row r="174" spans="1:65" s="2" customFormat="1" ht="27" hidden="1">
      <c r="A174" s="158"/>
      <c r="B174" s="277" t="str">
        <f t="shared" si="5"/>
        <v>PSS12_Adani Green Energy 27 C Limited (AGE27CL)</v>
      </c>
      <c r="C174" s="31" t="s">
        <v>653</v>
      </c>
      <c r="D174" s="197" t="s">
        <v>22</v>
      </c>
      <c r="E174" s="160" t="s">
        <v>628</v>
      </c>
      <c r="F174" s="280" t="s">
        <v>2540</v>
      </c>
      <c r="G174" s="199"/>
      <c r="H174" s="289" t="s">
        <v>1097</v>
      </c>
      <c r="I174" s="160"/>
      <c r="J174" s="198"/>
      <c r="K174" s="201"/>
      <c r="L174" s="202"/>
      <c r="M174" s="203"/>
      <c r="N174" s="168" t="str" cm="1">
        <f t="array" ref="N174">_xlfn.IFNA(LOOKUP(2, 1/(MOD(COLUMN(O174:XFD174)-COLUMN(O174), 5)=2)/(O174:XFD174&lt;&gt;""), O174:XFD174),"Not Submitted")</f>
        <v>RFC</v>
      </c>
      <c r="O174" s="238">
        <v>46097</v>
      </c>
      <c r="P174" s="238">
        <v>46097</v>
      </c>
      <c r="Q174" s="198" t="s">
        <v>8</v>
      </c>
      <c r="R174" s="102" t="s">
        <v>2541</v>
      </c>
      <c r="S174" s="205"/>
      <c r="T174" s="239"/>
      <c r="U174" s="240"/>
      <c r="V174" s="204"/>
      <c r="W174" s="205"/>
      <c r="X174" s="205"/>
      <c r="Y174" s="249"/>
      <c r="Z174" s="219"/>
      <c r="AA174" s="243"/>
      <c r="AB174" s="204"/>
      <c r="AC174" s="204"/>
      <c r="AD174" s="250"/>
      <c r="AE174" s="219"/>
      <c r="AF174" s="243"/>
      <c r="AG174" s="205"/>
      <c r="AH174" s="205"/>
      <c r="AI174" s="236"/>
      <c r="AJ174" s="205"/>
      <c r="AK174" s="205"/>
      <c r="AL174" s="205"/>
      <c r="AM174" s="205"/>
      <c r="AN174" s="206"/>
      <c r="AO174" s="205"/>
      <c r="AP174" s="205"/>
      <c r="AQ174" s="205"/>
      <c r="AR174" s="205"/>
      <c r="AS174" s="206"/>
      <c r="AT174" s="205"/>
      <c r="AU174" s="205"/>
      <c r="AV174" s="205"/>
      <c r="AW174" s="205"/>
      <c r="AX174" s="206"/>
      <c r="AY174" s="205"/>
      <c r="AZ174" s="205"/>
      <c r="BA174" s="205"/>
      <c r="BB174" s="205"/>
      <c r="BC174" s="206"/>
      <c r="BD174" s="205"/>
      <c r="BE174" s="205"/>
      <c r="BF174" s="205"/>
      <c r="BG174" s="205"/>
      <c r="BH174" s="206"/>
      <c r="BI174" s="205"/>
      <c r="BJ174" s="205"/>
      <c r="BK174" s="205"/>
      <c r="BL174" s="207"/>
      <c r="BM174" s="7" t="str">
        <f t="shared" si="4"/>
        <v>C</v>
      </c>
    </row>
    <row r="175" spans="1:65" s="2" customFormat="1" ht="27.75" hidden="1" thickTop="1">
      <c r="A175" s="158"/>
      <c r="B175" s="159" t="str">
        <f t="shared" si="5"/>
        <v>PSS12_Adani Green Energy 27 C Limited (AGE27CL)</v>
      </c>
      <c r="C175" s="31" t="s">
        <v>653</v>
      </c>
      <c r="D175" s="197" t="s">
        <v>22</v>
      </c>
      <c r="E175" s="160" t="s">
        <v>628</v>
      </c>
      <c r="F175" s="291" t="s">
        <v>3116</v>
      </c>
      <c r="G175" s="548"/>
      <c r="H175" s="289" t="s">
        <v>863</v>
      </c>
      <c r="I175" s="160" t="s">
        <v>141</v>
      </c>
      <c r="J175" s="198"/>
      <c r="K175" s="201"/>
      <c r="L175" s="202"/>
      <c r="M175" s="203"/>
      <c r="N175" s="168" t="str" cm="1">
        <f t="array" ref="N175">_xlfn.IFNA(LOOKUP(2, 1/(MOD(COLUMN(O175:XFD175)-COLUMN(O175), 5)=2)/(O175:XFD175&lt;&gt;""), O175:XFD175),"Not Submitted")</f>
        <v>RFC</v>
      </c>
      <c r="O175" s="238">
        <v>46214</v>
      </c>
      <c r="P175" s="238">
        <v>46216</v>
      </c>
      <c r="Q175" s="198" t="s">
        <v>8</v>
      </c>
      <c r="R175" s="724" t="s">
        <v>3117</v>
      </c>
      <c r="S175" s="205"/>
      <c r="T175" s="239"/>
      <c r="U175" s="240"/>
      <c r="V175" s="204"/>
      <c r="W175" s="102"/>
      <c r="X175" s="205"/>
      <c r="Y175" s="249"/>
      <c r="Z175" s="219"/>
      <c r="AA175" s="243"/>
      <c r="AB175" s="204"/>
      <c r="AC175" s="204"/>
      <c r="AD175" s="250"/>
      <c r="AE175" s="219"/>
      <c r="AF175" s="243"/>
      <c r="AG175" s="205"/>
      <c r="AH175" s="205"/>
      <c r="AI175" s="236"/>
      <c r="AJ175" s="205"/>
      <c r="AK175" s="205"/>
      <c r="AL175" s="205"/>
      <c r="AM175" s="205"/>
      <c r="AN175" s="206"/>
      <c r="AO175" s="205"/>
      <c r="AP175" s="205"/>
      <c r="AQ175" s="205"/>
      <c r="AR175" s="205"/>
      <c r="AS175" s="206"/>
      <c r="AT175" s="205"/>
      <c r="AU175" s="205"/>
      <c r="AV175" s="205"/>
      <c r="AW175" s="205"/>
      <c r="AX175" s="206"/>
      <c r="AY175" s="205"/>
      <c r="AZ175" s="205"/>
      <c r="BA175" s="205"/>
      <c r="BB175" s="205"/>
      <c r="BC175" s="206"/>
      <c r="BD175" s="205"/>
      <c r="BE175" s="205"/>
      <c r="BF175" s="205"/>
      <c r="BG175" s="205"/>
      <c r="BH175" s="206"/>
      <c r="BI175" s="205"/>
      <c r="BJ175" s="205"/>
      <c r="BK175" s="205"/>
      <c r="BL175" s="207"/>
      <c r="BM175" s="7" t="str">
        <f t="shared" si="4"/>
        <v>C</v>
      </c>
    </row>
    <row r="176" spans="1:65" s="2" customFormat="1" ht="27" hidden="1">
      <c r="A176" s="158">
        <v>175</v>
      </c>
      <c r="B176" s="277" t="str">
        <f t="shared" si="5"/>
        <v>PSS12_Adani Green Energy 27 C Limited (AGE27CL)</v>
      </c>
      <c r="C176" s="31" t="s">
        <v>653</v>
      </c>
      <c r="D176" s="197" t="s">
        <v>22</v>
      </c>
      <c r="E176" s="160" t="s">
        <v>628</v>
      </c>
      <c r="F176" s="291" t="s">
        <v>2542</v>
      </c>
      <c r="G176" s="199" t="s">
        <v>2091</v>
      </c>
      <c r="H176" s="200" t="s">
        <v>1842</v>
      </c>
      <c r="I176" s="160" t="s">
        <v>141</v>
      </c>
      <c r="J176" s="198" t="s">
        <v>142</v>
      </c>
      <c r="K176" s="201">
        <v>46008</v>
      </c>
      <c r="L176" s="202"/>
      <c r="M176" s="203"/>
      <c r="N176" s="168" t="str" cm="1">
        <f t="array" ref="N176">_xlfn.IFNA(LOOKUP(2, 1/(MOD(COLUMN(O176:XFD176)-COLUMN(O176), 5)=2)/(O176:XFD176&lt;&gt;""), O176:XFD176),"Not Submitted")</f>
        <v>RFC</v>
      </c>
      <c r="O176" s="238">
        <v>46008</v>
      </c>
      <c r="P176" s="238">
        <v>46008</v>
      </c>
      <c r="Q176" s="198" t="s">
        <v>8</v>
      </c>
      <c r="R176" s="102" t="s">
        <v>2531</v>
      </c>
      <c r="S176" s="205"/>
      <c r="T176" s="239">
        <v>46051</v>
      </c>
      <c r="U176" s="240">
        <v>46052</v>
      </c>
      <c r="V176" s="204" t="s">
        <v>8</v>
      </c>
      <c r="W176" s="205" t="s">
        <v>2543</v>
      </c>
      <c r="X176" s="205"/>
      <c r="Y176" s="249"/>
      <c r="Z176" s="219"/>
      <c r="AA176" s="243"/>
      <c r="AB176" s="204"/>
      <c r="AC176" s="204"/>
      <c r="AD176" s="250"/>
      <c r="AE176" s="219"/>
      <c r="AF176" s="243"/>
      <c r="AG176" s="205"/>
      <c r="AH176" s="205"/>
      <c r="AI176" s="236"/>
      <c r="AJ176" s="205"/>
      <c r="AK176" s="205"/>
      <c r="AL176" s="205"/>
      <c r="AM176" s="205"/>
      <c r="AN176" s="206"/>
      <c r="AO176" s="205"/>
      <c r="AP176" s="205"/>
      <c r="AQ176" s="205"/>
      <c r="AR176" s="205"/>
      <c r="AS176" s="206"/>
      <c r="AT176" s="205"/>
      <c r="AU176" s="205"/>
      <c r="AV176" s="205"/>
      <c r="AW176" s="205"/>
      <c r="AX176" s="206"/>
      <c r="AY176" s="205"/>
      <c r="AZ176" s="205"/>
      <c r="BA176" s="205"/>
      <c r="BB176" s="205"/>
      <c r="BC176" s="206"/>
      <c r="BD176" s="205"/>
      <c r="BE176" s="205"/>
      <c r="BF176" s="205"/>
      <c r="BG176" s="205"/>
      <c r="BH176" s="206"/>
      <c r="BI176" s="205"/>
      <c r="BJ176" s="205"/>
      <c r="BK176" s="205"/>
      <c r="BL176" s="207"/>
      <c r="BM176" s="7" t="str">
        <f t="shared" si="4"/>
        <v>C</v>
      </c>
    </row>
    <row r="177" spans="1:65" s="2" customFormat="1" ht="13.5" hidden="1">
      <c r="A177" s="158">
        <v>176</v>
      </c>
      <c r="B177" s="277" t="str">
        <f t="shared" si="5"/>
        <v>PSS12_Adani Green Energy 27 C Limited (AGE27CL)</v>
      </c>
      <c r="C177" s="31" t="s">
        <v>1848</v>
      </c>
      <c r="D177" s="197" t="s">
        <v>22</v>
      </c>
      <c r="E177" s="160" t="s">
        <v>628</v>
      </c>
      <c r="F177" s="291" t="s">
        <v>2544</v>
      </c>
      <c r="G177" s="199" t="s">
        <v>1850</v>
      </c>
      <c r="H177" s="200" t="s">
        <v>1851</v>
      </c>
      <c r="I177" s="160" t="s">
        <v>141</v>
      </c>
      <c r="J177" s="198" t="s">
        <v>142</v>
      </c>
      <c r="K177" s="201"/>
      <c r="L177" s="202"/>
      <c r="M177" s="203"/>
      <c r="N177" s="168" t="str" cm="1">
        <f t="array" ref="N177">_xlfn.IFNA(LOOKUP(2, 1/(MOD(COLUMN(O177:XFD177)-COLUMN(O177), 5)=2)/(O177:XFD177&lt;&gt;""), O177:XFD177),"Not Submitted")</f>
        <v>RFC</v>
      </c>
      <c r="O177" s="238">
        <v>46008</v>
      </c>
      <c r="P177" s="238">
        <v>46008</v>
      </c>
      <c r="Q177" s="198" t="s">
        <v>8</v>
      </c>
      <c r="R177" s="102" t="s">
        <v>2545</v>
      </c>
      <c r="S177" s="205"/>
      <c r="T177" s="239"/>
      <c r="U177" s="240"/>
      <c r="V177" s="204"/>
      <c r="W177" s="205"/>
      <c r="X177" s="205"/>
      <c r="Y177" s="249"/>
      <c r="Z177" s="219"/>
      <c r="AA177" s="243"/>
      <c r="AB177" s="204"/>
      <c r="AC177" s="204"/>
      <c r="AD177" s="250"/>
      <c r="AE177" s="219"/>
      <c r="AF177" s="243"/>
      <c r="AG177" s="205"/>
      <c r="AH177" s="205"/>
      <c r="AI177" s="236"/>
      <c r="AJ177" s="205"/>
      <c r="AK177" s="205"/>
      <c r="AL177" s="205"/>
      <c r="AM177" s="205"/>
      <c r="AN177" s="206"/>
      <c r="AO177" s="205"/>
      <c r="AP177" s="205"/>
      <c r="AQ177" s="205"/>
      <c r="AR177" s="205"/>
      <c r="AS177" s="206"/>
      <c r="AT177" s="205"/>
      <c r="AU177" s="205"/>
      <c r="AV177" s="205"/>
      <c r="AW177" s="205"/>
      <c r="AX177" s="206"/>
      <c r="AY177" s="205"/>
      <c r="AZ177" s="205"/>
      <c r="BA177" s="205"/>
      <c r="BB177" s="205"/>
      <c r="BC177" s="206"/>
      <c r="BD177" s="205"/>
      <c r="BE177" s="205"/>
      <c r="BF177" s="205"/>
      <c r="BG177" s="205"/>
      <c r="BH177" s="206"/>
      <c r="BI177" s="205"/>
      <c r="BJ177" s="205"/>
      <c r="BK177" s="205"/>
      <c r="BL177" s="207"/>
      <c r="BM177" s="7" t="str">
        <f t="shared" si="4"/>
        <v>C</v>
      </c>
    </row>
    <row r="178" spans="1:65" s="2" customFormat="1" ht="13.5" hidden="1">
      <c r="A178" s="158">
        <v>177</v>
      </c>
      <c r="B178" s="277" t="str">
        <f t="shared" si="5"/>
        <v>PSS12_Adani Green Energy 27 C Limited (AGE27CL)</v>
      </c>
      <c r="C178" s="31" t="s">
        <v>1853</v>
      </c>
      <c r="D178" s="197" t="s">
        <v>22</v>
      </c>
      <c r="E178" s="160" t="s">
        <v>628</v>
      </c>
      <c r="F178" s="291" t="s">
        <v>2546</v>
      </c>
      <c r="G178" s="199" t="s">
        <v>1855</v>
      </c>
      <c r="H178" s="200" t="s">
        <v>792</v>
      </c>
      <c r="I178" s="160" t="s">
        <v>141</v>
      </c>
      <c r="J178" s="198" t="s">
        <v>142</v>
      </c>
      <c r="K178" s="201"/>
      <c r="L178" s="202"/>
      <c r="M178" s="203"/>
      <c r="N178" s="168" t="str" cm="1">
        <f t="array" ref="N178">_xlfn.IFNA(LOOKUP(2, 1/(MOD(COLUMN(O178:XFD178)-COLUMN(O178), 5)=2)/(O178:XFD178&lt;&gt;""), O178:XFD178),"Not Submitted")</f>
        <v>RFC</v>
      </c>
      <c r="O178" s="238">
        <v>46007</v>
      </c>
      <c r="P178" s="238">
        <v>46007</v>
      </c>
      <c r="Q178" s="198" t="s">
        <v>8</v>
      </c>
      <c r="R178" s="102" t="s">
        <v>2547</v>
      </c>
      <c r="S178" s="205"/>
      <c r="T178" s="239">
        <v>46008</v>
      </c>
      <c r="U178" s="240">
        <v>46008</v>
      </c>
      <c r="V178" s="204" t="s">
        <v>8</v>
      </c>
      <c r="W178" s="205" t="s">
        <v>2545</v>
      </c>
      <c r="X178" s="205"/>
      <c r="Y178" s="249"/>
      <c r="Z178" s="219"/>
      <c r="AA178" s="243"/>
      <c r="AB178" s="204"/>
      <c r="AC178" s="204"/>
      <c r="AD178" s="250"/>
      <c r="AE178" s="219"/>
      <c r="AF178" s="243"/>
      <c r="AG178" s="205"/>
      <c r="AH178" s="205"/>
      <c r="AI178" s="236"/>
      <c r="AJ178" s="205"/>
      <c r="AK178" s="205"/>
      <c r="AL178" s="205"/>
      <c r="AM178" s="205"/>
      <c r="AN178" s="206"/>
      <c r="AO178" s="205"/>
      <c r="AP178" s="205"/>
      <c r="AQ178" s="205"/>
      <c r="AR178" s="205"/>
      <c r="AS178" s="206"/>
      <c r="AT178" s="205"/>
      <c r="AU178" s="205"/>
      <c r="AV178" s="205"/>
      <c r="AW178" s="205"/>
      <c r="AX178" s="206"/>
      <c r="AY178" s="205"/>
      <c r="AZ178" s="205"/>
      <c r="BA178" s="205"/>
      <c r="BB178" s="205"/>
      <c r="BC178" s="206"/>
      <c r="BD178" s="205"/>
      <c r="BE178" s="205"/>
      <c r="BF178" s="205"/>
      <c r="BG178" s="205"/>
      <c r="BH178" s="206"/>
      <c r="BI178" s="205"/>
      <c r="BJ178" s="205"/>
      <c r="BK178" s="205"/>
      <c r="BL178" s="207"/>
      <c r="BM178" s="7" t="str">
        <f t="shared" si="4"/>
        <v>C</v>
      </c>
    </row>
    <row r="179" spans="1:65" s="2" customFormat="1" ht="25.5" hidden="1">
      <c r="A179" s="701"/>
      <c r="B179" s="702" t="str">
        <f t="shared" si="5"/>
        <v>PSS12_Adani Green Energy 27 C Limited (AGE27CL)</v>
      </c>
      <c r="C179" s="703" t="s">
        <v>636</v>
      </c>
      <c r="D179" s="681" t="s">
        <v>22</v>
      </c>
      <c r="E179" s="704" t="s">
        <v>628</v>
      </c>
      <c r="F179" s="705" t="s">
        <v>2532</v>
      </c>
      <c r="G179" s="295"/>
      <c r="H179" s="706" t="s">
        <v>641</v>
      </c>
      <c r="I179" s="707" t="s">
        <v>141</v>
      </c>
      <c r="J179" s="465" t="s">
        <v>142</v>
      </c>
      <c r="K179" s="708">
        <v>46073</v>
      </c>
      <c r="L179" s="696"/>
      <c r="M179" s="194"/>
      <c r="N179" s="168" t="str" cm="1">
        <f t="array" ref="N179">_xlfn.IFNA(LOOKUP(2, 1/(MOD(COLUMN(O179:XFD179)-COLUMN(O179), 5)=2)/(O179:XFD179&lt;&gt;""), O179:XFD179),"Not Submitted")</f>
        <v>delete</v>
      </c>
      <c r="O179" s="230"/>
      <c r="P179" s="237"/>
      <c r="Q179" s="177" t="s">
        <v>61</v>
      </c>
      <c r="R179" s="178"/>
      <c r="S179" s="207" t="s">
        <v>2973</v>
      </c>
      <c r="T179" s="188"/>
      <c r="U179" s="185"/>
      <c r="V179" s="168"/>
      <c r="W179" s="172"/>
      <c r="X179" s="172"/>
      <c r="Y179" s="227"/>
      <c r="Z179" s="232"/>
      <c r="AA179" s="208"/>
      <c r="AB179" s="168"/>
      <c r="AC179" s="168"/>
      <c r="AD179" s="231"/>
      <c r="AE179" s="232"/>
      <c r="AF179" s="208"/>
      <c r="AG179" s="172"/>
      <c r="AH179" s="172"/>
      <c r="AI179" s="236"/>
      <c r="AJ179" s="205"/>
      <c r="AK179" s="172"/>
      <c r="AL179" s="172"/>
      <c r="AM179" s="172"/>
      <c r="AN179" s="180"/>
      <c r="AO179" s="172"/>
      <c r="AP179" s="172"/>
      <c r="AQ179" s="172"/>
      <c r="AR179" s="172"/>
      <c r="AS179" s="180"/>
      <c r="AT179" s="172"/>
      <c r="AU179" s="172"/>
      <c r="AV179" s="172"/>
      <c r="AW179" s="172"/>
      <c r="AX179" s="180"/>
      <c r="AY179" s="172"/>
      <c r="AZ179" s="172"/>
      <c r="BA179" s="172"/>
      <c r="BB179" s="172"/>
      <c r="BC179" s="180"/>
      <c r="BD179" s="172"/>
      <c r="BE179" s="172"/>
      <c r="BF179" s="172"/>
      <c r="BG179" s="172"/>
      <c r="BH179" s="180"/>
      <c r="BI179" s="172"/>
      <c r="BJ179" s="172"/>
      <c r="BK179" s="172"/>
      <c r="BL179" s="191"/>
      <c r="BM179" s="7" t="str">
        <f t="shared" si="4"/>
        <v>C</v>
      </c>
    </row>
    <row r="180" spans="1:65" s="2" customFormat="1" ht="27" hidden="1">
      <c r="A180" s="478"/>
      <c r="B180" s="461" t="str">
        <f t="shared" si="5"/>
        <v>PSS12_Adani Green Energy 27 C Limited (AGE27CL)</v>
      </c>
      <c r="C180" s="286" t="s">
        <v>636</v>
      </c>
      <c r="D180" s="500" t="s">
        <v>22</v>
      </c>
      <c r="E180" s="501" t="s">
        <v>628</v>
      </c>
      <c r="F180" s="617" t="s">
        <v>2548</v>
      </c>
      <c r="G180" s="280"/>
      <c r="H180" s="503" t="s">
        <v>639</v>
      </c>
      <c r="I180" s="465" t="s">
        <v>141</v>
      </c>
      <c r="J180" s="482" t="s">
        <v>142</v>
      </c>
      <c r="K180" s="708">
        <v>46073</v>
      </c>
      <c r="L180" s="484"/>
      <c r="M180" s="203"/>
      <c r="N180" s="168" t="str" cm="1">
        <f t="array" ref="N180">_xlfn.IFNA(LOOKUP(2, 1/(MOD(COLUMN(O180:XFD180)-COLUMN(O180), 5)=2)/(O180:XFD180&lt;&gt;""), O180:XFD180),"Not Submitted")</f>
        <v>delete</v>
      </c>
      <c r="O180" s="238"/>
      <c r="P180" s="238"/>
      <c r="Q180" s="177" t="s">
        <v>61</v>
      </c>
      <c r="R180" s="102"/>
      <c r="S180" s="207" t="s">
        <v>2973</v>
      </c>
      <c r="T180" s="239"/>
      <c r="U180" s="240"/>
      <c r="V180" s="204"/>
      <c r="W180" s="205"/>
      <c r="X180" s="205"/>
      <c r="Y180" s="249"/>
      <c r="Z180" s="219"/>
      <c r="AA180" s="243"/>
      <c r="AB180" s="204"/>
      <c r="AC180" s="204"/>
      <c r="AD180" s="250"/>
      <c r="AE180" s="219"/>
      <c r="AF180" s="243"/>
      <c r="AG180" s="205"/>
      <c r="AH180" s="205"/>
      <c r="AI180" s="236"/>
      <c r="AJ180" s="205"/>
      <c r="AK180" s="205"/>
      <c r="AL180" s="205"/>
      <c r="AM180" s="205"/>
      <c r="AN180" s="206"/>
      <c r="AO180" s="205"/>
      <c r="AP180" s="205"/>
      <c r="AQ180" s="205"/>
      <c r="AR180" s="205"/>
      <c r="AS180" s="206"/>
      <c r="AT180" s="205"/>
      <c r="AU180" s="205"/>
      <c r="AV180" s="205"/>
      <c r="AW180" s="205"/>
      <c r="AX180" s="206"/>
      <c r="AY180" s="205"/>
      <c r="AZ180" s="205"/>
      <c r="BA180" s="205"/>
      <c r="BB180" s="205"/>
      <c r="BC180" s="206"/>
      <c r="BD180" s="205"/>
      <c r="BE180" s="205"/>
      <c r="BF180" s="205"/>
      <c r="BG180" s="205"/>
      <c r="BH180" s="206"/>
      <c r="BI180" s="205"/>
      <c r="BJ180" s="205"/>
      <c r="BK180" s="205"/>
      <c r="BL180" s="207"/>
      <c r="BM180" s="7" t="str">
        <f t="shared" si="4"/>
        <v>C</v>
      </c>
    </row>
    <row r="181" spans="1:65" s="2" customFormat="1" ht="13.5" hidden="1">
      <c r="A181" s="158"/>
      <c r="B181" s="510" t="str">
        <f t="shared" si="5"/>
        <v>PSS12_Adani Green Energy 27 C Limited (AGE27CL)</v>
      </c>
      <c r="C181" s="431" t="s">
        <v>627</v>
      </c>
      <c r="D181" s="549" t="s">
        <v>22</v>
      </c>
      <c r="E181" s="572" t="s">
        <v>628</v>
      </c>
      <c r="F181" s="573" t="s">
        <v>2549</v>
      </c>
      <c r="G181" s="433"/>
      <c r="H181" s="574" t="s">
        <v>648</v>
      </c>
      <c r="I181" s="160" t="s">
        <v>141</v>
      </c>
      <c r="J181" s="198" t="s">
        <v>142</v>
      </c>
      <c r="K181" s="216"/>
      <c r="L181" s="202"/>
      <c r="M181" s="203"/>
      <c r="N181" s="168" t="str" cm="1">
        <f t="array" ref="N181">_xlfn.IFNA(LOOKUP(2, 1/(MOD(COLUMN(O181:XFD181)-COLUMN(O181), 5)=2)/(O181:XFD181&lt;&gt;""), O181:XFD181),"Not Submitted")</f>
        <v>RFC</v>
      </c>
      <c r="O181" s="238">
        <v>46073</v>
      </c>
      <c r="P181" s="238">
        <v>46074</v>
      </c>
      <c r="Q181" s="198" t="s">
        <v>8</v>
      </c>
      <c r="R181" s="102" t="s">
        <v>2550</v>
      </c>
      <c r="S181" s="205"/>
      <c r="T181" s="239"/>
      <c r="U181" s="240"/>
      <c r="V181" s="204"/>
      <c r="W181" s="205"/>
      <c r="X181" s="205"/>
      <c r="Y181" s="249"/>
      <c r="Z181" s="219"/>
      <c r="AA181" s="243"/>
      <c r="AB181" s="204"/>
      <c r="AC181" s="204"/>
      <c r="AD181" s="250"/>
      <c r="AE181" s="219"/>
      <c r="AF181" s="243"/>
      <c r="AG181" s="205"/>
      <c r="AH181" s="205"/>
      <c r="AI181" s="236"/>
      <c r="AJ181" s="205"/>
      <c r="AK181" s="205"/>
      <c r="AL181" s="205"/>
      <c r="AM181" s="205"/>
      <c r="AN181" s="206"/>
      <c r="AO181" s="205"/>
      <c r="AP181" s="205"/>
      <c r="AQ181" s="205"/>
      <c r="AR181" s="205"/>
      <c r="AS181" s="206"/>
      <c r="AT181" s="205"/>
      <c r="AU181" s="205"/>
      <c r="AV181" s="205"/>
      <c r="AW181" s="205"/>
      <c r="AX181" s="206"/>
      <c r="AY181" s="205"/>
      <c r="AZ181" s="205"/>
      <c r="BA181" s="205"/>
      <c r="BB181" s="205"/>
      <c r="BC181" s="206"/>
      <c r="BD181" s="205"/>
      <c r="BE181" s="205"/>
      <c r="BF181" s="205"/>
      <c r="BG181" s="205"/>
      <c r="BH181" s="206"/>
      <c r="BI181" s="205"/>
      <c r="BJ181" s="205"/>
      <c r="BK181" s="205"/>
      <c r="BL181" s="207"/>
      <c r="BM181" s="7" t="str">
        <f t="shared" si="4"/>
        <v>C</v>
      </c>
    </row>
    <row r="182" spans="1:65" s="2" customFormat="1" ht="13.5" hidden="1">
      <c r="A182" s="158"/>
      <c r="B182" s="277" t="str">
        <f t="shared" si="5"/>
        <v>PSS12_Adani Green Energy 27 C Limited (AGE27CL)</v>
      </c>
      <c r="C182" s="278" t="s">
        <v>627</v>
      </c>
      <c r="D182" s="549" t="s">
        <v>22</v>
      </c>
      <c r="E182" s="28" t="s">
        <v>628</v>
      </c>
      <c r="F182" s="448" t="s">
        <v>2551</v>
      </c>
      <c r="G182" s="280"/>
      <c r="H182" s="289" t="s">
        <v>630</v>
      </c>
      <c r="I182" s="160" t="s">
        <v>141</v>
      </c>
      <c r="J182" s="198" t="s">
        <v>142</v>
      </c>
      <c r="K182" s="216">
        <v>46076</v>
      </c>
      <c r="L182" s="202"/>
      <c r="M182" s="203"/>
      <c r="N182" s="168" t="str" cm="1">
        <f t="array" ref="N182">_xlfn.IFNA(LOOKUP(2, 1/(MOD(COLUMN(O182:XFD182)-COLUMN(O182), 5)=2)/(O182:XFD182&lt;&gt;""), O182:XFD182),"Not Submitted")</f>
        <v>RFC</v>
      </c>
      <c r="O182" s="238">
        <v>46079</v>
      </c>
      <c r="P182" s="238">
        <v>46079</v>
      </c>
      <c r="Q182" s="198" t="s">
        <v>8</v>
      </c>
      <c r="R182" s="102" t="s">
        <v>2552</v>
      </c>
      <c r="S182" s="205"/>
      <c r="T182" s="239">
        <v>46122</v>
      </c>
      <c r="U182" s="240">
        <v>46122</v>
      </c>
      <c r="V182" s="204" t="s">
        <v>8</v>
      </c>
      <c r="W182" s="205" t="s">
        <v>2553</v>
      </c>
      <c r="X182" s="205"/>
      <c r="Y182" s="249"/>
      <c r="Z182" s="219"/>
      <c r="AA182" s="243"/>
      <c r="AB182" s="204"/>
      <c r="AC182" s="204"/>
      <c r="AD182" s="250"/>
      <c r="AE182" s="219"/>
      <c r="AF182" s="243"/>
      <c r="AG182" s="205"/>
      <c r="AH182" s="205"/>
      <c r="AI182" s="236"/>
      <c r="AJ182" s="205"/>
      <c r="AK182" s="205"/>
      <c r="AL182" s="205"/>
      <c r="AM182" s="205"/>
      <c r="AN182" s="206"/>
      <c r="AO182" s="205"/>
      <c r="AP182" s="205"/>
      <c r="AQ182" s="205"/>
      <c r="AR182" s="205"/>
      <c r="AS182" s="206"/>
      <c r="AT182" s="205"/>
      <c r="AU182" s="205"/>
      <c r="AV182" s="205"/>
      <c r="AW182" s="205"/>
      <c r="AX182" s="206"/>
      <c r="AY182" s="205"/>
      <c r="AZ182" s="205"/>
      <c r="BA182" s="205"/>
      <c r="BB182" s="205"/>
      <c r="BC182" s="206"/>
      <c r="BD182" s="205"/>
      <c r="BE182" s="205"/>
      <c r="BF182" s="205"/>
      <c r="BG182" s="205"/>
      <c r="BH182" s="206"/>
      <c r="BI182" s="205"/>
      <c r="BJ182" s="205"/>
      <c r="BK182" s="205"/>
      <c r="BL182" s="207"/>
      <c r="BM182" s="7" t="str">
        <f t="shared" si="4"/>
        <v>E</v>
      </c>
    </row>
    <row r="183" spans="1:65" s="2" customFormat="1" ht="13.5" hidden="1">
      <c r="A183" s="277">
        <v>173</v>
      </c>
      <c r="B183" s="277" t="str">
        <f t="shared" si="5"/>
        <v>PSS12_Adani Green Energy 27 C Limited (AGE27CL)</v>
      </c>
      <c r="C183" s="298" t="s">
        <v>600</v>
      </c>
      <c r="D183" s="549" t="s">
        <v>22</v>
      </c>
      <c r="E183" s="445" t="s">
        <v>628</v>
      </c>
      <c r="F183" s="459" t="s">
        <v>2554</v>
      </c>
      <c r="H183" s="447" t="s">
        <v>805</v>
      </c>
      <c r="I183" s="160" t="s">
        <v>141</v>
      </c>
      <c r="J183" s="160" t="s">
        <v>159</v>
      </c>
      <c r="K183" s="164">
        <v>46161</v>
      </c>
      <c r="L183" s="165"/>
      <c r="M183" s="166"/>
      <c r="N183" s="168" t="str" cm="1">
        <f t="array" ref="N183">_xlfn.IFNA(LOOKUP(2, 1/(MOD(COLUMN(O183:XFD183)-COLUMN(O183), 5)=2)/(O183:XFD183&lt;&gt;""), O183:XFD183),"Not Submitted")</f>
        <v>RFC</v>
      </c>
      <c r="O183" s="228">
        <v>46161</v>
      </c>
      <c r="P183" s="228">
        <v>46162</v>
      </c>
      <c r="Q183" s="198" t="s">
        <v>8</v>
      </c>
      <c r="R183" s="102" t="s">
        <v>2555</v>
      </c>
      <c r="S183" s="172"/>
      <c r="T183" s="188"/>
      <c r="U183" s="185"/>
      <c r="V183" s="172"/>
      <c r="W183" s="172"/>
      <c r="X183" s="227"/>
      <c r="Y183" s="232"/>
      <c r="Z183" s="208"/>
      <c r="AA183" s="168"/>
      <c r="AB183" s="168"/>
      <c r="AC183" s="231"/>
      <c r="AD183" s="232"/>
      <c r="AE183" s="208"/>
      <c r="AF183" s="172"/>
      <c r="AG183" s="172"/>
      <c r="AH183" s="236"/>
      <c r="AI183" s="205"/>
      <c r="AJ183" s="172"/>
      <c r="AK183" s="172"/>
      <c r="AL183" s="172"/>
      <c r="AM183" s="180"/>
      <c r="AN183" s="172"/>
      <c r="AO183" s="172"/>
      <c r="AP183" s="172"/>
      <c r="AQ183" s="172"/>
      <c r="AR183" s="180"/>
      <c r="AS183" s="172"/>
      <c r="AT183" s="172"/>
      <c r="AU183" s="172"/>
      <c r="AV183" s="172"/>
      <c r="AW183" s="180"/>
      <c r="AX183" s="172"/>
      <c r="AY183" s="172"/>
      <c r="AZ183" s="172"/>
      <c r="BA183" s="172"/>
      <c r="BB183" s="180"/>
      <c r="BC183" s="172"/>
      <c r="BD183" s="172"/>
      <c r="BE183" s="172"/>
      <c r="BF183" s="172"/>
      <c r="BG183" s="180"/>
      <c r="BH183" s="172"/>
      <c r="BI183" s="172"/>
      <c r="BJ183" s="172"/>
      <c r="BK183" s="191"/>
      <c r="BL183" s="7"/>
      <c r="BM183" s="7" t="str">
        <f t="shared" si="4"/>
        <v>C</v>
      </c>
    </row>
    <row r="184" spans="1:65" s="2" customFormat="1" ht="27" hidden="1">
      <c r="A184" s="277">
        <v>173</v>
      </c>
      <c r="B184" s="277" t="str">
        <f t="shared" si="5"/>
        <v>PSS12_Adani Green Energy 27 C Limited (AGE27CL)</v>
      </c>
      <c r="C184" s="298" t="s">
        <v>698</v>
      </c>
      <c r="D184" s="549" t="s">
        <v>22</v>
      </c>
      <c r="E184" s="445" t="s">
        <v>628</v>
      </c>
      <c r="F184" s="459" t="s">
        <v>2978</v>
      </c>
      <c r="H184" s="447" t="s">
        <v>2979</v>
      </c>
      <c r="I184" s="160" t="s">
        <v>141</v>
      </c>
      <c r="J184" s="160" t="s">
        <v>159</v>
      </c>
      <c r="K184" s="164"/>
      <c r="L184" s="165"/>
      <c r="M184" s="166"/>
      <c r="N184" s="168" t="str" cm="1">
        <f t="array" ref="N184">_xlfn.IFNA(LOOKUP(2, 1/(MOD(COLUMN(O184:XFD184)-COLUMN(O184), 5)=2)/(O184:XFD184&lt;&gt;""), O184:XFD184),"Not Submitted")</f>
        <v>RFC</v>
      </c>
      <c r="O184" s="228">
        <v>46193</v>
      </c>
      <c r="P184" s="228">
        <v>46195</v>
      </c>
      <c r="Q184" s="198" t="s">
        <v>8</v>
      </c>
      <c r="R184" s="102" t="s">
        <v>2988</v>
      </c>
      <c r="S184" s="172"/>
      <c r="T184" s="188"/>
      <c r="U184" s="185"/>
      <c r="V184" s="172"/>
      <c r="W184" s="172"/>
      <c r="X184" s="227"/>
      <c r="Y184" s="232"/>
      <c r="Z184" s="208"/>
      <c r="AA184" s="168"/>
      <c r="AB184" s="168"/>
      <c r="AC184" s="231"/>
      <c r="AD184" s="232"/>
      <c r="AE184" s="208"/>
      <c r="AF184" s="172"/>
      <c r="AG184" s="172"/>
      <c r="AH184" s="236"/>
      <c r="AI184" s="205"/>
      <c r="AJ184" s="172"/>
      <c r="AK184" s="172"/>
      <c r="AL184" s="172"/>
      <c r="AM184" s="180"/>
      <c r="AN184" s="172"/>
      <c r="AO184" s="172"/>
      <c r="AP184" s="172"/>
      <c r="AQ184" s="172"/>
      <c r="AR184" s="180"/>
      <c r="AS184" s="172"/>
      <c r="AT184" s="172"/>
      <c r="AU184" s="172"/>
      <c r="AV184" s="172"/>
      <c r="AW184" s="180"/>
      <c r="AX184" s="172"/>
      <c r="AY184" s="172"/>
      <c r="AZ184" s="172"/>
      <c r="BA184" s="172"/>
      <c r="BB184" s="180"/>
      <c r="BC184" s="172"/>
      <c r="BD184" s="172"/>
      <c r="BE184" s="172"/>
      <c r="BF184" s="172"/>
      <c r="BG184" s="180"/>
      <c r="BH184" s="172"/>
      <c r="BI184" s="172"/>
      <c r="BJ184" s="172"/>
      <c r="BK184" s="191"/>
      <c r="BL184" s="7"/>
      <c r="BM184" s="7" t="str">
        <f t="shared" si="4"/>
        <v>C</v>
      </c>
    </row>
    <row r="185" spans="1:65" s="2" customFormat="1" ht="25.5" hidden="1">
      <c r="A185" s="158">
        <v>178</v>
      </c>
      <c r="B185" s="453" t="str">
        <f t="shared" si="5"/>
        <v>PSS12_Adani Green Energy 27 C Limited (AGE27CL)</v>
      </c>
      <c r="C185" s="507" t="s">
        <v>674</v>
      </c>
      <c r="D185" s="516" t="s">
        <v>637</v>
      </c>
      <c r="E185" s="445" t="s">
        <v>689</v>
      </c>
      <c r="F185" s="446" t="s">
        <v>2556</v>
      </c>
      <c r="G185" s="524"/>
      <c r="H185" s="508" t="s">
        <v>677</v>
      </c>
      <c r="I185" s="160" t="s">
        <v>141</v>
      </c>
      <c r="J185" s="198" t="s">
        <v>142</v>
      </c>
      <c r="K185" s="201">
        <v>46052</v>
      </c>
      <c r="L185" s="202"/>
      <c r="M185" s="203"/>
      <c r="N185" s="168" t="str" cm="1">
        <f t="array" ref="N185">_xlfn.IFNA(LOOKUP(2, 1/(MOD(COLUMN(O185:XFD185)-COLUMN(O185), 5)=2)/(O185:XFD185&lt;&gt;""), O185:XFD185),"Not Submitted")</f>
        <v>delete</v>
      </c>
      <c r="O185" s="238"/>
      <c r="P185" s="238"/>
      <c r="Q185" s="198" t="s">
        <v>61</v>
      </c>
      <c r="R185" s="102"/>
      <c r="S185" s="207" t="s">
        <v>2973</v>
      </c>
      <c r="T185" s="239"/>
      <c r="U185" s="240"/>
      <c r="V185" s="204"/>
      <c r="W185" s="205"/>
      <c r="X185" s="205"/>
      <c r="Y185" s="249"/>
      <c r="Z185" s="219"/>
      <c r="AA185" s="243"/>
      <c r="AB185" s="204"/>
      <c r="AC185" s="204"/>
      <c r="AD185" s="250"/>
      <c r="AE185" s="219"/>
      <c r="AF185" s="243"/>
      <c r="AG185" s="205"/>
      <c r="AH185" s="205"/>
      <c r="AI185" s="236"/>
      <c r="AJ185" s="205"/>
      <c r="AK185" s="205"/>
      <c r="AL185" s="205"/>
      <c r="AM185" s="205"/>
      <c r="AN185" s="206"/>
      <c r="AO185" s="205"/>
      <c r="AP185" s="205"/>
      <c r="AQ185" s="205"/>
      <c r="AR185" s="205"/>
      <c r="AS185" s="206"/>
      <c r="AT185" s="205"/>
      <c r="AU185" s="205"/>
      <c r="AV185" s="205"/>
      <c r="AW185" s="205"/>
      <c r="AX185" s="206"/>
      <c r="AY185" s="205"/>
      <c r="AZ185" s="205"/>
      <c r="BA185" s="205"/>
      <c r="BB185" s="205"/>
      <c r="BC185" s="206"/>
      <c r="BD185" s="205"/>
      <c r="BE185" s="205"/>
      <c r="BF185" s="205"/>
      <c r="BG185" s="205"/>
      <c r="BH185" s="206"/>
      <c r="BI185" s="205"/>
      <c r="BJ185" s="205"/>
      <c r="BK185" s="205"/>
      <c r="BL185" s="207"/>
      <c r="BM185" s="7" t="str">
        <f t="shared" si="4"/>
        <v>C</v>
      </c>
    </row>
    <row r="186" spans="1:65" s="2" customFormat="1" ht="13.5" hidden="1">
      <c r="A186" s="158">
        <v>179</v>
      </c>
      <c r="B186" s="277" t="str">
        <f t="shared" si="5"/>
        <v>PSS12_Adani Green Energy 27 C Limited (AGE27CL)</v>
      </c>
      <c r="C186" s="31" t="s">
        <v>703</v>
      </c>
      <c r="D186" s="197" t="s">
        <v>637</v>
      </c>
      <c r="E186" s="160" t="s">
        <v>689</v>
      </c>
      <c r="F186" s="291" t="s">
        <v>2557</v>
      </c>
      <c r="G186" s="199"/>
      <c r="H186" s="200" t="s">
        <v>2558</v>
      </c>
      <c r="I186" s="160" t="s">
        <v>141</v>
      </c>
      <c r="J186" s="198" t="s">
        <v>142</v>
      </c>
      <c r="K186" s="201">
        <v>46037</v>
      </c>
      <c r="L186" s="202"/>
      <c r="M186" s="203"/>
      <c r="N186" s="168" t="str" cm="1">
        <f t="array" ref="N186">_xlfn.IFNA(LOOKUP(2, 1/(MOD(COLUMN(O186:XFD186)-COLUMN(O186), 5)=2)/(O186:XFD186&lt;&gt;""), O186:XFD186),"Not Submitted")</f>
        <v>Cat. -IV</v>
      </c>
      <c r="O186" s="238">
        <v>46064</v>
      </c>
      <c r="P186" s="238">
        <v>46064</v>
      </c>
      <c r="Q186" s="198" t="s">
        <v>37</v>
      </c>
      <c r="R186" s="102" t="s">
        <v>2559</v>
      </c>
      <c r="S186" s="205"/>
      <c r="T186" s="239">
        <v>46086</v>
      </c>
      <c r="U186" s="240">
        <v>46086</v>
      </c>
      <c r="V186" s="198" t="s">
        <v>37</v>
      </c>
      <c r="W186" s="205" t="s">
        <v>2560</v>
      </c>
      <c r="X186" s="205"/>
      <c r="Y186" s="249"/>
      <c r="Z186" s="219"/>
      <c r="AA186" s="243"/>
      <c r="AB186" s="204"/>
      <c r="AC186" s="204"/>
      <c r="AD186" s="250"/>
      <c r="AE186" s="219"/>
      <c r="AF186" s="243"/>
      <c r="AG186" s="205"/>
      <c r="AH186" s="205"/>
      <c r="AI186" s="236"/>
      <c r="AJ186" s="205"/>
      <c r="AK186" s="205"/>
      <c r="AL186" s="205"/>
      <c r="AM186" s="205"/>
      <c r="AN186" s="206"/>
      <c r="AO186" s="205"/>
      <c r="AP186" s="205"/>
      <c r="AQ186" s="205"/>
      <c r="AR186" s="205"/>
      <c r="AS186" s="206"/>
      <c r="AT186" s="205"/>
      <c r="AU186" s="205"/>
      <c r="AV186" s="205"/>
      <c r="AW186" s="205"/>
      <c r="AX186" s="206"/>
      <c r="AY186" s="205"/>
      <c r="AZ186" s="205"/>
      <c r="BA186" s="205"/>
      <c r="BB186" s="205"/>
      <c r="BC186" s="206"/>
      <c r="BD186" s="205"/>
      <c r="BE186" s="205"/>
      <c r="BF186" s="205"/>
      <c r="BG186" s="205"/>
      <c r="BH186" s="206"/>
      <c r="BI186" s="205"/>
      <c r="BJ186" s="205"/>
      <c r="BK186" s="205"/>
      <c r="BL186" s="207"/>
      <c r="BM186" s="7" t="str">
        <f t="shared" si="4"/>
        <v>S</v>
      </c>
    </row>
    <row r="187" spans="1:65" s="2" customFormat="1" ht="27" hidden="1">
      <c r="A187" s="158">
        <v>180</v>
      </c>
      <c r="B187" s="277" t="str">
        <f t="shared" si="5"/>
        <v>PSS12_Adani Green Energy 27 C Limited (AGE27CL)</v>
      </c>
      <c r="C187" s="31" t="s">
        <v>708</v>
      </c>
      <c r="D187" s="197" t="s">
        <v>637</v>
      </c>
      <c r="E187" s="160" t="s">
        <v>689</v>
      </c>
      <c r="F187" s="291" t="s">
        <v>2561</v>
      </c>
      <c r="G187" s="199"/>
      <c r="H187" s="200" t="s">
        <v>715</v>
      </c>
      <c r="I187" s="160" t="s">
        <v>141</v>
      </c>
      <c r="J187" s="198" t="s">
        <v>142</v>
      </c>
      <c r="K187" s="201">
        <v>46045</v>
      </c>
      <c r="L187" s="202"/>
      <c r="M187" s="203"/>
      <c r="N187" s="168" t="str" cm="1">
        <f t="array" ref="N187">_xlfn.IFNA(LOOKUP(2, 1/(MOD(COLUMN(O187:XFD187)-COLUMN(O187), 5)=2)/(O187:XFD187&lt;&gt;""), O187:XFD187),"Not Submitted")</f>
        <v>Cat. -I</v>
      </c>
      <c r="O187" s="238" t="s">
        <v>171</v>
      </c>
      <c r="P187" s="238">
        <v>46060</v>
      </c>
      <c r="Q187" s="198" t="s">
        <v>33</v>
      </c>
      <c r="R187" s="102" t="s">
        <v>2562</v>
      </c>
      <c r="S187" s="205"/>
      <c r="T187" s="239">
        <v>46086</v>
      </c>
      <c r="U187" s="240">
        <v>46087</v>
      </c>
      <c r="V187" s="198" t="s">
        <v>33</v>
      </c>
      <c r="W187" s="205" t="s">
        <v>2563</v>
      </c>
      <c r="X187" s="205"/>
      <c r="Y187" s="249"/>
      <c r="Z187" s="219"/>
      <c r="AA187" s="243"/>
      <c r="AB187" s="204"/>
      <c r="AC187" s="204"/>
      <c r="AD187" s="250"/>
      <c r="AE187" s="219"/>
      <c r="AF187" s="243"/>
      <c r="AG187" s="205"/>
      <c r="AH187" s="205"/>
      <c r="AI187" s="236"/>
      <c r="AJ187" s="205"/>
      <c r="AK187" s="205"/>
      <c r="AL187" s="205"/>
      <c r="AM187" s="205"/>
      <c r="AN187" s="206"/>
      <c r="AO187" s="205"/>
      <c r="AP187" s="205"/>
      <c r="AQ187" s="205"/>
      <c r="AR187" s="205"/>
      <c r="AS187" s="206"/>
      <c r="AT187" s="205"/>
      <c r="AU187" s="205"/>
      <c r="AV187" s="205"/>
      <c r="AW187" s="205"/>
      <c r="AX187" s="206"/>
      <c r="AY187" s="205"/>
      <c r="AZ187" s="205"/>
      <c r="BA187" s="205"/>
      <c r="BB187" s="205"/>
      <c r="BC187" s="206"/>
      <c r="BD187" s="205"/>
      <c r="BE187" s="205"/>
      <c r="BF187" s="205"/>
      <c r="BG187" s="205"/>
      <c r="BH187" s="206"/>
      <c r="BI187" s="205"/>
      <c r="BJ187" s="205"/>
      <c r="BK187" s="205"/>
      <c r="BL187" s="207"/>
      <c r="BM187" s="7" t="str">
        <f t="shared" si="4"/>
        <v>C</v>
      </c>
    </row>
    <row r="188" spans="1:65" s="2" customFormat="1" ht="25.5" hidden="1">
      <c r="A188" s="478">
        <v>181</v>
      </c>
      <c r="B188" s="461" t="str">
        <f t="shared" si="5"/>
        <v>PSS12_Adani Green Energy 27 C Limited (AGE27CL)</v>
      </c>
      <c r="C188" s="479" t="s">
        <v>711</v>
      </c>
      <c r="D188" s="464" t="s">
        <v>637</v>
      </c>
      <c r="E188" s="465" t="s">
        <v>689</v>
      </c>
      <c r="F188" s="532" t="s">
        <v>2564</v>
      </c>
      <c r="G188" s="199"/>
      <c r="H188" s="481" t="s">
        <v>713</v>
      </c>
      <c r="I188" s="465" t="s">
        <v>141</v>
      </c>
      <c r="J188" s="482" t="s">
        <v>142</v>
      </c>
      <c r="K188" s="483">
        <v>46039</v>
      </c>
      <c r="L188" s="484"/>
      <c r="M188" s="203"/>
      <c r="N188" s="168" t="str" cm="1">
        <f t="array" ref="N188">_xlfn.IFNA(LOOKUP(2, 1/(MOD(COLUMN(O188:XFD188)-COLUMN(O188), 5)=2)/(O188:XFD188&lt;&gt;""), O188:XFD188),"Not Submitted")</f>
        <v>delete</v>
      </c>
      <c r="O188" s="238"/>
      <c r="P188" s="238"/>
      <c r="Q188" s="198" t="s">
        <v>61</v>
      </c>
      <c r="R188" s="102"/>
      <c r="S188" s="207" t="s">
        <v>2973</v>
      </c>
      <c r="T188" s="239"/>
      <c r="U188" s="240"/>
      <c r="V188" s="204"/>
      <c r="W188" s="205"/>
      <c r="X188" s="205"/>
      <c r="Y188" s="249"/>
      <c r="Z188" s="219"/>
      <c r="AA188" s="243"/>
      <c r="AB188" s="204"/>
      <c r="AC188" s="204"/>
      <c r="AD188" s="250"/>
      <c r="AE188" s="219"/>
      <c r="AF188" s="243"/>
      <c r="AG188" s="205"/>
      <c r="AH188" s="205"/>
      <c r="AI188" s="236"/>
      <c r="AJ188" s="205"/>
      <c r="AK188" s="205"/>
      <c r="AL188" s="205"/>
      <c r="AM188" s="205"/>
      <c r="AN188" s="206"/>
      <c r="AO188" s="205"/>
      <c r="AP188" s="205"/>
      <c r="AQ188" s="205"/>
      <c r="AR188" s="205"/>
      <c r="AS188" s="206"/>
      <c r="AT188" s="205"/>
      <c r="AU188" s="205"/>
      <c r="AV188" s="205"/>
      <c r="AW188" s="205"/>
      <c r="AX188" s="206"/>
      <c r="AY188" s="205"/>
      <c r="AZ188" s="205"/>
      <c r="BA188" s="205"/>
      <c r="BB188" s="205"/>
      <c r="BC188" s="206"/>
      <c r="BD188" s="205"/>
      <c r="BE188" s="205"/>
      <c r="BF188" s="205"/>
      <c r="BG188" s="205"/>
      <c r="BH188" s="206"/>
      <c r="BI188" s="205"/>
      <c r="BJ188" s="205"/>
      <c r="BK188" s="205"/>
      <c r="BL188" s="207"/>
      <c r="BM188" s="7" t="str">
        <f t="shared" si="4"/>
        <v>C</v>
      </c>
    </row>
    <row r="189" spans="1:65" s="2" customFormat="1" ht="13.5" hidden="1">
      <c r="A189" s="158">
        <v>182</v>
      </c>
      <c r="B189" s="277" t="str">
        <f t="shared" si="5"/>
        <v>PSS12_Adani Green Energy 27 C Limited (AGE27CL)</v>
      </c>
      <c r="C189" s="31" t="s">
        <v>708</v>
      </c>
      <c r="D189" s="197" t="s">
        <v>637</v>
      </c>
      <c r="E189" s="160" t="s">
        <v>689</v>
      </c>
      <c r="F189" s="291" t="s">
        <v>2565</v>
      </c>
      <c r="G189" s="199"/>
      <c r="H189" s="200" t="s">
        <v>720</v>
      </c>
      <c r="I189" s="160" t="s">
        <v>141</v>
      </c>
      <c r="J189" s="198" t="s">
        <v>142</v>
      </c>
      <c r="K189" s="201">
        <v>46042</v>
      </c>
      <c r="L189" s="202"/>
      <c r="M189" s="203"/>
      <c r="N189" s="168" t="str" cm="1">
        <f t="array" ref="N189">_xlfn.IFNA(LOOKUP(2, 1/(MOD(COLUMN(O189:XFD189)-COLUMN(O189), 5)=2)/(O189:XFD189&lt;&gt;""), O189:XFD189),"Not Submitted")</f>
        <v>Not Submitted</v>
      </c>
      <c r="O189" s="238"/>
      <c r="P189" s="238"/>
      <c r="Q189" s="198"/>
      <c r="R189" s="102"/>
      <c r="S189" s="205"/>
      <c r="T189" s="239"/>
      <c r="U189" s="240"/>
      <c r="V189" s="204"/>
      <c r="W189" s="205"/>
      <c r="X189" s="205"/>
      <c r="Y189" s="249"/>
      <c r="Z189" s="219"/>
      <c r="AA189" s="243"/>
      <c r="AB189" s="204"/>
      <c r="AC189" s="204"/>
      <c r="AD189" s="250"/>
      <c r="AE189" s="219"/>
      <c r="AF189" s="243"/>
      <c r="AG189" s="205"/>
      <c r="AH189" s="205"/>
      <c r="AI189" s="236"/>
      <c r="AJ189" s="205"/>
      <c r="AK189" s="205"/>
      <c r="AL189" s="205"/>
      <c r="AM189" s="205"/>
      <c r="AN189" s="206"/>
      <c r="AO189" s="205"/>
      <c r="AP189" s="205"/>
      <c r="AQ189" s="205"/>
      <c r="AR189" s="205"/>
      <c r="AS189" s="206"/>
      <c r="AT189" s="205"/>
      <c r="AU189" s="205"/>
      <c r="AV189" s="205"/>
      <c r="AW189" s="205"/>
      <c r="AX189" s="206"/>
      <c r="AY189" s="205"/>
      <c r="AZ189" s="205"/>
      <c r="BA189" s="205"/>
      <c r="BB189" s="205"/>
      <c r="BC189" s="206"/>
      <c r="BD189" s="205"/>
      <c r="BE189" s="205"/>
      <c r="BF189" s="205"/>
      <c r="BG189" s="205"/>
      <c r="BH189" s="206"/>
      <c r="BI189" s="205"/>
      <c r="BJ189" s="205"/>
      <c r="BK189" s="205"/>
      <c r="BL189" s="207"/>
      <c r="BM189" s="7" t="str">
        <f t="shared" si="4"/>
        <v>C</v>
      </c>
    </row>
    <row r="190" spans="1:65" s="2" customFormat="1" ht="13.5" hidden="1">
      <c r="A190" s="158">
        <v>183</v>
      </c>
      <c r="B190" s="277" t="str">
        <f t="shared" si="5"/>
        <v>PSS12_Adani Green Energy 27 C Limited (AGE27CL)</v>
      </c>
      <c r="C190" s="31" t="s">
        <v>708</v>
      </c>
      <c r="D190" s="197" t="s">
        <v>637</v>
      </c>
      <c r="E190" s="160" t="s">
        <v>689</v>
      </c>
      <c r="F190" s="291" t="s">
        <v>2566</v>
      </c>
      <c r="G190" s="199"/>
      <c r="H190" s="200" t="s">
        <v>718</v>
      </c>
      <c r="I190" s="160"/>
      <c r="J190" s="198"/>
      <c r="K190" s="201">
        <v>46037</v>
      </c>
      <c r="L190" s="202"/>
      <c r="M190" s="203"/>
      <c r="N190" s="168" t="str" cm="1">
        <f t="array" ref="N190">_xlfn.IFNA(LOOKUP(2, 1/(MOD(COLUMN(O190:XFD190)-COLUMN(O190), 5)=2)/(O190:XFD190&lt;&gt;""), O190:XFD190),"Not Submitted")</f>
        <v>Cat. -I_Star</v>
      </c>
      <c r="O190" s="238">
        <v>46233</v>
      </c>
      <c r="P190" s="238">
        <v>46233</v>
      </c>
      <c r="Q190" s="198" t="s">
        <v>34</v>
      </c>
      <c r="R190" s="102" t="s">
        <v>3173</v>
      </c>
      <c r="S190" s="205"/>
      <c r="T190" s="239"/>
      <c r="U190" s="240"/>
      <c r="V190" s="204"/>
      <c r="W190" s="205"/>
      <c r="X190" s="205"/>
      <c r="Y190" s="249"/>
      <c r="Z190" s="219"/>
      <c r="AA190" s="243"/>
      <c r="AB190" s="204"/>
      <c r="AC190" s="204"/>
      <c r="AD190" s="250"/>
      <c r="AE190" s="219"/>
      <c r="AF190" s="243"/>
      <c r="AG190" s="205"/>
      <c r="AH190" s="205"/>
      <c r="AI190" s="236"/>
      <c r="AJ190" s="205"/>
      <c r="AK190" s="205"/>
      <c r="AL190" s="205"/>
      <c r="AM190" s="205"/>
      <c r="AN190" s="206"/>
      <c r="AO190" s="205"/>
      <c r="AP190" s="205"/>
      <c r="AQ190" s="205"/>
      <c r="AR190" s="205"/>
      <c r="AS190" s="206"/>
      <c r="AT190" s="205"/>
      <c r="AU190" s="205"/>
      <c r="AV190" s="205"/>
      <c r="AW190" s="205"/>
      <c r="AX190" s="206"/>
      <c r="AY190" s="205"/>
      <c r="AZ190" s="205"/>
      <c r="BA190" s="205"/>
      <c r="BB190" s="205"/>
      <c r="BC190" s="206"/>
      <c r="BD190" s="205"/>
      <c r="BE190" s="205"/>
      <c r="BF190" s="205"/>
      <c r="BG190" s="205"/>
      <c r="BH190" s="206"/>
      <c r="BI190" s="205"/>
      <c r="BJ190" s="205"/>
      <c r="BK190" s="205"/>
      <c r="BL190" s="207"/>
      <c r="BM190" s="7" t="str">
        <f t="shared" si="4"/>
        <v>C</v>
      </c>
    </row>
    <row r="191" spans="1:65" s="2" customFormat="1" ht="25.5" hidden="1">
      <c r="A191" s="478">
        <v>184</v>
      </c>
      <c r="B191" s="461" t="str">
        <f t="shared" si="5"/>
        <v>PSS12_Adani Green Energy 27 C Limited (AGE27CL)</v>
      </c>
      <c r="C191" s="479" t="s">
        <v>643</v>
      </c>
      <c r="D191" s="464" t="s">
        <v>637</v>
      </c>
      <c r="E191" s="465" t="s">
        <v>689</v>
      </c>
      <c r="F191" s="532" t="s">
        <v>2567</v>
      </c>
      <c r="G191" s="199"/>
      <c r="H191" s="481" t="s">
        <v>745</v>
      </c>
      <c r="I191" s="465" t="s">
        <v>141</v>
      </c>
      <c r="J191" s="482" t="s">
        <v>142</v>
      </c>
      <c r="K191" s="483">
        <v>46045</v>
      </c>
      <c r="L191" s="484"/>
      <c r="M191" s="203"/>
      <c r="N191" s="168" t="str" cm="1">
        <f t="array" ref="N191">_xlfn.IFNA(LOOKUP(2, 1/(MOD(COLUMN(O191:XFD191)-COLUMN(O191), 5)=2)/(O191:XFD191&lt;&gt;""), O191:XFD191),"Not Submitted")</f>
        <v>delete</v>
      </c>
      <c r="O191" s="238"/>
      <c r="P191" s="238"/>
      <c r="Q191" s="198" t="s">
        <v>61</v>
      </c>
      <c r="R191" s="102"/>
      <c r="S191" s="207" t="s">
        <v>2973</v>
      </c>
      <c r="T191" s="239"/>
      <c r="U191" s="240"/>
      <c r="V191" s="204"/>
      <c r="W191" s="205"/>
      <c r="X191" s="205"/>
      <c r="Y191" s="249"/>
      <c r="Z191" s="219"/>
      <c r="AA191" s="243"/>
      <c r="AB191" s="204"/>
      <c r="AC191" s="204"/>
      <c r="AD191" s="250"/>
      <c r="AE191" s="219"/>
      <c r="AF191" s="243"/>
      <c r="AG191" s="205"/>
      <c r="AH191" s="205"/>
      <c r="AI191" s="236"/>
      <c r="AJ191" s="205"/>
      <c r="AK191" s="205"/>
      <c r="AL191" s="205"/>
      <c r="AM191" s="205"/>
      <c r="AN191" s="206"/>
      <c r="AO191" s="205"/>
      <c r="AP191" s="205"/>
      <c r="AQ191" s="205"/>
      <c r="AR191" s="205"/>
      <c r="AS191" s="206"/>
      <c r="AT191" s="205"/>
      <c r="AU191" s="205"/>
      <c r="AV191" s="205"/>
      <c r="AW191" s="205"/>
      <c r="AX191" s="206"/>
      <c r="AY191" s="205"/>
      <c r="AZ191" s="205"/>
      <c r="BA191" s="205"/>
      <c r="BB191" s="205"/>
      <c r="BC191" s="206"/>
      <c r="BD191" s="205"/>
      <c r="BE191" s="205"/>
      <c r="BF191" s="205"/>
      <c r="BG191" s="205"/>
      <c r="BH191" s="206"/>
      <c r="BI191" s="205"/>
      <c r="BJ191" s="205"/>
      <c r="BK191" s="205"/>
      <c r="BL191" s="207"/>
      <c r="BM191" s="7" t="str">
        <f t="shared" si="4"/>
        <v>C</v>
      </c>
    </row>
    <row r="192" spans="1:65" s="2" customFormat="1" ht="27" hidden="1">
      <c r="A192" s="158">
        <v>186</v>
      </c>
      <c r="B192" s="277" t="str">
        <f t="shared" si="5"/>
        <v>PSS12_Adani Green Energy 27 C Limited (AGE27CL)</v>
      </c>
      <c r="C192" s="31" t="s">
        <v>643</v>
      </c>
      <c r="D192" s="197" t="s">
        <v>637</v>
      </c>
      <c r="E192" s="160" t="s">
        <v>689</v>
      </c>
      <c r="F192" s="538" t="s">
        <v>2568</v>
      </c>
      <c r="G192" s="199"/>
      <c r="H192" s="200" t="s">
        <v>742</v>
      </c>
      <c r="I192" s="160" t="s">
        <v>141</v>
      </c>
      <c r="J192" s="198" t="s">
        <v>142</v>
      </c>
      <c r="K192" s="201">
        <v>46052</v>
      </c>
      <c r="L192" s="202"/>
      <c r="M192" s="203"/>
      <c r="N192" s="168" t="str" cm="1">
        <f t="array" ref="N192">_xlfn.IFNA(LOOKUP(2, 1/(MOD(COLUMN(O192:XFD192)-COLUMN(O192), 5)=2)/(O192:XFD192&lt;&gt;""), O192:XFD192),"Not Submitted")</f>
        <v>delete</v>
      </c>
      <c r="O192" s="238"/>
      <c r="P192" s="238"/>
      <c r="Q192" s="198" t="s">
        <v>61</v>
      </c>
      <c r="R192" s="102"/>
      <c r="S192" s="205" t="s">
        <v>743</v>
      </c>
      <c r="T192" s="239"/>
      <c r="U192" s="240"/>
      <c r="V192" s="204"/>
      <c r="W192" s="205"/>
      <c r="X192" s="205"/>
      <c r="Y192" s="249"/>
      <c r="Z192" s="219"/>
      <c r="AA192" s="243"/>
      <c r="AB192" s="204"/>
      <c r="AC192" s="204"/>
      <c r="AD192" s="250"/>
      <c r="AE192" s="219"/>
      <c r="AF192" s="243"/>
      <c r="AG192" s="205"/>
      <c r="AH192" s="205"/>
      <c r="AI192" s="236"/>
      <c r="AJ192" s="205"/>
      <c r="AK192" s="205"/>
      <c r="AL192" s="205"/>
      <c r="AM192" s="205"/>
      <c r="AN192" s="206"/>
      <c r="AO192" s="205"/>
      <c r="AP192" s="205"/>
      <c r="AQ192" s="205"/>
      <c r="AR192" s="205"/>
      <c r="AS192" s="206"/>
      <c r="AT192" s="205"/>
      <c r="AU192" s="205"/>
      <c r="AV192" s="205"/>
      <c r="AW192" s="205"/>
      <c r="AX192" s="206"/>
      <c r="AY192" s="205"/>
      <c r="AZ192" s="205"/>
      <c r="BA192" s="205"/>
      <c r="BB192" s="205"/>
      <c r="BC192" s="206"/>
      <c r="BD192" s="205"/>
      <c r="BE192" s="205"/>
      <c r="BF192" s="205"/>
      <c r="BG192" s="205"/>
      <c r="BH192" s="206"/>
      <c r="BI192" s="205"/>
      <c r="BJ192" s="205"/>
      <c r="BK192" s="205"/>
      <c r="BL192" s="207"/>
      <c r="BM192" s="7" t="str">
        <f t="shared" si="4"/>
        <v>C</v>
      </c>
    </row>
    <row r="193" spans="1:65" s="2" customFormat="1" ht="26.25" hidden="1" thickTop="1">
      <c r="A193" s="158"/>
      <c r="B193" s="159" t="str">
        <f t="shared" si="5"/>
        <v>PSS12_Adani Green Energy 27 C Limited (AGE27CL)</v>
      </c>
      <c r="C193" s="31" t="s">
        <v>643</v>
      </c>
      <c r="D193" s="197" t="s">
        <v>637</v>
      </c>
      <c r="E193" s="160" t="s">
        <v>689</v>
      </c>
      <c r="F193" s="291" t="s">
        <v>2569</v>
      </c>
      <c r="G193" s="199"/>
      <c r="H193" s="200" t="s">
        <v>738</v>
      </c>
      <c r="I193" s="160"/>
      <c r="J193" s="198"/>
      <c r="K193" s="201"/>
      <c r="L193" s="202"/>
      <c r="M193" s="203"/>
      <c r="N193" s="168" t="str" cm="1">
        <f t="array" ref="N193">_xlfn.IFNA(LOOKUP(2, 1/(MOD(COLUMN(O193:XFD193)-COLUMN(O193), 5)=2)/(O193:XFD193&lt;&gt;""), O193:XFD193),"Not Submitted")</f>
        <v>Cat. -I_Star</v>
      </c>
      <c r="O193" s="238" t="s">
        <v>171</v>
      </c>
      <c r="P193" s="238"/>
      <c r="Q193" s="198"/>
      <c r="R193" s="102"/>
      <c r="S193" s="205"/>
      <c r="T193" s="239">
        <v>46067</v>
      </c>
      <c r="U193" s="238">
        <v>46069</v>
      </c>
      <c r="V193" s="198" t="s">
        <v>33</v>
      </c>
      <c r="W193" s="102" t="s">
        <v>2570</v>
      </c>
      <c r="X193" s="205"/>
      <c r="Y193" s="249">
        <v>46122</v>
      </c>
      <c r="Z193" s="219">
        <v>46123</v>
      </c>
      <c r="AA193" s="198" t="s">
        <v>33</v>
      </c>
      <c r="AB193" s="102" t="s">
        <v>2571</v>
      </c>
      <c r="AC193" s="204"/>
      <c r="AD193" s="250">
        <v>46214</v>
      </c>
      <c r="AE193" s="219">
        <v>46214</v>
      </c>
      <c r="AF193" s="198" t="s">
        <v>33</v>
      </c>
      <c r="AG193" s="205" t="s">
        <v>3105</v>
      </c>
      <c r="AH193" s="205"/>
      <c r="AI193" s="252">
        <v>46230</v>
      </c>
      <c r="AJ193" s="737">
        <v>46230</v>
      </c>
      <c r="AK193" s="198" t="s">
        <v>34</v>
      </c>
      <c r="AL193" s="205" t="s">
        <v>3163</v>
      </c>
      <c r="AM193" s="205"/>
      <c r="AN193" s="206"/>
      <c r="AO193" s="205"/>
      <c r="AP193" s="205"/>
      <c r="AQ193" s="205"/>
      <c r="AR193" s="205"/>
      <c r="AS193" s="206"/>
      <c r="AT193" s="205"/>
      <c r="AU193" s="205"/>
      <c r="AV193" s="205"/>
      <c r="AW193" s="205"/>
      <c r="AX193" s="206"/>
      <c r="AY193" s="205"/>
      <c r="AZ193" s="205"/>
      <c r="BA193" s="205"/>
      <c r="BB193" s="205"/>
      <c r="BC193" s="206"/>
      <c r="BD193" s="205"/>
      <c r="BE193" s="205"/>
      <c r="BF193" s="205"/>
      <c r="BG193" s="205"/>
      <c r="BH193" s="206"/>
      <c r="BI193" s="205"/>
      <c r="BJ193" s="205"/>
      <c r="BK193" s="205"/>
      <c r="BL193" s="207"/>
      <c r="BM193" s="7" t="str">
        <f t="shared" si="4"/>
        <v>C</v>
      </c>
    </row>
    <row r="194" spans="1:65" s="2" customFormat="1" ht="14.25" hidden="1" thickTop="1">
      <c r="A194" s="158"/>
      <c r="B194" s="159" t="str">
        <f t="shared" si="5"/>
        <v>PSS12_Adani Green Energy 27 C Limited (AGE27CL)</v>
      </c>
      <c r="C194" s="31" t="s">
        <v>643</v>
      </c>
      <c r="D194" s="197" t="s">
        <v>637</v>
      </c>
      <c r="E194" s="160" t="s">
        <v>689</v>
      </c>
      <c r="F194" s="291" t="s">
        <v>2572</v>
      </c>
      <c r="G194" s="199"/>
      <c r="H194" s="211" t="s">
        <v>2573</v>
      </c>
      <c r="I194" s="160"/>
      <c r="J194" s="198"/>
      <c r="K194" s="201"/>
      <c r="L194" s="202"/>
      <c r="M194" s="203"/>
      <c r="N194" s="168" t="str" cm="1">
        <f t="array" ref="N194">_xlfn.IFNA(LOOKUP(2, 1/(MOD(COLUMN(O194:XFD194)-COLUMN(O194), 5)=2)/(O194:XFD194&lt;&gt;""), O194:XFD194),"Not Submitted")</f>
        <v>Not Submitted</v>
      </c>
      <c r="O194" s="238"/>
      <c r="P194" s="238"/>
      <c r="Q194" s="198"/>
      <c r="R194" s="102"/>
      <c r="S194" s="205"/>
      <c r="T194" s="239"/>
      <c r="U194" s="240"/>
      <c r="V194" s="204"/>
      <c r="W194" s="205"/>
      <c r="X194" s="205"/>
      <c r="Y194" s="249"/>
      <c r="Z194" s="219"/>
      <c r="AA194" s="243"/>
      <c r="AB194" s="204"/>
      <c r="AC194" s="204"/>
      <c r="AD194" s="250"/>
      <c r="AE194" s="219"/>
      <c r="AF194" s="243"/>
      <c r="AG194" s="205"/>
      <c r="AH194" s="205"/>
      <c r="AI194" s="236"/>
      <c r="AJ194" s="205"/>
      <c r="AK194" s="205"/>
      <c r="AL194" s="205"/>
      <c r="AM194" s="205"/>
      <c r="AN194" s="206"/>
      <c r="AO194" s="205"/>
      <c r="AP194" s="205"/>
      <c r="AQ194" s="205"/>
      <c r="AR194" s="205"/>
      <c r="AS194" s="206"/>
      <c r="AT194" s="205"/>
      <c r="AU194" s="205"/>
      <c r="AV194" s="205"/>
      <c r="AW194" s="205"/>
      <c r="AX194" s="206"/>
      <c r="AY194" s="205"/>
      <c r="AZ194" s="205"/>
      <c r="BA194" s="205"/>
      <c r="BB194" s="205"/>
      <c r="BC194" s="206"/>
      <c r="BD194" s="205"/>
      <c r="BE194" s="205"/>
      <c r="BF194" s="205"/>
      <c r="BG194" s="205"/>
      <c r="BH194" s="206"/>
      <c r="BI194" s="205"/>
      <c r="BJ194" s="205"/>
      <c r="BK194" s="205"/>
      <c r="BL194" s="207"/>
      <c r="BM194" s="7" t="str">
        <f t="shared" si="4"/>
        <v>S</v>
      </c>
    </row>
    <row r="195" spans="1:65" s="2" customFormat="1" ht="13.5" hidden="1">
      <c r="A195" s="158">
        <v>187</v>
      </c>
      <c r="B195" s="277" t="str">
        <f t="shared" si="5"/>
        <v>PSS12_Adani Green Energy 27 C Limited (AGE27CL)</v>
      </c>
      <c r="C195" s="31" t="s">
        <v>643</v>
      </c>
      <c r="D195" s="197" t="s">
        <v>637</v>
      </c>
      <c r="E195" s="160" t="s">
        <v>689</v>
      </c>
      <c r="F195" s="291" t="s">
        <v>2574</v>
      </c>
      <c r="G195" s="199"/>
      <c r="H195" s="200" t="s">
        <v>749</v>
      </c>
      <c r="I195" s="160" t="s">
        <v>141</v>
      </c>
      <c r="J195" s="198" t="s">
        <v>142</v>
      </c>
      <c r="K195" s="201">
        <v>46052</v>
      </c>
      <c r="L195" s="202"/>
      <c r="M195" s="203"/>
      <c r="N195" s="168" t="str" cm="1">
        <f t="array" ref="N195">_xlfn.IFNA(LOOKUP(2, 1/(MOD(COLUMN(O195:XFD195)-COLUMN(O195), 5)=2)/(O195:XFD195&lt;&gt;""), O195:XFD195),"Not Submitted")</f>
        <v>RFC</v>
      </c>
      <c r="O195" s="238">
        <v>46199</v>
      </c>
      <c r="P195" s="238">
        <v>46200</v>
      </c>
      <c r="Q195" s="198" t="s">
        <v>8</v>
      </c>
      <c r="R195" s="102" t="s">
        <v>3043</v>
      </c>
      <c r="S195" s="205"/>
      <c r="T195" s="239"/>
      <c r="U195" s="240"/>
      <c r="V195" s="204"/>
      <c r="W195" s="205"/>
      <c r="X195" s="205"/>
      <c r="Y195" s="249"/>
      <c r="Z195" s="219"/>
      <c r="AA195" s="243"/>
      <c r="AB195" s="204"/>
      <c r="AC195" s="204"/>
      <c r="AD195" s="250"/>
      <c r="AE195" s="219"/>
      <c r="AF195" s="243"/>
      <c r="AG195" s="205"/>
      <c r="AH195" s="205"/>
      <c r="AI195" s="236"/>
      <c r="AJ195" s="205"/>
      <c r="AK195" s="205"/>
      <c r="AL195" s="205"/>
      <c r="AM195" s="205"/>
      <c r="AN195" s="206"/>
      <c r="AO195" s="205"/>
      <c r="AP195" s="205"/>
      <c r="AQ195" s="205"/>
      <c r="AR195" s="205"/>
      <c r="AS195" s="206"/>
      <c r="AT195" s="205"/>
      <c r="AU195" s="205"/>
      <c r="AV195" s="205"/>
      <c r="AW195" s="205"/>
      <c r="AX195" s="206"/>
      <c r="AY195" s="205"/>
      <c r="AZ195" s="205"/>
      <c r="BA195" s="205"/>
      <c r="BB195" s="205"/>
      <c r="BC195" s="206"/>
      <c r="BD195" s="205"/>
      <c r="BE195" s="205"/>
      <c r="BF195" s="205"/>
      <c r="BG195" s="205"/>
      <c r="BH195" s="206"/>
      <c r="BI195" s="205"/>
      <c r="BJ195" s="205"/>
      <c r="BK195" s="205"/>
      <c r="BL195" s="207"/>
      <c r="BM195" s="7" t="str">
        <f t="shared" si="4"/>
        <v>C</v>
      </c>
    </row>
    <row r="196" spans="1:65" s="2" customFormat="1" ht="13.5" hidden="1">
      <c r="A196" s="158">
        <v>188</v>
      </c>
      <c r="B196" s="277" t="str">
        <f t="shared" si="5"/>
        <v>PSS12_Adani Green Energy 27 C Limited (AGE27CL)</v>
      </c>
      <c r="C196" s="31" t="s">
        <v>643</v>
      </c>
      <c r="D196" s="197" t="s">
        <v>637</v>
      </c>
      <c r="E196" s="160" t="s">
        <v>689</v>
      </c>
      <c r="F196" s="291" t="s">
        <v>2575</v>
      </c>
      <c r="G196" s="199"/>
      <c r="H196" s="200" t="s">
        <v>747</v>
      </c>
      <c r="I196" s="160"/>
      <c r="J196" s="198"/>
      <c r="K196" s="201">
        <v>46039</v>
      </c>
      <c r="L196" s="202"/>
      <c r="M196" s="203"/>
      <c r="N196" s="168" t="str" cm="1">
        <f t="array" ref="N196">_xlfn.IFNA(LOOKUP(2, 1/(MOD(COLUMN(O196:XFD196)-COLUMN(O196), 5)=2)/(O196:XFD196&lt;&gt;""), O196:XFD196),"Not Submitted")</f>
        <v>RFC</v>
      </c>
      <c r="O196" s="238">
        <v>46228</v>
      </c>
      <c r="P196" s="238">
        <v>46228</v>
      </c>
      <c r="Q196" s="198" t="s">
        <v>8</v>
      </c>
      <c r="R196" s="102" t="s">
        <v>3146</v>
      </c>
      <c r="S196" s="205"/>
      <c r="T196" s="239"/>
      <c r="U196" s="240"/>
      <c r="V196" s="204"/>
      <c r="W196" s="205"/>
      <c r="X196" s="205"/>
      <c r="Y196" s="249"/>
      <c r="Z196" s="219"/>
      <c r="AA196" s="243"/>
      <c r="AB196" s="204"/>
      <c r="AC196" s="204"/>
      <c r="AD196" s="250"/>
      <c r="AE196" s="219"/>
      <c r="AF196" s="243"/>
      <c r="AG196" s="205"/>
      <c r="AH196" s="205"/>
      <c r="AI196" s="236"/>
      <c r="AJ196" s="205"/>
      <c r="AK196" s="205"/>
      <c r="AL196" s="205"/>
      <c r="AM196" s="205"/>
      <c r="AN196" s="206"/>
      <c r="AO196" s="205"/>
      <c r="AP196" s="205"/>
      <c r="AQ196" s="205"/>
      <c r="AR196" s="205"/>
      <c r="AS196" s="206"/>
      <c r="AT196" s="205"/>
      <c r="AU196" s="205"/>
      <c r="AV196" s="205"/>
      <c r="AW196" s="205"/>
      <c r="AX196" s="206"/>
      <c r="AY196" s="205"/>
      <c r="AZ196" s="205"/>
      <c r="BA196" s="205"/>
      <c r="BB196" s="205"/>
      <c r="BC196" s="206"/>
      <c r="BD196" s="205"/>
      <c r="BE196" s="205"/>
      <c r="BF196" s="205"/>
      <c r="BG196" s="205"/>
      <c r="BH196" s="206"/>
      <c r="BI196" s="205"/>
      <c r="BJ196" s="205"/>
      <c r="BK196" s="205"/>
      <c r="BL196" s="207"/>
      <c r="BM196" s="7" t="str">
        <f t="shared" si="4"/>
        <v>C</v>
      </c>
    </row>
    <row r="197" spans="1:65" s="2" customFormat="1" ht="13.5" hidden="1">
      <c r="A197" s="158"/>
      <c r="B197" s="277" t="str">
        <f t="shared" si="5"/>
        <v>PSS12_Adani Green Energy 27 C Limited (AGE27CL)</v>
      </c>
      <c r="C197" s="31" t="s">
        <v>643</v>
      </c>
      <c r="D197" s="197" t="s">
        <v>637</v>
      </c>
      <c r="E197" s="160" t="s">
        <v>689</v>
      </c>
      <c r="F197" s="291" t="s">
        <v>2576</v>
      </c>
      <c r="G197" s="199"/>
      <c r="H197" s="200" t="s">
        <v>2577</v>
      </c>
      <c r="I197" s="160"/>
      <c r="J197" s="198"/>
      <c r="K197" s="201"/>
      <c r="L197" s="202"/>
      <c r="M197" s="203"/>
      <c r="N197" s="168" t="str" cm="1">
        <f t="array" ref="N197">_xlfn.IFNA(LOOKUP(2, 1/(MOD(COLUMN(O197:XFD197)-COLUMN(O197), 5)=2)/(O197:XFD197&lt;&gt;""), O197:XFD197),"Not Submitted")</f>
        <v>Cat. -I</v>
      </c>
      <c r="O197" s="238">
        <v>46060</v>
      </c>
      <c r="P197" s="238">
        <v>46062</v>
      </c>
      <c r="Q197" s="198" t="s">
        <v>37</v>
      </c>
      <c r="R197" s="102" t="s">
        <v>2578</v>
      </c>
      <c r="S197" s="205"/>
      <c r="T197" s="239">
        <v>46077</v>
      </c>
      <c r="U197" s="240">
        <v>46078</v>
      </c>
      <c r="V197" s="198" t="s">
        <v>33</v>
      </c>
      <c r="W197" s="102" t="s">
        <v>2579</v>
      </c>
      <c r="X197" s="205"/>
      <c r="Y197" s="249"/>
      <c r="Z197" s="219"/>
      <c r="AA197" s="243"/>
      <c r="AB197" s="204"/>
      <c r="AC197" s="204"/>
      <c r="AD197" s="250"/>
      <c r="AE197" s="219"/>
      <c r="AF197" s="243"/>
      <c r="AG197" s="205"/>
      <c r="AH197" s="205"/>
      <c r="AI197" s="236"/>
      <c r="AJ197" s="205"/>
      <c r="AK197" s="205"/>
      <c r="AL197" s="205"/>
      <c r="AM197" s="205"/>
      <c r="AN197" s="206"/>
      <c r="AO197" s="205"/>
      <c r="AP197" s="205"/>
      <c r="AQ197" s="205"/>
      <c r="AR197" s="205"/>
      <c r="AS197" s="206"/>
      <c r="AT197" s="205"/>
      <c r="AU197" s="205"/>
      <c r="AV197" s="205"/>
      <c r="AW197" s="205"/>
      <c r="AX197" s="206"/>
      <c r="AY197" s="205"/>
      <c r="AZ197" s="205"/>
      <c r="BA197" s="205"/>
      <c r="BB197" s="205"/>
      <c r="BC197" s="206"/>
      <c r="BD197" s="205"/>
      <c r="BE197" s="205"/>
      <c r="BF197" s="205"/>
      <c r="BG197" s="205"/>
      <c r="BH197" s="206"/>
      <c r="BI197" s="205"/>
      <c r="BJ197" s="205"/>
      <c r="BK197" s="205"/>
      <c r="BL197" s="207"/>
      <c r="BM197" s="7" t="str">
        <f t="shared" si="4"/>
        <v>S</v>
      </c>
    </row>
    <row r="198" spans="1:65" s="2" customFormat="1" ht="27" hidden="1">
      <c r="A198" s="158">
        <v>189</v>
      </c>
      <c r="B198" s="277" t="str">
        <f t="shared" si="5"/>
        <v>PSS12_Adani Green Energy 27 C Limited (AGE27CL)</v>
      </c>
      <c r="C198" s="31" t="s">
        <v>650</v>
      </c>
      <c r="D198" s="197" t="s">
        <v>637</v>
      </c>
      <c r="E198" s="160" t="s">
        <v>689</v>
      </c>
      <c r="F198" s="291" t="s">
        <v>2580</v>
      </c>
      <c r="G198" s="199"/>
      <c r="H198" s="200" t="s">
        <v>794</v>
      </c>
      <c r="I198" s="160" t="s">
        <v>141</v>
      </c>
      <c r="J198" s="198" t="s">
        <v>142</v>
      </c>
      <c r="K198" s="201">
        <v>46052</v>
      </c>
      <c r="L198" s="202"/>
      <c r="M198" s="203"/>
      <c r="N198" s="168" t="str" cm="1">
        <f t="array" ref="N198">_xlfn.IFNA(LOOKUP(2, 1/(MOD(COLUMN(O198:XFD198)-COLUMN(O198), 5)=2)/(O198:XFD198&lt;&gt;""), O198:XFD198),"Not Submitted")</f>
        <v>Cat. -I</v>
      </c>
      <c r="O198" s="238">
        <v>46059</v>
      </c>
      <c r="P198" s="238">
        <v>46059</v>
      </c>
      <c r="Q198" s="198" t="s">
        <v>33</v>
      </c>
      <c r="R198" s="102" t="s">
        <v>2581</v>
      </c>
      <c r="S198" s="205"/>
      <c r="T198" s="239">
        <v>46080</v>
      </c>
      <c r="U198" s="240">
        <v>46080</v>
      </c>
      <c r="V198" s="198" t="s">
        <v>33</v>
      </c>
      <c r="W198" s="102" t="s">
        <v>2582</v>
      </c>
      <c r="X198" s="205"/>
      <c r="Y198" s="249">
        <v>46182</v>
      </c>
      <c r="Z198" s="219">
        <v>46182</v>
      </c>
      <c r="AA198" s="198" t="s">
        <v>33</v>
      </c>
      <c r="AB198" s="102" t="s">
        <v>2583</v>
      </c>
      <c r="AC198" s="204"/>
      <c r="AD198" s="250"/>
      <c r="AE198" s="219"/>
      <c r="AF198" s="243"/>
      <c r="AG198" s="205"/>
      <c r="AH198" s="205"/>
      <c r="AI198" s="236"/>
      <c r="AJ198" s="205"/>
      <c r="AK198" s="205"/>
      <c r="AL198" s="205"/>
      <c r="AM198" s="205"/>
      <c r="AN198" s="206"/>
      <c r="AO198" s="205"/>
      <c r="AP198" s="205"/>
      <c r="AQ198" s="205"/>
      <c r="AR198" s="205"/>
      <c r="AS198" s="206"/>
      <c r="AT198" s="205"/>
      <c r="AU198" s="205"/>
      <c r="AV198" s="205"/>
      <c r="AW198" s="205"/>
      <c r="AX198" s="206"/>
      <c r="AY198" s="205"/>
      <c r="AZ198" s="205"/>
      <c r="BA198" s="205"/>
      <c r="BB198" s="205"/>
      <c r="BC198" s="206"/>
      <c r="BD198" s="205"/>
      <c r="BE198" s="205"/>
      <c r="BF198" s="205"/>
      <c r="BG198" s="205"/>
      <c r="BH198" s="206"/>
      <c r="BI198" s="205"/>
      <c r="BJ198" s="205"/>
      <c r="BK198" s="205"/>
      <c r="BL198" s="207"/>
      <c r="BM198" s="7" t="str">
        <f t="shared" ref="BM198:BM262" si="6">MID(F198,20,1)</f>
        <v>C</v>
      </c>
    </row>
    <row r="199" spans="1:65" s="2" customFormat="1" ht="25.5" hidden="1">
      <c r="A199" s="478">
        <v>185</v>
      </c>
      <c r="B199" s="461" t="str">
        <f t="shared" si="5"/>
        <v>PSS12_Adani Green Energy 27 C Limited (AGE27CL)</v>
      </c>
      <c r="C199" s="479" t="s">
        <v>650</v>
      </c>
      <c r="D199" s="464" t="s">
        <v>637</v>
      </c>
      <c r="E199" s="465" t="s">
        <v>689</v>
      </c>
      <c r="F199" s="466" t="s">
        <v>2584</v>
      </c>
      <c r="G199" s="199"/>
      <c r="H199" s="481" t="s">
        <v>792</v>
      </c>
      <c r="I199" s="465" t="s">
        <v>141</v>
      </c>
      <c r="J199" s="482" t="s">
        <v>142</v>
      </c>
      <c r="K199" s="483">
        <v>46045</v>
      </c>
      <c r="L199" s="484"/>
      <c r="M199" s="203"/>
      <c r="N199" s="168" t="str" cm="1">
        <f t="array" ref="N199">_xlfn.IFNA(LOOKUP(2, 1/(MOD(COLUMN(O199:XFD199)-COLUMN(O199), 5)=2)/(O199:XFD199&lt;&gt;""), O199:XFD199),"Not Submitted")</f>
        <v>delete</v>
      </c>
      <c r="O199" s="238"/>
      <c r="P199" s="238"/>
      <c r="Q199" s="198" t="s">
        <v>61</v>
      </c>
      <c r="R199" s="102"/>
      <c r="S199" s="207" t="s">
        <v>2973</v>
      </c>
      <c r="T199" s="239"/>
      <c r="U199" s="240"/>
      <c r="V199" s="204"/>
      <c r="W199" s="205"/>
      <c r="X199" s="205"/>
      <c r="Y199" s="249"/>
      <c r="Z199" s="219"/>
      <c r="AA199" s="243"/>
      <c r="AB199" s="204"/>
      <c r="AC199" s="204"/>
      <c r="AD199" s="250"/>
      <c r="AE199" s="219"/>
      <c r="AF199" s="243"/>
      <c r="AG199" s="205"/>
      <c r="AH199" s="205"/>
      <c r="AI199" s="236"/>
      <c r="AJ199" s="205"/>
      <c r="AK199" s="205"/>
      <c r="AL199" s="205"/>
      <c r="AM199" s="205"/>
      <c r="AN199" s="206"/>
      <c r="AO199" s="205"/>
      <c r="AP199" s="205"/>
      <c r="AQ199" s="205"/>
      <c r="AR199" s="205"/>
      <c r="AS199" s="206"/>
      <c r="AT199" s="205"/>
      <c r="AU199" s="205"/>
      <c r="AV199" s="205"/>
      <c r="AW199" s="205"/>
      <c r="AX199" s="206"/>
      <c r="AY199" s="205"/>
      <c r="AZ199" s="205"/>
      <c r="BA199" s="205"/>
      <c r="BB199" s="205"/>
      <c r="BC199" s="206"/>
      <c r="BD199" s="205"/>
      <c r="BE199" s="205"/>
      <c r="BF199" s="205"/>
      <c r="BG199" s="205"/>
      <c r="BH199" s="206"/>
      <c r="BI199" s="205"/>
      <c r="BJ199" s="205"/>
      <c r="BK199" s="205"/>
      <c r="BL199" s="207"/>
      <c r="BM199" s="7" t="str">
        <f t="shared" si="6"/>
        <v>C</v>
      </c>
    </row>
    <row r="200" spans="1:65" s="2" customFormat="1" ht="13.5" hidden="1">
      <c r="A200" s="158">
        <v>190</v>
      </c>
      <c r="B200" s="277" t="str">
        <f t="shared" si="5"/>
        <v>PSS12_Adani Green Energy 27 C Limited (AGE27CL)</v>
      </c>
      <c r="C200" s="31" t="s">
        <v>650</v>
      </c>
      <c r="D200" s="197" t="s">
        <v>637</v>
      </c>
      <c r="E200" s="160" t="s">
        <v>689</v>
      </c>
      <c r="F200" s="291" t="s">
        <v>2585</v>
      </c>
      <c r="G200" s="199"/>
      <c r="H200" s="427" t="s">
        <v>3190</v>
      </c>
      <c r="I200" s="160"/>
      <c r="J200" s="198"/>
      <c r="K200" s="201">
        <v>46039</v>
      </c>
      <c r="L200" s="202"/>
      <c r="M200" s="203"/>
      <c r="N200" s="168" t="str" cm="1">
        <f t="array" ref="N200">_xlfn.IFNA(LOOKUP(2, 1/(MOD(COLUMN(O200:XFD200)-COLUMN(O200), 5)=2)/(O200:XFD200&lt;&gt;""), O200:XFD200),"Not Submitted")</f>
        <v>Cat. -I_Star</v>
      </c>
      <c r="O200" s="238">
        <v>46241</v>
      </c>
      <c r="P200" s="238">
        <v>46242</v>
      </c>
      <c r="Q200" s="198" t="s">
        <v>34</v>
      </c>
      <c r="R200" s="102" t="s">
        <v>3189</v>
      </c>
      <c r="S200" s="205"/>
      <c r="T200" s="239"/>
      <c r="U200" s="240"/>
      <c r="V200" s="204"/>
      <c r="W200" s="205"/>
      <c r="X200" s="205"/>
      <c r="Y200" s="249"/>
      <c r="Z200" s="219"/>
      <c r="AA200" s="243"/>
      <c r="AB200" s="204"/>
      <c r="AC200" s="204"/>
      <c r="AD200" s="250"/>
      <c r="AE200" s="219"/>
      <c r="AF200" s="243"/>
      <c r="AG200" s="205"/>
      <c r="AH200" s="205"/>
      <c r="AI200" s="236"/>
      <c r="AJ200" s="205"/>
      <c r="AK200" s="205"/>
      <c r="AL200" s="205"/>
      <c r="AM200" s="205"/>
      <c r="AN200" s="206"/>
      <c r="AO200" s="205"/>
      <c r="AP200" s="205"/>
      <c r="AQ200" s="205"/>
      <c r="AR200" s="205"/>
      <c r="AS200" s="206"/>
      <c r="AT200" s="205"/>
      <c r="AU200" s="205"/>
      <c r="AV200" s="205"/>
      <c r="AW200" s="205"/>
      <c r="AX200" s="206"/>
      <c r="AY200" s="205"/>
      <c r="AZ200" s="205"/>
      <c r="BA200" s="205"/>
      <c r="BB200" s="205"/>
      <c r="BC200" s="206"/>
      <c r="BD200" s="205"/>
      <c r="BE200" s="205"/>
      <c r="BF200" s="205"/>
      <c r="BG200" s="205"/>
      <c r="BH200" s="206"/>
      <c r="BI200" s="205"/>
      <c r="BJ200" s="205"/>
      <c r="BK200" s="205"/>
      <c r="BL200" s="207"/>
      <c r="BM200" s="7" t="str">
        <f t="shared" si="6"/>
        <v>C</v>
      </c>
    </row>
    <row r="201" spans="1:65" s="2" customFormat="1" ht="13.5" hidden="1">
      <c r="A201" s="158">
        <v>191</v>
      </c>
      <c r="B201" s="277" t="str">
        <f t="shared" si="5"/>
        <v>PSS12_Adani Green Energy 27 C Limited (AGE27CL)</v>
      </c>
      <c r="C201" s="31" t="s">
        <v>650</v>
      </c>
      <c r="D201" s="197" t="s">
        <v>637</v>
      </c>
      <c r="E201" s="160" t="s">
        <v>689</v>
      </c>
      <c r="F201" s="291" t="s">
        <v>2586</v>
      </c>
      <c r="G201" s="199"/>
      <c r="H201" s="200" t="s">
        <v>797</v>
      </c>
      <c r="I201" s="160" t="s">
        <v>141</v>
      </c>
      <c r="J201" s="198" t="s">
        <v>142</v>
      </c>
      <c r="K201" s="201">
        <v>46052</v>
      </c>
      <c r="L201" s="202"/>
      <c r="M201" s="203"/>
      <c r="N201" s="168" t="str" cm="1">
        <f t="array" ref="N201">_xlfn.IFNA(LOOKUP(2, 1/(MOD(COLUMN(O201:XFD201)-COLUMN(O201), 5)=2)/(O201:XFD201&lt;&gt;""), O201:XFD201),"Not Submitted")</f>
        <v>RFC</v>
      </c>
      <c r="O201" s="238">
        <v>46199</v>
      </c>
      <c r="P201" s="238">
        <v>46200</v>
      </c>
      <c r="Q201" s="198" t="s">
        <v>8</v>
      </c>
      <c r="R201" s="102" t="s">
        <v>3043</v>
      </c>
      <c r="S201" s="205"/>
      <c r="T201" s="239"/>
      <c r="U201" s="240"/>
      <c r="V201" s="204"/>
      <c r="W201" s="205"/>
      <c r="X201" s="205"/>
      <c r="Y201" s="249"/>
      <c r="Z201" s="219"/>
      <c r="AA201" s="243"/>
      <c r="AB201" s="204"/>
      <c r="AC201" s="204"/>
      <c r="AD201" s="250"/>
      <c r="AE201" s="219"/>
      <c r="AF201" s="243"/>
      <c r="AG201" s="205"/>
      <c r="AH201" s="205"/>
      <c r="AI201" s="236"/>
      <c r="AJ201" s="205"/>
      <c r="AK201" s="205"/>
      <c r="AL201" s="205"/>
      <c r="AM201" s="205"/>
      <c r="AN201" s="206"/>
      <c r="AO201" s="205"/>
      <c r="AP201" s="205"/>
      <c r="AQ201" s="205"/>
      <c r="AR201" s="205"/>
      <c r="AS201" s="206"/>
      <c r="AT201" s="205"/>
      <c r="AU201" s="205"/>
      <c r="AV201" s="205"/>
      <c r="AW201" s="205"/>
      <c r="AX201" s="206"/>
      <c r="AY201" s="205"/>
      <c r="AZ201" s="205"/>
      <c r="BA201" s="205"/>
      <c r="BB201" s="205"/>
      <c r="BC201" s="206"/>
      <c r="BD201" s="205"/>
      <c r="BE201" s="205"/>
      <c r="BF201" s="205"/>
      <c r="BG201" s="205"/>
      <c r="BH201" s="206"/>
      <c r="BI201" s="205"/>
      <c r="BJ201" s="205"/>
      <c r="BK201" s="205"/>
      <c r="BL201" s="207"/>
      <c r="BM201" s="7" t="str">
        <f t="shared" si="6"/>
        <v>C</v>
      </c>
    </row>
    <row r="202" spans="1:65" s="2" customFormat="1" ht="25.5" hidden="1">
      <c r="A202" s="158">
        <v>192</v>
      </c>
      <c r="B202" s="277" t="str">
        <f t="shared" si="5"/>
        <v>PSS12_Adani Green Energy 27 C Limited (AGE27CL)</v>
      </c>
      <c r="C202" s="31" t="s">
        <v>589</v>
      </c>
      <c r="D202" s="197" t="s">
        <v>637</v>
      </c>
      <c r="E202" s="160" t="s">
        <v>689</v>
      </c>
      <c r="F202" s="291" t="s">
        <v>2587</v>
      </c>
      <c r="G202" s="199"/>
      <c r="H202" s="200" t="s">
        <v>871</v>
      </c>
      <c r="I202" s="160" t="s">
        <v>141</v>
      </c>
      <c r="J202" s="198" t="s">
        <v>142</v>
      </c>
      <c r="K202" s="201">
        <v>46045</v>
      </c>
      <c r="L202" s="202"/>
      <c r="M202" s="203"/>
      <c r="N202" s="168" t="str" cm="1">
        <f t="array" ref="N202">_xlfn.IFNA(LOOKUP(2, 1/(MOD(COLUMN(O202:XFD202)-COLUMN(O202), 5)=2)/(O202:XFD202&lt;&gt;""), O202:XFD202),"Not Submitted")</f>
        <v>Cat. -I</v>
      </c>
      <c r="O202" s="238">
        <v>46058</v>
      </c>
      <c r="P202" s="238">
        <v>46058</v>
      </c>
      <c r="Q202" s="198" t="s">
        <v>8</v>
      </c>
      <c r="R202" s="102" t="s">
        <v>2588</v>
      </c>
      <c r="S202" s="205"/>
      <c r="T202" s="239">
        <v>46077</v>
      </c>
      <c r="U202" s="240">
        <v>46078</v>
      </c>
      <c r="V202" s="198" t="s">
        <v>33</v>
      </c>
      <c r="W202" s="102" t="s">
        <v>2579</v>
      </c>
      <c r="X202" s="205"/>
      <c r="Y202" s="249">
        <v>46134</v>
      </c>
      <c r="Z202" s="219">
        <v>46135</v>
      </c>
      <c r="AA202" s="198" t="s">
        <v>33</v>
      </c>
      <c r="AB202" s="204" t="s">
        <v>2589</v>
      </c>
      <c r="AC202" s="204"/>
      <c r="AD202" s="250"/>
      <c r="AE202" s="219"/>
      <c r="AF202" s="243"/>
      <c r="AG202" s="205"/>
      <c r="AH202" s="205"/>
      <c r="AI202" s="236"/>
      <c r="AJ202" s="205"/>
      <c r="AK202" s="205"/>
      <c r="AL202" s="205"/>
      <c r="AM202" s="205"/>
      <c r="AN202" s="206"/>
      <c r="AO202" s="205"/>
      <c r="AP202" s="205"/>
      <c r="AQ202" s="205"/>
      <c r="AR202" s="205"/>
      <c r="AS202" s="206"/>
      <c r="AT202" s="205"/>
      <c r="AU202" s="205"/>
      <c r="AV202" s="205"/>
      <c r="AW202" s="205"/>
      <c r="AX202" s="206"/>
      <c r="AY202" s="205"/>
      <c r="AZ202" s="205"/>
      <c r="BA202" s="205"/>
      <c r="BB202" s="205"/>
      <c r="BC202" s="206"/>
      <c r="BD202" s="205"/>
      <c r="BE202" s="205"/>
      <c r="BF202" s="205"/>
      <c r="BG202" s="205"/>
      <c r="BH202" s="206"/>
      <c r="BI202" s="205"/>
      <c r="BJ202" s="205"/>
      <c r="BK202" s="205"/>
      <c r="BL202" s="207"/>
      <c r="BM202" s="7" t="str">
        <f t="shared" si="6"/>
        <v>C</v>
      </c>
    </row>
    <row r="203" spans="1:65" s="2" customFormat="1" ht="27" hidden="1">
      <c r="A203" s="478">
        <v>193</v>
      </c>
      <c r="B203" s="461" t="str">
        <f t="shared" si="5"/>
        <v>PSS12_Adani Green Energy 27 C Limited (AGE27CL)</v>
      </c>
      <c r="C203" s="479" t="s">
        <v>890</v>
      </c>
      <c r="D203" s="464" t="s">
        <v>637</v>
      </c>
      <c r="E203" s="465" t="s">
        <v>689</v>
      </c>
      <c r="F203" s="532" t="s">
        <v>2590</v>
      </c>
      <c r="G203" s="199"/>
      <c r="H203" s="481" t="s">
        <v>892</v>
      </c>
      <c r="I203" s="465" t="s">
        <v>141</v>
      </c>
      <c r="J203" s="482" t="s">
        <v>142</v>
      </c>
      <c r="K203" s="483">
        <v>46045</v>
      </c>
      <c r="L203" s="484"/>
      <c r="M203" s="203"/>
      <c r="N203" s="168" t="str" cm="1">
        <f t="array" ref="N203">_xlfn.IFNA(LOOKUP(2, 1/(MOD(COLUMN(O203:XFD203)-COLUMN(O203), 5)=2)/(O203:XFD203&lt;&gt;""), O203:XFD203),"Not Submitted")</f>
        <v>delete</v>
      </c>
      <c r="O203" s="238"/>
      <c r="P203" s="238"/>
      <c r="Q203" s="198" t="s">
        <v>61</v>
      </c>
      <c r="R203" s="102"/>
      <c r="S203" s="207" t="s">
        <v>2973</v>
      </c>
      <c r="T203" s="239"/>
      <c r="U203" s="240"/>
      <c r="V203" s="204"/>
      <c r="W203" s="205"/>
      <c r="X203" s="205"/>
      <c r="Y203" s="249"/>
      <c r="Z203" s="219"/>
      <c r="AA203" s="243"/>
      <c r="AB203" s="204"/>
      <c r="AC203" s="204"/>
      <c r="AD203" s="250"/>
      <c r="AE203" s="219"/>
      <c r="AF203" s="243"/>
      <c r="AG203" s="205"/>
      <c r="AH203" s="205"/>
      <c r="AI203" s="236"/>
      <c r="AJ203" s="205"/>
      <c r="AK203" s="205"/>
      <c r="AL203" s="205"/>
      <c r="AM203" s="205"/>
      <c r="AN203" s="206"/>
      <c r="AO203" s="205"/>
      <c r="AP203" s="205"/>
      <c r="AQ203" s="205"/>
      <c r="AR203" s="205"/>
      <c r="AS203" s="206"/>
      <c r="AT203" s="205"/>
      <c r="AU203" s="205"/>
      <c r="AV203" s="205"/>
      <c r="AW203" s="205"/>
      <c r="AX203" s="206"/>
      <c r="AY203" s="205"/>
      <c r="AZ203" s="205"/>
      <c r="BA203" s="205"/>
      <c r="BB203" s="205"/>
      <c r="BC203" s="206"/>
      <c r="BD203" s="205"/>
      <c r="BE203" s="205"/>
      <c r="BF203" s="205"/>
      <c r="BG203" s="205"/>
      <c r="BH203" s="206"/>
      <c r="BI203" s="205"/>
      <c r="BJ203" s="205"/>
      <c r="BK203" s="205"/>
      <c r="BL203" s="207"/>
      <c r="BM203" s="7" t="str">
        <f t="shared" si="6"/>
        <v>C</v>
      </c>
    </row>
    <row r="204" spans="1:65" s="2" customFormat="1" ht="25.5" hidden="1">
      <c r="A204" s="158">
        <v>194</v>
      </c>
      <c r="B204" s="277" t="str">
        <f t="shared" ref="B204:B263" si="7">$A$1</f>
        <v>PSS12_Adani Green Energy 27 C Limited (AGE27CL)</v>
      </c>
      <c r="C204" s="31" t="s">
        <v>857</v>
      </c>
      <c r="D204" s="197" t="s">
        <v>637</v>
      </c>
      <c r="E204" s="160" t="s">
        <v>689</v>
      </c>
      <c r="F204" s="291" t="s">
        <v>2591</v>
      </c>
      <c r="G204" s="199"/>
      <c r="H204" s="200" t="s">
        <v>2592</v>
      </c>
      <c r="I204" s="160" t="s">
        <v>141</v>
      </c>
      <c r="J204" s="198" t="s">
        <v>142</v>
      </c>
      <c r="K204" s="201"/>
      <c r="L204" s="202"/>
      <c r="M204" s="203"/>
      <c r="N204" s="168" t="str" cm="1">
        <f t="array" ref="N204">_xlfn.IFNA(LOOKUP(2, 1/(MOD(COLUMN(O204:XFD204)-COLUMN(O204), 5)=2)/(O204:XFD204&lt;&gt;""), O204:XFD204),"Not Submitted")</f>
        <v>RFC</v>
      </c>
      <c r="O204" s="238">
        <v>46199</v>
      </c>
      <c r="P204" s="238">
        <v>46200</v>
      </c>
      <c r="Q204" s="198" t="s">
        <v>8</v>
      </c>
      <c r="R204" s="102" t="s">
        <v>3043</v>
      </c>
      <c r="S204" s="207" t="s">
        <v>2973</v>
      </c>
      <c r="T204" s="239"/>
      <c r="U204" s="240"/>
      <c r="V204" s="204"/>
      <c r="W204" s="205"/>
      <c r="X204" s="205"/>
      <c r="Y204" s="249"/>
      <c r="Z204" s="219"/>
      <c r="AA204" s="243"/>
      <c r="AB204" s="204"/>
      <c r="AC204" s="204"/>
      <c r="AD204" s="250"/>
      <c r="AE204" s="219"/>
      <c r="AF204" s="243"/>
      <c r="AG204" s="205"/>
      <c r="AH204" s="205"/>
      <c r="AI204" s="236"/>
      <c r="AJ204" s="205"/>
      <c r="AK204" s="205"/>
      <c r="AL204" s="205"/>
      <c r="AM204" s="205"/>
      <c r="AN204" s="206"/>
      <c r="AO204" s="205"/>
      <c r="AP204" s="205"/>
      <c r="AQ204" s="205"/>
      <c r="AR204" s="205"/>
      <c r="AS204" s="206"/>
      <c r="AT204" s="205"/>
      <c r="AU204" s="205"/>
      <c r="AV204" s="205"/>
      <c r="AW204" s="205"/>
      <c r="AX204" s="206"/>
      <c r="AY204" s="205"/>
      <c r="AZ204" s="205"/>
      <c r="BA204" s="205"/>
      <c r="BB204" s="205"/>
      <c r="BC204" s="206"/>
      <c r="BD204" s="205"/>
      <c r="BE204" s="205"/>
      <c r="BF204" s="205"/>
      <c r="BG204" s="205"/>
      <c r="BH204" s="206"/>
      <c r="BI204" s="205"/>
      <c r="BJ204" s="205"/>
      <c r="BK204" s="205"/>
      <c r="BL204" s="207"/>
      <c r="BM204" s="7" t="str">
        <f t="shared" si="6"/>
        <v>C</v>
      </c>
    </row>
    <row r="205" spans="1:65" s="2" customFormat="1" ht="25.5" hidden="1">
      <c r="A205" s="158">
        <v>195</v>
      </c>
      <c r="B205" s="277" t="str">
        <f t="shared" si="7"/>
        <v>PSS12_Adani Green Energy 27 C Limited (AGE27CL)</v>
      </c>
      <c r="C205" s="31" t="s">
        <v>857</v>
      </c>
      <c r="D205" s="197" t="s">
        <v>637</v>
      </c>
      <c r="E205" s="160" t="s">
        <v>689</v>
      </c>
      <c r="F205" s="291" t="s">
        <v>2593</v>
      </c>
      <c r="G205" s="199"/>
      <c r="H205" s="200" t="s">
        <v>863</v>
      </c>
      <c r="I205" s="160"/>
      <c r="J205" s="198"/>
      <c r="K205" s="201">
        <v>46052</v>
      </c>
      <c r="L205" s="202"/>
      <c r="M205" s="203"/>
      <c r="N205" s="168" t="str" cm="1">
        <f t="array" ref="N205">_xlfn.IFNA(LOOKUP(2, 1/(MOD(COLUMN(O205:XFD205)-COLUMN(O205), 5)=2)/(O205:XFD205&lt;&gt;""), O205:XFD205),"Not Submitted")</f>
        <v>Delete</v>
      </c>
      <c r="O205" s="238"/>
      <c r="P205" s="238"/>
      <c r="Q205" s="28" t="s">
        <v>56</v>
      </c>
      <c r="R205" s="34"/>
      <c r="S205" s="207" t="s">
        <v>3196</v>
      </c>
      <c r="T205" s="239"/>
      <c r="U205" s="240"/>
      <c r="V205" s="204"/>
      <c r="W205" s="205"/>
      <c r="X205" s="205"/>
      <c r="Y205" s="249"/>
      <c r="Z205" s="219"/>
      <c r="AA205" s="243"/>
      <c r="AB205" s="204"/>
      <c r="AC205" s="204"/>
      <c r="AD205" s="250"/>
      <c r="AE205" s="219"/>
      <c r="AF205" s="243"/>
      <c r="AG205" s="205"/>
      <c r="AH205" s="205"/>
      <c r="AI205" s="236"/>
      <c r="AJ205" s="205"/>
      <c r="AK205" s="205"/>
      <c r="AL205" s="205"/>
      <c r="AM205" s="205"/>
      <c r="AN205" s="206"/>
      <c r="AO205" s="205"/>
      <c r="AP205" s="205"/>
      <c r="AQ205" s="205"/>
      <c r="AR205" s="205"/>
      <c r="AS205" s="206"/>
      <c r="AT205" s="205"/>
      <c r="AU205" s="205"/>
      <c r="AV205" s="205"/>
      <c r="AW205" s="205"/>
      <c r="AX205" s="206"/>
      <c r="AY205" s="205"/>
      <c r="AZ205" s="205"/>
      <c r="BA205" s="205"/>
      <c r="BB205" s="205"/>
      <c r="BC205" s="206"/>
      <c r="BD205" s="205"/>
      <c r="BE205" s="205"/>
      <c r="BF205" s="205"/>
      <c r="BG205" s="205"/>
      <c r="BH205" s="206"/>
      <c r="BI205" s="205"/>
      <c r="BJ205" s="205"/>
      <c r="BK205" s="205"/>
      <c r="BL205" s="207"/>
      <c r="BM205" s="7" t="str">
        <f t="shared" si="6"/>
        <v>C</v>
      </c>
    </row>
    <row r="206" spans="1:65" s="2" customFormat="1" ht="14.25" hidden="1" thickTop="1">
      <c r="A206" s="158">
        <f t="shared" ref="A206" si="8">A205+1</f>
        <v>196</v>
      </c>
      <c r="B206" s="159" t="str">
        <f t="shared" si="7"/>
        <v>PSS12_Adani Green Energy 27 C Limited (AGE27CL)</v>
      </c>
      <c r="C206" s="31" t="s">
        <v>857</v>
      </c>
      <c r="D206" s="197" t="s">
        <v>637</v>
      </c>
      <c r="E206" s="160" t="s">
        <v>689</v>
      </c>
      <c r="F206" s="291" t="s">
        <v>2594</v>
      </c>
      <c r="G206" s="199"/>
      <c r="H206" s="200" t="s">
        <v>865</v>
      </c>
      <c r="I206" s="160"/>
      <c r="J206" s="198"/>
      <c r="K206" s="201"/>
      <c r="L206" s="202"/>
      <c r="M206" s="203"/>
      <c r="N206" s="168" t="str" cm="1">
        <f t="array" ref="N206">_xlfn.IFNA(LOOKUP(2, 1/(MOD(COLUMN(O206:XFD206)-COLUMN(O206), 5)=2)/(O206:XFD206&lt;&gt;""), O206:XFD206),"Not Submitted")</f>
        <v>RFC</v>
      </c>
      <c r="O206" s="238">
        <v>46072</v>
      </c>
      <c r="P206" s="238">
        <v>46072</v>
      </c>
      <c r="Q206" s="198" t="s">
        <v>8</v>
      </c>
      <c r="R206" s="102" t="s">
        <v>2595</v>
      </c>
      <c r="S206" s="205"/>
      <c r="T206" s="239"/>
      <c r="U206" s="240"/>
      <c r="V206" s="204"/>
      <c r="W206" s="205"/>
      <c r="X206" s="205"/>
      <c r="Y206" s="249"/>
      <c r="Z206" s="219"/>
      <c r="AA206" s="243"/>
      <c r="AB206" s="204"/>
      <c r="AC206" s="204"/>
      <c r="AD206" s="250"/>
      <c r="AE206" s="219"/>
      <c r="AF206" s="243"/>
      <c r="AG206" s="205"/>
      <c r="AH206" s="205"/>
      <c r="AI206" s="236"/>
      <c r="AJ206" s="205"/>
      <c r="AK206" s="205"/>
      <c r="AL206" s="205"/>
      <c r="AM206" s="205"/>
      <c r="AN206" s="206"/>
      <c r="AO206" s="205"/>
      <c r="AP206" s="205"/>
      <c r="AQ206" s="205"/>
      <c r="AR206" s="205"/>
      <c r="AS206" s="206"/>
      <c r="AT206" s="205"/>
      <c r="AU206" s="205"/>
      <c r="AV206" s="205"/>
      <c r="AW206" s="205"/>
      <c r="AX206" s="206"/>
      <c r="AY206" s="205"/>
      <c r="AZ206" s="205"/>
      <c r="BA206" s="205"/>
      <c r="BB206" s="205"/>
      <c r="BC206" s="206"/>
      <c r="BD206" s="205"/>
      <c r="BE206" s="205"/>
      <c r="BF206" s="205"/>
      <c r="BG206" s="205"/>
      <c r="BH206" s="206"/>
      <c r="BI206" s="205"/>
      <c r="BJ206" s="205"/>
      <c r="BK206" s="205"/>
      <c r="BL206" s="207"/>
      <c r="BM206" s="7" t="str">
        <f t="shared" si="6"/>
        <v>C</v>
      </c>
    </row>
    <row r="207" spans="1:65" s="2" customFormat="1" ht="38.25" hidden="1">
      <c r="A207" s="478">
        <v>196</v>
      </c>
      <c r="B207" s="461" t="str">
        <f t="shared" si="7"/>
        <v>PSS12_Adani Green Energy 27 C Limited (AGE27CL)</v>
      </c>
      <c r="C207" s="479" t="s">
        <v>636</v>
      </c>
      <c r="D207" s="464" t="s">
        <v>637</v>
      </c>
      <c r="E207" s="465" t="s">
        <v>689</v>
      </c>
      <c r="F207" s="532" t="s">
        <v>2596</v>
      </c>
      <c r="G207" s="480"/>
      <c r="H207" s="481" t="s">
        <v>639</v>
      </c>
      <c r="I207" s="465" t="s">
        <v>141</v>
      </c>
      <c r="J207" s="482" t="s">
        <v>142</v>
      </c>
      <c r="K207" s="483">
        <v>46052</v>
      </c>
      <c r="L207" s="484"/>
      <c r="M207" s="485"/>
      <c r="N207" s="168" t="str" cm="1">
        <f t="array" ref="N207">_xlfn.IFNA(LOOKUP(2, 1/(MOD(COLUMN(O207:XFD207)-COLUMN(O207), 5)=2)/(O207:XFD207&lt;&gt;""), O207:XFD207),"Not Submitted")</f>
        <v>Delete</v>
      </c>
      <c r="O207" s="486"/>
      <c r="P207" s="486"/>
      <c r="Q207" s="475" t="s">
        <v>56</v>
      </c>
      <c r="R207" s="102"/>
      <c r="S207" s="205" t="s">
        <v>702</v>
      </c>
      <c r="T207" s="239"/>
      <c r="U207" s="240"/>
      <c r="V207" s="204"/>
      <c r="W207" s="205"/>
      <c r="X207" s="205"/>
      <c r="Y207" s="249"/>
      <c r="Z207" s="219"/>
      <c r="AA207" s="243"/>
      <c r="AB207" s="204"/>
      <c r="AC207" s="204"/>
      <c r="AD207" s="250"/>
      <c r="AE207" s="219"/>
      <c r="AF207" s="243"/>
      <c r="AG207" s="205"/>
      <c r="AH207" s="205"/>
      <c r="AI207" s="236"/>
      <c r="AJ207" s="205"/>
      <c r="AK207" s="205"/>
      <c r="AL207" s="205"/>
      <c r="AM207" s="205"/>
      <c r="AN207" s="206"/>
      <c r="AO207" s="205"/>
      <c r="AP207" s="205"/>
      <c r="AQ207" s="205"/>
      <c r="AR207" s="205"/>
      <c r="AS207" s="206"/>
      <c r="AT207" s="205"/>
      <c r="AU207" s="205"/>
      <c r="AV207" s="205"/>
      <c r="AW207" s="205"/>
      <c r="AX207" s="206"/>
      <c r="AY207" s="205"/>
      <c r="AZ207" s="205"/>
      <c r="BA207" s="205"/>
      <c r="BB207" s="205"/>
      <c r="BC207" s="206"/>
      <c r="BD207" s="205"/>
      <c r="BE207" s="205"/>
      <c r="BF207" s="205"/>
      <c r="BG207" s="205"/>
      <c r="BH207" s="206"/>
      <c r="BI207" s="205"/>
      <c r="BJ207" s="205"/>
      <c r="BK207" s="205"/>
      <c r="BL207" s="207"/>
      <c r="BM207" s="7" t="str">
        <f t="shared" si="6"/>
        <v>C</v>
      </c>
    </row>
    <row r="208" spans="1:65" s="499" customFormat="1" ht="38.25" hidden="1">
      <c r="A208" s="478">
        <v>197</v>
      </c>
      <c r="B208" s="461" t="str">
        <f t="shared" si="7"/>
        <v>PSS12_Adani Green Energy 27 C Limited (AGE27CL)</v>
      </c>
      <c r="C208" s="479" t="s">
        <v>698</v>
      </c>
      <c r="D208" s="464" t="s">
        <v>637</v>
      </c>
      <c r="E208" s="465" t="s">
        <v>689</v>
      </c>
      <c r="F208" s="532" t="s">
        <v>2597</v>
      </c>
      <c r="G208" s="199"/>
      <c r="H208" s="481" t="s">
        <v>700</v>
      </c>
      <c r="I208" s="465" t="s">
        <v>141</v>
      </c>
      <c r="J208" s="482" t="s">
        <v>142</v>
      </c>
      <c r="K208" s="483">
        <v>46052</v>
      </c>
      <c r="L208" s="484"/>
      <c r="M208" s="485"/>
      <c r="N208" s="168" t="str" cm="1">
        <f t="array" ref="N208">_xlfn.IFNA(LOOKUP(2, 1/(MOD(COLUMN(O208:XFD208)-COLUMN(O208), 5)=2)/(O208:XFD208&lt;&gt;""), O208:XFD208),"Not Submitted")</f>
        <v>Delete</v>
      </c>
      <c r="O208" s="486"/>
      <c r="P208" s="486"/>
      <c r="Q208" s="482" t="s">
        <v>56</v>
      </c>
      <c r="R208" s="487"/>
      <c r="S208" s="205" t="s">
        <v>2977</v>
      </c>
      <c r="T208" s="489"/>
      <c r="U208" s="490"/>
      <c r="V208" s="491"/>
      <c r="W208" s="488"/>
      <c r="X208" s="488"/>
      <c r="Y208" s="492"/>
      <c r="Z208" s="493"/>
      <c r="AA208" s="494"/>
      <c r="AB208" s="491"/>
      <c r="AC208" s="491"/>
      <c r="AD208" s="495"/>
      <c r="AE208" s="493"/>
      <c r="AF208" s="494"/>
      <c r="AG208" s="488"/>
      <c r="AH208" s="488"/>
      <c r="AI208" s="496"/>
      <c r="AJ208" s="488"/>
      <c r="AK208" s="488"/>
      <c r="AL208" s="488"/>
      <c r="AM208" s="488"/>
      <c r="AN208" s="497"/>
      <c r="AO208" s="488"/>
      <c r="AP208" s="488"/>
      <c r="AQ208" s="488"/>
      <c r="AR208" s="488"/>
      <c r="AS208" s="497"/>
      <c r="AT208" s="488"/>
      <c r="AU208" s="488"/>
      <c r="AV208" s="488"/>
      <c r="AW208" s="488"/>
      <c r="AX208" s="497"/>
      <c r="AY208" s="488"/>
      <c r="AZ208" s="488"/>
      <c r="BA208" s="488"/>
      <c r="BB208" s="488"/>
      <c r="BC208" s="497"/>
      <c r="BD208" s="488"/>
      <c r="BE208" s="488"/>
      <c r="BF208" s="488"/>
      <c r="BG208" s="488"/>
      <c r="BH208" s="497"/>
      <c r="BI208" s="488"/>
      <c r="BJ208" s="488"/>
      <c r="BK208" s="488"/>
      <c r="BL208" s="498"/>
      <c r="BM208" s="670" t="str">
        <f t="shared" si="6"/>
        <v>C</v>
      </c>
    </row>
    <row r="209" spans="1:75" s="2" customFormat="1" ht="38.25" hidden="1">
      <c r="A209" s="478">
        <v>198</v>
      </c>
      <c r="B209" s="461" t="str">
        <f t="shared" si="7"/>
        <v>PSS12_Adani Green Energy 27 C Limited (AGE27CL)</v>
      </c>
      <c r="C209" s="479" t="s">
        <v>627</v>
      </c>
      <c r="D209" s="464" t="s">
        <v>637</v>
      </c>
      <c r="E209" s="465" t="s">
        <v>689</v>
      </c>
      <c r="F209" s="532" t="s">
        <v>2598</v>
      </c>
      <c r="G209" s="480"/>
      <c r="H209" s="481" t="s">
        <v>648</v>
      </c>
      <c r="I209" s="465" t="s">
        <v>141</v>
      </c>
      <c r="J209" s="482" t="s">
        <v>142</v>
      </c>
      <c r="K209" s="483">
        <v>46073</v>
      </c>
      <c r="L209" s="484"/>
      <c r="M209" s="485"/>
      <c r="N209" s="168" t="str" cm="1">
        <f t="array" ref="N209">_xlfn.IFNA(LOOKUP(2, 1/(MOD(COLUMN(O209:XFD209)-COLUMN(O209), 5)=2)/(O209:XFD209&lt;&gt;""), O209:XFD209),"Not Submitted")</f>
        <v>Delete</v>
      </c>
      <c r="O209" s="238"/>
      <c r="P209" s="238"/>
      <c r="Q209" s="475" t="s">
        <v>56</v>
      </c>
      <c r="R209" s="102"/>
      <c r="S209" s="205" t="s">
        <v>768</v>
      </c>
      <c r="T209" s="239"/>
      <c r="U209" s="240"/>
      <c r="V209" s="204"/>
      <c r="W209" s="205"/>
      <c r="X209" s="205"/>
      <c r="Y209" s="249"/>
      <c r="Z209" s="219"/>
      <c r="AA209" s="243"/>
      <c r="AB209" s="204"/>
      <c r="AC209" s="204"/>
      <c r="AD209" s="250"/>
      <c r="AE209" s="219"/>
      <c r="AF209" s="243"/>
      <c r="AG209" s="205"/>
      <c r="AH209" s="205"/>
      <c r="AI209" s="236"/>
      <c r="AJ209" s="205"/>
      <c r="AK209" s="205"/>
      <c r="AL209" s="205"/>
      <c r="AM209" s="205"/>
      <c r="AN209" s="206"/>
      <c r="AO209" s="205"/>
      <c r="AP209" s="205"/>
      <c r="AQ209" s="205"/>
      <c r="AR209" s="205"/>
      <c r="AS209" s="206"/>
      <c r="AT209" s="205"/>
      <c r="AU209" s="205"/>
      <c r="AV209" s="205"/>
      <c r="AW209" s="205"/>
      <c r="AX209" s="206"/>
      <c r="AY209" s="205"/>
      <c r="AZ209" s="205"/>
      <c r="BA209" s="205"/>
      <c r="BB209" s="205"/>
      <c r="BC209" s="206"/>
      <c r="BD209" s="205"/>
      <c r="BE209" s="205"/>
      <c r="BF209" s="205"/>
      <c r="BG209" s="205"/>
      <c r="BH209" s="206"/>
      <c r="BI209" s="205"/>
      <c r="BJ209" s="205"/>
      <c r="BK209" s="205"/>
      <c r="BL209" s="207"/>
      <c r="BM209" s="7" t="str">
        <f t="shared" si="6"/>
        <v>C</v>
      </c>
    </row>
    <row r="210" spans="1:75" s="2" customFormat="1" ht="25.5" hidden="1">
      <c r="A210" s="478">
        <v>199</v>
      </c>
      <c r="B210" s="461" t="str">
        <f t="shared" si="7"/>
        <v>PSS12_Adani Green Energy 27 C Limited (AGE27CL)</v>
      </c>
      <c r="C210" s="479" t="s">
        <v>695</v>
      </c>
      <c r="D210" s="464" t="s">
        <v>637</v>
      </c>
      <c r="E210" s="465" t="s">
        <v>689</v>
      </c>
      <c r="F210" s="532" t="s">
        <v>2599</v>
      </c>
      <c r="G210" s="199"/>
      <c r="H210" s="481" t="s">
        <v>813</v>
      </c>
      <c r="I210" s="465"/>
      <c r="J210" s="482"/>
      <c r="K210" s="483">
        <v>46080</v>
      </c>
      <c r="L210" s="484"/>
      <c r="M210" s="203"/>
      <c r="N210" s="168" t="str" cm="1">
        <f t="array" ref="N210">_xlfn.IFNA(LOOKUP(2, 1/(MOD(COLUMN(O210:XFD210)-COLUMN(O210), 5)=2)/(O210:XFD210&lt;&gt;""), O210:XFD210),"Not Submitted")</f>
        <v>Delete</v>
      </c>
      <c r="O210" s="238"/>
      <c r="P210" s="238"/>
      <c r="Q210" s="475" t="s">
        <v>56</v>
      </c>
      <c r="R210" s="102"/>
      <c r="S210" s="207" t="s">
        <v>2973</v>
      </c>
      <c r="T210" s="239"/>
      <c r="U210" s="240"/>
      <c r="V210" s="204"/>
      <c r="W210" s="205"/>
      <c r="X210" s="205"/>
      <c r="Y210" s="249"/>
      <c r="Z210" s="219"/>
      <c r="AA210" s="243"/>
      <c r="AB210" s="204"/>
      <c r="AC210" s="204"/>
      <c r="AD210" s="250"/>
      <c r="AE210" s="219"/>
      <c r="AF210" s="243"/>
      <c r="AG210" s="205"/>
      <c r="AH210" s="205"/>
      <c r="AI210" s="236"/>
      <c r="AJ210" s="205"/>
      <c r="AK210" s="205"/>
      <c r="AL210" s="205"/>
      <c r="AM210" s="205"/>
      <c r="AN210" s="206"/>
      <c r="AO210" s="205"/>
      <c r="AP210" s="205"/>
      <c r="AQ210" s="205"/>
      <c r="AR210" s="205"/>
      <c r="AS210" s="206"/>
      <c r="AT210" s="205"/>
      <c r="AU210" s="205"/>
      <c r="AV210" s="205"/>
      <c r="AW210" s="205"/>
      <c r="AX210" s="206"/>
      <c r="AY210" s="205"/>
      <c r="AZ210" s="205"/>
      <c r="BA210" s="205"/>
      <c r="BB210" s="205"/>
      <c r="BC210" s="206"/>
      <c r="BD210" s="205"/>
      <c r="BE210" s="205"/>
      <c r="BF210" s="205"/>
      <c r="BG210" s="205"/>
      <c r="BH210" s="206"/>
      <c r="BI210" s="205"/>
      <c r="BJ210" s="205"/>
      <c r="BK210" s="205"/>
      <c r="BL210" s="207"/>
      <c r="BM210" s="7" t="str">
        <f t="shared" si="6"/>
        <v>C</v>
      </c>
    </row>
    <row r="211" spans="1:75" s="2" customFormat="1" ht="25.5" hidden="1">
      <c r="A211" s="478">
        <v>200</v>
      </c>
      <c r="B211" s="461" t="str">
        <f t="shared" si="7"/>
        <v>PSS12_Adani Green Energy 27 C Limited (AGE27CL)</v>
      </c>
      <c r="C211" s="479" t="s">
        <v>695</v>
      </c>
      <c r="D211" s="464" t="s">
        <v>637</v>
      </c>
      <c r="E211" s="465" t="s">
        <v>689</v>
      </c>
      <c r="F211" s="532" t="s">
        <v>2600</v>
      </c>
      <c r="G211" s="199"/>
      <c r="H211" s="481" t="s">
        <v>815</v>
      </c>
      <c r="I211" s="465"/>
      <c r="J211" s="482"/>
      <c r="K211" s="483">
        <v>46080</v>
      </c>
      <c r="L211" s="484"/>
      <c r="M211" s="203"/>
      <c r="N211" s="168" t="str" cm="1">
        <f t="array" ref="N211">_xlfn.IFNA(LOOKUP(2, 1/(MOD(COLUMN(O211:XFD211)-COLUMN(O211), 5)=2)/(O211:XFD211&lt;&gt;""), O211:XFD211),"Not Submitted")</f>
        <v>Delete</v>
      </c>
      <c r="O211" s="238"/>
      <c r="P211" s="238"/>
      <c r="Q211" s="475" t="s">
        <v>56</v>
      </c>
      <c r="R211" s="102"/>
      <c r="S211" s="207" t="s">
        <v>2973</v>
      </c>
      <c r="T211" s="239"/>
      <c r="U211" s="240"/>
      <c r="V211" s="204"/>
      <c r="W211" s="205"/>
      <c r="X211" s="205"/>
      <c r="Y211" s="249"/>
      <c r="Z211" s="219"/>
      <c r="AA211" s="243"/>
      <c r="AB211" s="204"/>
      <c r="AC211" s="204"/>
      <c r="AD211" s="250"/>
      <c r="AE211" s="219"/>
      <c r="AF211" s="243"/>
      <c r="AG211" s="205"/>
      <c r="AH211" s="205"/>
      <c r="AI211" s="236"/>
      <c r="AJ211" s="205"/>
      <c r="AK211" s="205"/>
      <c r="AL211" s="205"/>
      <c r="AM211" s="205"/>
      <c r="AN211" s="206"/>
      <c r="AO211" s="205"/>
      <c r="AP211" s="205"/>
      <c r="AQ211" s="205"/>
      <c r="AR211" s="205"/>
      <c r="AS211" s="206"/>
      <c r="AT211" s="205"/>
      <c r="AU211" s="205"/>
      <c r="AV211" s="205"/>
      <c r="AW211" s="205"/>
      <c r="AX211" s="206"/>
      <c r="AY211" s="205"/>
      <c r="AZ211" s="205"/>
      <c r="BA211" s="205"/>
      <c r="BB211" s="205"/>
      <c r="BC211" s="206"/>
      <c r="BD211" s="205"/>
      <c r="BE211" s="205"/>
      <c r="BF211" s="205"/>
      <c r="BG211" s="205"/>
      <c r="BH211" s="206"/>
      <c r="BI211" s="205"/>
      <c r="BJ211" s="205"/>
      <c r="BK211" s="205"/>
      <c r="BL211" s="207"/>
      <c r="BM211" s="7" t="str">
        <f t="shared" si="6"/>
        <v>C</v>
      </c>
    </row>
    <row r="212" spans="1:75" s="2" customFormat="1" ht="13.5" hidden="1">
      <c r="A212" s="158">
        <v>201</v>
      </c>
      <c r="B212" s="277" t="str">
        <f t="shared" si="7"/>
        <v>PSS12_Adani Green Energy 27 C Limited (AGE27CL)</v>
      </c>
      <c r="C212" s="31" t="s">
        <v>695</v>
      </c>
      <c r="D212" s="197" t="s">
        <v>637</v>
      </c>
      <c r="E212" s="160" t="s">
        <v>689</v>
      </c>
      <c r="F212" s="291" t="s">
        <v>2601</v>
      </c>
      <c r="G212" s="199"/>
      <c r="H212" s="200" t="s">
        <v>697</v>
      </c>
      <c r="I212" s="160"/>
      <c r="J212" s="198"/>
      <c r="K212" s="201">
        <v>46080</v>
      </c>
      <c r="L212" s="202"/>
      <c r="M212" s="203"/>
      <c r="N212" s="168" t="str" cm="1">
        <f t="array" ref="N212">_xlfn.IFNA(LOOKUP(2, 1/(MOD(COLUMN(O212:XFD212)-COLUMN(O212), 5)=2)/(O212:XFD212&lt;&gt;""), O212:XFD212),"Not Submitted")</f>
        <v>RFC</v>
      </c>
      <c r="O212" s="238">
        <v>46186</v>
      </c>
      <c r="P212" s="238">
        <v>46186</v>
      </c>
      <c r="Q212" s="198" t="s">
        <v>8</v>
      </c>
      <c r="R212" s="102" t="s">
        <v>2602</v>
      </c>
      <c r="S212" s="205"/>
      <c r="T212" s="239"/>
      <c r="U212" s="240"/>
      <c r="V212" s="204"/>
      <c r="W212" s="205"/>
      <c r="X212" s="205"/>
      <c r="Y212" s="249"/>
      <c r="Z212" s="219"/>
      <c r="AA212" s="243"/>
      <c r="AB212" s="204"/>
      <c r="AC212" s="204"/>
      <c r="AD212" s="250"/>
      <c r="AE212" s="219"/>
      <c r="AF212" s="243"/>
      <c r="AG212" s="205"/>
      <c r="AH212" s="205"/>
      <c r="AI212" s="236"/>
      <c r="AJ212" s="205"/>
      <c r="AK212" s="205"/>
      <c r="AL212" s="205"/>
      <c r="AM212" s="205"/>
      <c r="AN212" s="206"/>
      <c r="AO212" s="205"/>
      <c r="AP212" s="205"/>
      <c r="AQ212" s="205"/>
      <c r="AR212" s="205"/>
      <c r="AS212" s="206"/>
      <c r="AT212" s="205"/>
      <c r="AU212" s="205"/>
      <c r="AV212" s="205"/>
      <c r="AW212" s="205"/>
      <c r="AX212" s="206"/>
      <c r="AY212" s="205"/>
      <c r="AZ212" s="205"/>
      <c r="BA212" s="205"/>
      <c r="BB212" s="205"/>
      <c r="BC212" s="206"/>
      <c r="BD212" s="205"/>
      <c r="BE212" s="205"/>
      <c r="BF212" s="205"/>
      <c r="BG212" s="205"/>
      <c r="BH212" s="206"/>
      <c r="BI212" s="205"/>
      <c r="BJ212" s="205"/>
      <c r="BK212" s="205"/>
      <c r="BL212" s="207"/>
      <c r="BM212" s="7" t="str">
        <f t="shared" si="6"/>
        <v>C</v>
      </c>
    </row>
    <row r="213" spans="1:75" s="2" customFormat="1" ht="13.5" hidden="1">
      <c r="A213" s="158">
        <v>202</v>
      </c>
      <c r="B213" s="277" t="str">
        <f t="shared" si="7"/>
        <v>PSS12_Adani Green Energy 27 C Limited (AGE27CL)</v>
      </c>
      <c r="C213" s="31" t="s">
        <v>600</v>
      </c>
      <c r="D213" s="197" t="s">
        <v>637</v>
      </c>
      <c r="E213" s="160" t="s">
        <v>689</v>
      </c>
      <c r="F213" s="291" t="s">
        <v>2603</v>
      </c>
      <c r="G213" s="199"/>
      <c r="H213" s="200" t="s">
        <v>805</v>
      </c>
      <c r="I213" s="160" t="s">
        <v>141</v>
      </c>
      <c r="J213" s="198" t="s">
        <v>159</v>
      </c>
      <c r="K213" s="201">
        <v>46073</v>
      </c>
      <c r="L213" s="202"/>
      <c r="M213" s="203"/>
      <c r="N213" s="168" t="str" cm="1">
        <f t="array" ref="N213">_xlfn.IFNA(LOOKUP(2, 1/(MOD(COLUMN(O213:XFD213)-COLUMN(O213), 5)=2)/(O213:XFD213&lt;&gt;""), O213:XFD213),"Not Submitted")</f>
        <v>delete</v>
      </c>
      <c r="O213" s="238"/>
      <c r="P213" s="238"/>
      <c r="Q213" s="198" t="s">
        <v>61</v>
      </c>
      <c r="R213" s="102"/>
      <c r="S213" s="205"/>
      <c r="T213" s="239"/>
      <c r="U213" s="240"/>
      <c r="V213" s="204"/>
      <c r="W213" s="205"/>
      <c r="X213" s="205"/>
      <c r="Y213" s="249"/>
      <c r="Z213" s="219"/>
      <c r="AA213" s="243"/>
      <c r="AB213" s="204"/>
      <c r="AC213" s="204"/>
      <c r="AD213" s="250"/>
      <c r="AE213" s="219"/>
      <c r="AF213" s="243"/>
      <c r="AG213" s="205"/>
      <c r="AH213" s="205"/>
      <c r="AI213" s="236"/>
      <c r="AJ213" s="205"/>
      <c r="AK213" s="205"/>
      <c r="AL213" s="205"/>
      <c r="AM213" s="205"/>
      <c r="AN213" s="206"/>
      <c r="AO213" s="205"/>
      <c r="AP213" s="205"/>
      <c r="AQ213" s="205"/>
      <c r="AR213" s="205"/>
      <c r="AS213" s="206"/>
      <c r="AT213" s="205"/>
      <c r="AU213" s="205"/>
      <c r="AV213" s="205"/>
      <c r="AW213" s="205"/>
      <c r="AX213" s="206"/>
      <c r="AY213" s="205"/>
      <c r="AZ213" s="205"/>
      <c r="BA213" s="205"/>
      <c r="BB213" s="205"/>
      <c r="BC213" s="206"/>
      <c r="BD213" s="205"/>
      <c r="BE213" s="205"/>
      <c r="BF213" s="205"/>
      <c r="BG213" s="205"/>
      <c r="BH213" s="206"/>
      <c r="BI213" s="205"/>
      <c r="BJ213" s="205"/>
      <c r="BK213" s="205"/>
      <c r="BL213" s="207"/>
      <c r="BM213" s="7" t="str">
        <f t="shared" si="6"/>
        <v>C</v>
      </c>
    </row>
    <row r="214" spans="1:75" s="2" customFormat="1" ht="13.5" hidden="1">
      <c r="A214" s="158">
        <v>203</v>
      </c>
      <c r="B214" s="277" t="str">
        <f t="shared" si="7"/>
        <v>PSS12_Adani Green Energy 27 C Limited (AGE27CL)</v>
      </c>
      <c r="C214" s="31" t="s">
        <v>885</v>
      </c>
      <c r="D214" s="197" t="s">
        <v>637</v>
      </c>
      <c r="E214" s="160" t="s">
        <v>689</v>
      </c>
      <c r="F214" s="291" t="s">
        <v>2604</v>
      </c>
      <c r="G214" s="199"/>
      <c r="H214" s="200" t="s">
        <v>887</v>
      </c>
      <c r="I214" s="160" t="s">
        <v>141</v>
      </c>
      <c r="J214" s="198" t="s">
        <v>142</v>
      </c>
      <c r="K214" s="201">
        <v>46049</v>
      </c>
      <c r="L214" s="202"/>
      <c r="M214" s="203"/>
      <c r="N214" s="168" t="str" cm="1">
        <f t="array" ref="N214">_xlfn.IFNA(LOOKUP(2, 1/(MOD(COLUMN(O214:XFD214)-COLUMN(O214), 5)=2)/(O214:XFD214&lt;&gt;""), O214:XFD214),"Not Submitted")</f>
        <v>RFC</v>
      </c>
      <c r="O214" s="238">
        <v>46080</v>
      </c>
      <c r="P214" s="238">
        <v>46080</v>
      </c>
      <c r="Q214" s="198" t="s">
        <v>8</v>
      </c>
      <c r="R214" s="102" t="s">
        <v>2605</v>
      </c>
      <c r="S214" s="205"/>
      <c r="T214" s="239">
        <v>46183</v>
      </c>
      <c r="U214" s="240">
        <v>46183</v>
      </c>
      <c r="V214" s="204" t="s">
        <v>8</v>
      </c>
      <c r="W214" s="102" t="s">
        <v>2606</v>
      </c>
      <c r="X214" s="205"/>
      <c r="Y214" s="249"/>
      <c r="Z214" s="219"/>
      <c r="AA214" s="243"/>
      <c r="AB214" s="204"/>
      <c r="AC214" s="204"/>
      <c r="AD214" s="250"/>
      <c r="AE214" s="219"/>
      <c r="AF214" s="243"/>
      <c r="AG214" s="205"/>
      <c r="AH214" s="205"/>
      <c r="AI214" s="236"/>
      <c r="AJ214" s="205"/>
      <c r="AK214" s="205"/>
      <c r="AL214" s="205"/>
      <c r="AM214" s="205"/>
      <c r="AN214" s="206"/>
      <c r="AO214" s="205"/>
      <c r="AP214" s="205"/>
      <c r="AQ214" s="205"/>
      <c r="AR214" s="205"/>
      <c r="AS214" s="206"/>
      <c r="AT214" s="205"/>
      <c r="AU214" s="205"/>
      <c r="AV214" s="205"/>
      <c r="AW214" s="205"/>
      <c r="AX214" s="206"/>
      <c r="AY214" s="205"/>
      <c r="AZ214" s="205"/>
      <c r="BA214" s="205"/>
      <c r="BB214" s="205"/>
      <c r="BC214" s="206"/>
      <c r="BD214" s="205"/>
      <c r="BE214" s="205"/>
      <c r="BF214" s="205"/>
      <c r="BG214" s="205"/>
      <c r="BH214" s="206"/>
      <c r="BI214" s="205"/>
      <c r="BJ214" s="205"/>
      <c r="BK214" s="205"/>
      <c r="BL214" s="207"/>
      <c r="BM214" s="7" t="str">
        <f t="shared" si="6"/>
        <v>E</v>
      </c>
    </row>
    <row r="215" spans="1:75" s="2" customFormat="1" ht="13.5" hidden="1">
      <c r="A215" s="158">
        <v>204</v>
      </c>
      <c r="B215" s="277" t="str">
        <f t="shared" si="7"/>
        <v>PSS12_Adani Green Energy 27 C Limited (AGE27CL)</v>
      </c>
      <c r="C215" s="31" t="s">
        <v>881</v>
      </c>
      <c r="D215" s="197" t="s">
        <v>637</v>
      </c>
      <c r="E215" s="160" t="s">
        <v>689</v>
      </c>
      <c r="F215" s="291" t="s">
        <v>2607</v>
      </c>
      <c r="G215" s="199"/>
      <c r="H215" s="200" t="s">
        <v>883</v>
      </c>
      <c r="I215" s="160"/>
      <c r="J215" s="198"/>
      <c r="K215" s="201">
        <v>46050</v>
      </c>
      <c r="L215" s="202"/>
      <c r="M215" s="203"/>
      <c r="N215" s="168" t="str" cm="1">
        <f t="array" ref="N215">_xlfn.IFNA(LOOKUP(2, 1/(MOD(COLUMN(O215:XFD215)-COLUMN(O215), 5)=2)/(O215:XFD215&lt;&gt;""), O215:XFD215),"Not Submitted")</f>
        <v>RFC</v>
      </c>
      <c r="O215" s="238">
        <v>46113</v>
      </c>
      <c r="P215" s="238">
        <v>46114</v>
      </c>
      <c r="Q215" s="198" t="s">
        <v>8</v>
      </c>
      <c r="R215" s="102" t="s">
        <v>2608</v>
      </c>
      <c r="S215" s="205"/>
      <c r="T215" s="239"/>
      <c r="U215" s="240"/>
      <c r="V215" s="204"/>
      <c r="W215" s="205"/>
      <c r="X215" s="205"/>
      <c r="Y215" s="249"/>
      <c r="Z215" s="219"/>
      <c r="AA215" s="243"/>
      <c r="AB215" s="204"/>
      <c r="AC215" s="204"/>
      <c r="AD215" s="250"/>
      <c r="AE215" s="219"/>
      <c r="AF215" s="243"/>
      <c r="AG215" s="205"/>
      <c r="AH215" s="205"/>
      <c r="AI215" s="236"/>
      <c r="AJ215" s="205"/>
      <c r="AK215" s="205"/>
      <c r="AL215" s="205"/>
      <c r="AM215" s="205"/>
      <c r="AN215" s="206"/>
      <c r="AO215" s="205"/>
      <c r="AP215" s="205"/>
      <c r="AQ215" s="205"/>
      <c r="AR215" s="205"/>
      <c r="AS215" s="206"/>
      <c r="AT215" s="205"/>
      <c r="AU215" s="205"/>
      <c r="AV215" s="205"/>
      <c r="AW215" s="205"/>
      <c r="AX215" s="206"/>
      <c r="AY215" s="205"/>
      <c r="AZ215" s="205"/>
      <c r="BA215" s="205"/>
      <c r="BB215" s="205"/>
      <c r="BC215" s="206"/>
      <c r="BD215" s="205"/>
      <c r="BE215" s="205"/>
      <c r="BF215" s="205"/>
      <c r="BG215" s="205"/>
      <c r="BH215" s="206"/>
      <c r="BI215" s="205"/>
      <c r="BJ215" s="205"/>
      <c r="BK215" s="205"/>
      <c r="BL215" s="207"/>
      <c r="BM215" s="7" t="str">
        <f t="shared" si="6"/>
        <v>E</v>
      </c>
    </row>
    <row r="216" spans="1:75" s="2" customFormat="1" ht="40.5" hidden="1">
      <c r="A216" s="158">
        <v>205</v>
      </c>
      <c r="B216" s="277" t="str">
        <f t="shared" si="7"/>
        <v>PSS12_Adani Green Energy 27 C Limited (AGE27CL)</v>
      </c>
      <c r="C216" s="31" t="s">
        <v>875</v>
      </c>
      <c r="D216" s="197" t="s">
        <v>637</v>
      </c>
      <c r="E216" s="160" t="s">
        <v>689</v>
      </c>
      <c r="F216" s="291" t="s">
        <v>2609</v>
      </c>
      <c r="G216" s="199"/>
      <c r="H216" s="200" t="s">
        <v>879</v>
      </c>
      <c r="I216" s="160" t="s">
        <v>141</v>
      </c>
      <c r="J216" s="198" t="s">
        <v>142</v>
      </c>
      <c r="K216" s="201">
        <v>46049</v>
      </c>
      <c r="L216" s="202"/>
      <c r="M216" s="203"/>
      <c r="N216" s="168" t="str" cm="1">
        <f t="array" ref="N216">_xlfn.IFNA(LOOKUP(2, 1/(MOD(COLUMN(O216:XFD216)-COLUMN(O216), 5)=2)/(O216:XFD216&lt;&gt;""), O216:XFD216),"Not Submitted")</f>
        <v>RFC</v>
      </c>
      <c r="O216" s="587" t="s">
        <v>3016</v>
      </c>
      <c r="P216" s="587" t="s">
        <v>3016</v>
      </c>
      <c r="Q216" s="198" t="s">
        <v>8</v>
      </c>
      <c r="R216" s="588" t="s">
        <v>3017</v>
      </c>
      <c r="S216" s="402" t="s">
        <v>3015</v>
      </c>
      <c r="T216" s="239"/>
      <c r="U216" s="240"/>
      <c r="V216" s="204"/>
      <c r="W216" s="205"/>
      <c r="X216" s="205"/>
      <c r="Y216" s="249"/>
      <c r="Z216" s="219"/>
      <c r="AA216" s="243"/>
      <c r="AB216" s="204"/>
      <c r="AC216" s="204"/>
      <c r="AD216" s="250"/>
      <c r="AE216" s="219"/>
      <c r="AF216" s="243"/>
      <c r="AG216" s="205"/>
      <c r="AH216" s="205"/>
      <c r="AI216" s="236"/>
      <c r="AJ216" s="205"/>
      <c r="AK216" s="205"/>
      <c r="AL216" s="205"/>
      <c r="AM216" s="205"/>
      <c r="AN216" s="206"/>
      <c r="AO216" s="205"/>
      <c r="AP216" s="205"/>
      <c r="AQ216" s="205"/>
      <c r="AR216" s="205"/>
      <c r="AS216" s="206"/>
      <c r="AT216" s="205"/>
      <c r="AU216" s="205"/>
      <c r="AV216" s="205"/>
      <c r="AW216" s="205"/>
      <c r="AX216" s="206"/>
      <c r="AY216" s="205"/>
      <c r="AZ216" s="205"/>
      <c r="BA216" s="205"/>
      <c r="BB216" s="205"/>
      <c r="BC216" s="206"/>
      <c r="BD216" s="205"/>
      <c r="BE216" s="205"/>
      <c r="BF216" s="205"/>
      <c r="BG216" s="205"/>
      <c r="BH216" s="206"/>
      <c r="BI216" s="205"/>
      <c r="BJ216" s="205"/>
      <c r="BK216" s="205"/>
      <c r="BL216" s="207"/>
      <c r="BM216" s="7" t="str">
        <f t="shared" si="6"/>
        <v>E</v>
      </c>
    </row>
    <row r="217" spans="1:75" s="2" customFormat="1" ht="13.5" hidden="1">
      <c r="A217" s="158">
        <v>206</v>
      </c>
      <c r="B217" s="277" t="str">
        <f t="shared" si="7"/>
        <v>PSS12_Adani Green Energy 27 C Limited (AGE27CL)</v>
      </c>
      <c r="C217" s="31" t="s">
        <v>875</v>
      </c>
      <c r="D217" s="197" t="s">
        <v>637</v>
      </c>
      <c r="E217" s="160" t="s">
        <v>689</v>
      </c>
      <c r="F217" s="291" t="s">
        <v>2610</v>
      </c>
      <c r="G217" s="199"/>
      <c r="H217" s="200" t="s">
        <v>877</v>
      </c>
      <c r="I217" s="160"/>
      <c r="J217" s="198"/>
      <c r="K217" s="201">
        <v>46058</v>
      </c>
      <c r="L217" s="202"/>
      <c r="M217" s="203"/>
      <c r="N217" s="168" t="str" cm="1">
        <f t="array" ref="N217">_xlfn.IFNA(LOOKUP(2, 1/(MOD(COLUMN(O217:XFD217)-COLUMN(O217), 5)=2)/(O217:XFD217&lt;&gt;""), O217:XFD217),"Not Submitted")</f>
        <v>Not Submitted</v>
      </c>
      <c r="O217" s="238"/>
      <c r="P217" s="238"/>
      <c r="Q217" s="198"/>
      <c r="R217" s="102"/>
      <c r="S217" s="205"/>
      <c r="T217" s="239"/>
      <c r="U217" s="240"/>
      <c r="V217" s="204"/>
      <c r="W217" s="205"/>
      <c r="X217" s="205"/>
      <c r="Y217" s="249"/>
      <c r="Z217" s="219"/>
      <c r="AA217" s="243"/>
      <c r="AB217" s="204"/>
      <c r="AC217" s="204"/>
      <c r="AD217" s="250"/>
      <c r="AE217" s="219"/>
      <c r="AF217" s="243"/>
      <c r="AG217" s="205"/>
      <c r="AH217" s="205"/>
      <c r="AI217" s="236"/>
      <c r="AJ217" s="205"/>
      <c r="AK217" s="205"/>
      <c r="AL217" s="205"/>
      <c r="AM217" s="205"/>
      <c r="AN217" s="206"/>
      <c r="AO217" s="205"/>
      <c r="AP217" s="205"/>
      <c r="AQ217" s="205"/>
      <c r="AR217" s="205"/>
      <c r="AS217" s="206"/>
      <c r="AT217" s="205"/>
      <c r="AU217" s="205"/>
      <c r="AV217" s="205"/>
      <c r="AW217" s="205"/>
      <c r="AX217" s="206"/>
      <c r="AY217" s="205"/>
      <c r="AZ217" s="205"/>
      <c r="BA217" s="205"/>
      <c r="BB217" s="205"/>
      <c r="BC217" s="206"/>
      <c r="BD217" s="205"/>
      <c r="BE217" s="205"/>
      <c r="BF217" s="205"/>
      <c r="BG217" s="205"/>
      <c r="BH217" s="206"/>
      <c r="BI217" s="205"/>
      <c r="BJ217" s="205"/>
      <c r="BK217" s="205"/>
      <c r="BL217" s="207"/>
      <c r="BM217" s="7" t="str">
        <f t="shared" si="6"/>
        <v>E</v>
      </c>
    </row>
    <row r="218" spans="1:75" s="2" customFormat="1" ht="27" hidden="1">
      <c r="A218" s="158">
        <v>207</v>
      </c>
      <c r="B218" s="277" t="str">
        <f t="shared" si="7"/>
        <v>PSS12_Adani Green Energy 27 C Limited (AGE27CL)</v>
      </c>
      <c r="C218" s="31" t="s">
        <v>688</v>
      </c>
      <c r="D218" s="197" t="s">
        <v>637</v>
      </c>
      <c r="E218" s="160" t="s">
        <v>689</v>
      </c>
      <c r="F218" s="291" t="s">
        <v>2611</v>
      </c>
      <c r="G218" s="199"/>
      <c r="H218" s="200" t="s">
        <v>691</v>
      </c>
      <c r="I218" s="160"/>
      <c r="J218" s="198"/>
      <c r="K218" s="201">
        <v>46055</v>
      </c>
      <c r="L218" s="202"/>
      <c r="M218" s="203"/>
      <c r="N218" s="168" t="str" cm="1">
        <f t="array" ref="N218">_xlfn.IFNA(LOOKUP(2, 1/(MOD(COLUMN(O218:XFD218)-COLUMN(O218), 5)=2)/(O218:XFD218&lt;&gt;""), O218:XFD218),"Not Submitted")</f>
        <v>RFC</v>
      </c>
      <c r="O218" s="238">
        <v>46183</v>
      </c>
      <c r="P218" s="238">
        <v>46184</v>
      </c>
      <c r="Q218" s="198" t="s">
        <v>8</v>
      </c>
      <c r="R218" s="102" t="s">
        <v>2612</v>
      </c>
      <c r="S218" s="205"/>
      <c r="T218" s="239">
        <v>46224</v>
      </c>
      <c r="U218" s="240">
        <v>46224</v>
      </c>
      <c r="V218" s="204" t="s">
        <v>8</v>
      </c>
      <c r="W218" s="205" t="s">
        <v>3133</v>
      </c>
      <c r="X218" s="205"/>
      <c r="Y218" s="249"/>
      <c r="Z218" s="219"/>
      <c r="AA218" s="243"/>
      <c r="AB218" s="204"/>
      <c r="AC218" s="204"/>
      <c r="AD218" s="250"/>
      <c r="AE218" s="219"/>
      <c r="AF218" s="243"/>
      <c r="AG218" s="205"/>
      <c r="AH218" s="205"/>
      <c r="AI218" s="236"/>
      <c r="AJ218" s="205"/>
      <c r="AK218" s="205"/>
      <c r="AL218" s="205"/>
      <c r="AM218" s="205"/>
      <c r="AN218" s="206"/>
      <c r="AO218" s="205"/>
      <c r="AP218" s="205"/>
      <c r="AQ218" s="205"/>
      <c r="AR218" s="205"/>
      <c r="AS218" s="206"/>
      <c r="AT218" s="205"/>
      <c r="AU218" s="205"/>
      <c r="AV218" s="205"/>
      <c r="AW218" s="205"/>
      <c r="AX218" s="206"/>
      <c r="AY218" s="205"/>
      <c r="AZ218" s="205"/>
      <c r="BA218" s="205"/>
      <c r="BB218" s="205"/>
      <c r="BC218" s="206"/>
      <c r="BD218" s="205"/>
      <c r="BE218" s="205"/>
      <c r="BF218" s="205"/>
      <c r="BG218" s="205"/>
      <c r="BH218" s="206"/>
      <c r="BI218" s="205"/>
      <c r="BJ218" s="205"/>
      <c r="BK218" s="205"/>
      <c r="BL218" s="207"/>
      <c r="BM218" s="7" t="str">
        <f t="shared" si="6"/>
        <v>E</v>
      </c>
    </row>
    <row r="219" spans="1:75" s="2" customFormat="1" ht="13.5" hidden="1">
      <c r="A219" s="158">
        <v>208</v>
      </c>
      <c r="B219" s="277" t="str">
        <f t="shared" si="7"/>
        <v>PSS12_Adani Green Energy 27 C Limited (AGE27CL)</v>
      </c>
      <c r="C219" s="31" t="s">
        <v>819</v>
      </c>
      <c r="D219" s="197" t="s">
        <v>637</v>
      </c>
      <c r="E219" s="160" t="s">
        <v>689</v>
      </c>
      <c r="F219" s="291" t="s">
        <v>2613</v>
      </c>
      <c r="G219" s="199"/>
      <c r="H219" s="200" t="s">
        <v>821</v>
      </c>
      <c r="I219" s="160" t="s">
        <v>141</v>
      </c>
      <c r="J219" s="198" t="s">
        <v>142</v>
      </c>
      <c r="K219" s="201">
        <v>46067</v>
      </c>
      <c r="L219" s="202"/>
      <c r="M219" s="203"/>
      <c r="N219" s="168" t="str" cm="1">
        <f t="array" ref="N219">_xlfn.IFNA(LOOKUP(2, 1/(MOD(COLUMN(O219:XFD219)-COLUMN(O219), 5)=2)/(O219:XFD219&lt;&gt;""), O219:XFD219),"Not Submitted")</f>
        <v>RFC</v>
      </c>
      <c r="O219" s="238">
        <v>46139</v>
      </c>
      <c r="P219" s="238">
        <v>46139</v>
      </c>
      <c r="Q219" s="198" t="s">
        <v>33</v>
      </c>
      <c r="R219" s="102" t="s">
        <v>2614</v>
      </c>
      <c r="S219" s="205"/>
      <c r="T219" s="239">
        <v>46191</v>
      </c>
      <c r="U219" s="240">
        <v>46191</v>
      </c>
      <c r="V219" s="204" t="s">
        <v>8</v>
      </c>
      <c r="W219" s="205" t="s">
        <v>2972</v>
      </c>
      <c r="X219" s="205"/>
      <c r="Y219" s="249"/>
      <c r="Z219" s="219"/>
      <c r="AA219" s="243"/>
      <c r="AB219" s="204"/>
      <c r="AC219" s="204"/>
      <c r="AD219" s="250"/>
      <c r="AE219" s="219"/>
      <c r="AF219" s="243"/>
      <c r="AG219" s="205"/>
      <c r="AH219" s="205"/>
      <c r="AI219" s="236"/>
      <c r="AJ219" s="205"/>
      <c r="AK219" s="205"/>
      <c r="AL219" s="205"/>
      <c r="AM219" s="205"/>
      <c r="AN219" s="206"/>
      <c r="AO219" s="205"/>
      <c r="AP219" s="205"/>
      <c r="AQ219" s="205"/>
      <c r="AR219" s="205"/>
      <c r="AS219" s="206"/>
      <c r="AT219" s="205"/>
      <c r="AU219" s="205"/>
      <c r="AV219" s="205"/>
      <c r="AW219" s="205"/>
      <c r="AX219" s="206"/>
      <c r="AY219" s="205"/>
      <c r="AZ219" s="205"/>
      <c r="BA219" s="205"/>
      <c r="BB219" s="205"/>
      <c r="BC219" s="206"/>
      <c r="BD219" s="205"/>
      <c r="BE219" s="205"/>
      <c r="BF219" s="205"/>
      <c r="BG219" s="205"/>
      <c r="BH219" s="206"/>
      <c r="BI219" s="205"/>
      <c r="BJ219" s="205"/>
      <c r="BK219" s="205"/>
      <c r="BL219" s="207"/>
      <c r="BM219" s="7" t="str">
        <f t="shared" si="6"/>
        <v>E</v>
      </c>
    </row>
    <row r="220" spans="1:75" s="499" customFormat="1" ht="38.25" hidden="1">
      <c r="A220" s="478">
        <v>209</v>
      </c>
      <c r="B220" s="461" t="str">
        <f t="shared" si="7"/>
        <v>PSS12_Adani Green Energy 27 C Limited (AGE27CL)</v>
      </c>
      <c r="C220" s="479" t="s">
        <v>824</v>
      </c>
      <c r="D220" s="464" t="s">
        <v>637</v>
      </c>
      <c r="E220" s="465" t="s">
        <v>689</v>
      </c>
      <c r="F220" s="532" t="s">
        <v>2615</v>
      </c>
      <c r="G220" s="199"/>
      <c r="H220" s="481" t="s">
        <v>826</v>
      </c>
      <c r="I220" s="465"/>
      <c r="J220" s="482"/>
      <c r="K220" s="483">
        <v>46053</v>
      </c>
      <c r="L220" s="484"/>
      <c r="M220" s="485"/>
      <c r="N220" s="473" t="str" cm="1">
        <f t="array" ref="N220">_xlfn.IFNA(LOOKUP(2, 1/(MOD(COLUMN(O220:XFD220)-COLUMN(O220), 5)=2)/(O220:XFD220&lt;&gt;""), O220:XFD220),"Not Submitted")</f>
        <v>delete</v>
      </c>
      <c r="O220" s="486"/>
      <c r="P220" s="486"/>
      <c r="Q220" s="482" t="s">
        <v>61</v>
      </c>
      <c r="R220" s="487"/>
      <c r="S220" s="402" t="s">
        <v>2952</v>
      </c>
      <c r="T220" s="489"/>
      <c r="U220" s="490"/>
      <c r="V220" s="491"/>
      <c r="W220" s="488"/>
      <c r="X220" s="488"/>
      <c r="Y220" s="492"/>
      <c r="Z220" s="493"/>
      <c r="AA220" s="494"/>
      <c r="AB220" s="491"/>
      <c r="AC220" s="491"/>
      <c r="AD220" s="495"/>
      <c r="AE220" s="493"/>
      <c r="AF220" s="494"/>
      <c r="AG220" s="488"/>
      <c r="AH220" s="488"/>
      <c r="AI220" s="496"/>
      <c r="AJ220" s="488"/>
      <c r="AK220" s="488"/>
      <c r="AL220" s="488"/>
      <c r="AM220" s="488"/>
      <c r="AN220" s="497"/>
      <c r="AO220" s="488"/>
      <c r="AP220" s="488"/>
      <c r="AQ220" s="488"/>
      <c r="AR220" s="488"/>
      <c r="AS220" s="497"/>
      <c r="AT220" s="488"/>
      <c r="AU220" s="488"/>
      <c r="AV220" s="488"/>
      <c r="AW220" s="488"/>
      <c r="AX220" s="497"/>
      <c r="AY220" s="488"/>
      <c r="AZ220" s="488"/>
      <c r="BA220" s="488"/>
      <c r="BB220" s="488"/>
      <c r="BC220" s="497"/>
      <c r="BD220" s="488"/>
      <c r="BE220" s="488"/>
      <c r="BF220" s="488"/>
      <c r="BG220" s="488"/>
      <c r="BH220" s="497"/>
      <c r="BI220" s="488"/>
      <c r="BJ220" s="488"/>
      <c r="BK220" s="488"/>
      <c r="BL220" s="498"/>
      <c r="BM220" s="670" t="str">
        <f t="shared" si="6"/>
        <v>E</v>
      </c>
    </row>
    <row r="221" spans="1:75" s="2" customFormat="1" ht="13.5" hidden="1">
      <c r="A221" s="158">
        <v>210</v>
      </c>
      <c r="B221" s="277" t="str">
        <f t="shared" si="7"/>
        <v>PSS12_Adani Green Energy 27 C Limited (AGE27CL)</v>
      </c>
      <c r="C221" s="31" t="s">
        <v>725</v>
      </c>
      <c r="D221" s="197" t="s">
        <v>637</v>
      </c>
      <c r="E221" s="160" t="s">
        <v>689</v>
      </c>
      <c r="F221" s="291" t="s">
        <v>2616</v>
      </c>
      <c r="G221" s="199"/>
      <c r="H221" s="200" t="s">
        <v>727</v>
      </c>
      <c r="I221" s="160" t="s">
        <v>141</v>
      </c>
      <c r="J221" s="198" t="s">
        <v>142</v>
      </c>
      <c r="K221" s="201">
        <v>46073</v>
      </c>
      <c r="L221" s="202"/>
      <c r="M221" s="203"/>
      <c r="N221" s="168" t="str" cm="1">
        <f t="array" ref="N221">_xlfn.IFNA(LOOKUP(2, 1/(MOD(COLUMN(O221:XFD221)-COLUMN(O221), 5)=2)/(O221:XFD221&lt;&gt;""), O221:XFD221),"Not Submitted")</f>
        <v>RFC</v>
      </c>
      <c r="O221" s="238">
        <v>46191</v>
      </c>
      <c r="P221" s="238">
        <v>46191</v>
      </c>
      <c r="Q221" s="198" t="s">
        <v>8</v>
      </c>
      <c r="R221" s="102" t="s">
        <v>2972</v>
      </c>
      <c r="S221" s="205"/>
      <c r="T221" s="239"/>
      <c r="U221" s="240"/>
      <c r="V221" s="204"/>
      <c r="W221" s="205"/>
      <c r="X221" s="205"/>
      <c r="Y221" s="249"/>
      <c r="Z221" s="219"/>
      <c r="AA221" s="243"/>
      <c r="AB221" s="204"/>
      <c r="AC221" s="204"/>
      <c r="AD221" s="250"/>
      <c r="AE221" s="219"/>
      <c r="AF221" s="243"/>
      <c r="AG221" s="205"/>
      <c r="AH221" s="205"/>
      <c r="AI221" s="236"/>
      <c r="AJ221" s="205"/>
      <c r="AK221" s="205"/>
      <c r="AL221" s="205"/>
      <c r="AM221" s="205"/>
      <c r="AN221" s="206"/>
      <c r="AO221" s="205"/>
      <c r="AP221" s="205"/>
      <c r="AQ221" s="205"/>
      <c r="AR221" s="205"/>
      <c r="AS221" s="206"/>
      <c r="AT221" s="205"/>
      <c r="AU221" s="205"/>
      <c r="AV221" s="205"/>
      <c r="AW221" s="205"/>
      <c r="AX221" s="206"/>
      <c r="AY221" s="205"/>
      <c r="AZ221" s="205"/>
      <c r="BA221" s="205"/>
      <c r="BB221" s="205"/>
      <c r="BC221" s="206"/>
      <c r="BD221" s="205"/>
      <c r="BE221" s="205"/>
      <c r="BF221" s="205"/>
      <c r="BG221" s="205"/>
      <c r="BH221" s="206"/>
      <c r="BI221" s="205"/>
      <c r="BJ221" s="205"/>
      <c r="BK221" s="205"/>
      <c r="BL221" s="207"/>
      <c r="BM221" s="7" t="str">
        <f t="shared" si="6"/>
        <v>E</v>
      </c>
    </row>
    <row r="222" spans="1:75" s="499" customFormat="1" ht="38.25" hidden="1">
      <c r="A222" s="478">
        <v>211</v>
      </c>
      <c r="B222" s="461" t="str">
        <f t="shared" si="7"/>
        <v>PSS12_Adani Green Energy 27 C Limited (AGE27CL)</v>
      </c>
      <c r="C222" s="479" t="s">
        <v>729</v>
      </c>
      <c r="D222" s="464" t="s">
        <v>637</v>
      </c>
      <c r="E222" s="465" t="s">
        <v>689</v>
      </c>
      <c r="F222" s="532" t="s">
        <v>2617</v>
      </c>
      <c r="G222" s="199"/>
      <c r="H222" s="481" t="s">
        <v>731</v>
      </c>
      <c r="I222" s="465"/>
      <c r="J222" s="482"/>
      <c r="K222" s="483">
        <v>46063</v>
      </c>
      <c r="L222" s="484"/>
      <c r="M222" s="485"/>
      <c r="N222" s="473" t="str" cm="1">
        <f t="array" ref="N222">_xlfn.IFNA(LOOKUP(2, 1/(MOD(COLUMN(O222:XFD222)-COLUMN(O222), 5)=2)/(O222:XFD222&lt;&gt;""), O222:XFD222),"Not Submitted")</f>
        <v>delete</v>
      </c>
      <c r="O222" s="486"/>
      <c r="P222" s="486"/>
      <c r="Q222" s="482" t="s">
        <v>61</v>
      </c>
      <c r="R222" s="487"/>
      <c r="S222" s="402" t="s">
        <v>2952</v>
      </c>
      <c r="T222" s="489"/>
      <c r="U222" s="490"/>
      <c r="V222" s="491"/>
      <c r="W222" s="488"/>
      <c r="X222" s="488"/>
      <c r="Y222" s="492"/>
      <c r="Z222" s="493"/>
      <c r="AA222" s="494"/>
      <c r="AB222" s="491"/>
      <c r="AC222" s="491"/>
      <c r="AD222" s="495"/>
      <c r="AE222" s="493"/>
      <c r="AF222" s="494"/>
      <c r="AG222" s="488"/>
      <c r="AH222" s="488"/>
      <c r="AI222" s="496"/>
      <c r="AJ222" s="488"/>
      <c r="AK222" s="488"/>
      <c r="AL222" s="488"/>
      <c r="AM222" s="488"/>
      <c r="AN222" s="497"/>
      <c r="AO222" s="488"/>
      <c r="AP222" s="488"/>
      <c r="AQ222" s="488"/>
      <c r="AR222" s="488"/>
      <c r="AS222" s="497"/>
      <c r="AT222" s="488"/>
      <c r="AU222" s="488"/>
      <c r="AV222" s="488"/>
      <c r="AW222" s="488"/>
      <c r="AX222" s="497"/>
      <c r="AY222" s="488"/>
      <c r="AZ222" s="488"/>
      <c r="BA222" s="488"/>
      <c r="BB222" s="488"/>
      <c r="BC222" s="497"/>
      <c r="BD222" s="488"/>
      <c r="BE222" s="488"/>
      <c r="BF222" s="488"/>
      <c r="BG222" s="488"/>
      <c r="BH222" s="497"/>
      <c r="BI222" s="488"/>
      <c r="BJ222" s="488"/>
      <c r="BK222" s="488"/>
      <c r="BL222" s="498"/>
      <c r="BM222" s="670" t="str">
        <f t="shared" si="6"/>
        <v>E</v>
      </c>
    </row>
    <row r="223" spans="1:75" s="2" customFormat="1" ht="13.5" hidden="1">
      <c r="A223" s="158">
        <v>212</v>
      </c>
      <c r="B223" s="277" t="str">
        <f t="shared" si="7"/>
        <v>PSS12_Adani Green Energy 27 C Limited (AGE27CL)</v>
      </c>
      <c r="C223" s="31" t="s">
        <v>754</v>
      </c>
      <c r="D223" s="197" t="s">
        <v>637</v>
      </c>
      <c r="E223" s="160" t="s">
        <v>689</v>
      </c>
      <c r="F223" s="291" t="s">
        <v>2618</v>
      </c>
      <c r="G223" s="199"/>
      <c r="H223" s="200" t="s">
        <v>752</v>
      </c>
      <c r="I223" s="160" t="s">
        <v>141</v>
      </c>
      <c r="J223" s="198" t="s">
        <v>142</v>
      </c>
      <c r="K223" s="201">
        <v>46077</v>
      </c>
      <c r="L223" s="202"/>
      <c r="M223" s="203"/>
      <c r="N223" s="168" t="str" cm="1">
        <f t="array" ref="N223">_xlfn.IFNA(LOOKUP(2, 1/(MOD(COLUMN(O223:XFD223)-COLUMN(O223), 5)=2)/(O223:XFD223&lt;&gt;""), O223:XFD223),"Not Submitted")</f>
        <v>RFC</v>
      </c>
      <c r="O223" s="238">
        <v>46142</v>
      </c>
      <c r="P223" s="238">
        <v>46142</v>
      </c>
      <c r="Q223" s="198" t="s">
        <v>8</v>
      </c>
      <c r="R223" s="102" t="s">
        <v>2619</v>
      </c>
      <c r="S223" s="205"/>
      <c r="T223" s="239">
        <v>46192</v>
      </c>
      <c r="U223" s="240">
        <v>46192</v>
      </c>
      <c r="V223" s="204" t="s">
        <v>8</v>
      </c>
      <c r="W223" s="205" t="s">
        <v>2975</v>
      </c>
      <c r="X223" s="205"/>
      <c r="Y223" s="249"/>
      <c r="Z223" s="219"/>
      <c r="AA223" s="243"/>
      <c r="AB223" s="204"/>
      <c r="AC223" s="204"/>
      <c r="AD223" s="250"/>
      <c r="AE223" s="219"/>
      <c r="AF223" s="243"/>
      <c r="AG223" s="205"/>
      <c r="AH223" s="205"/>
      <c r="AI223" s="236"/>
      <c r="AJ223" s="205"/>
      <c r="AK223" s="205"/>
      <c r="AL223" s="205"/>
      <c r="AM223" s="205"/>
      <c r="AN223" s="206"/>
      <c r="AO223" s="205"/>
      <c r="AP223" s="205"/>
      <c r="AQ223" s="205"/>
      <c r="AR223" s="205"/>
      <c r="AS223" s="206"/>
      <c r="AT223" s="205"/>
      <c r="AU223" s="205"/>
      <c r="AV223" s="205"/>
      <c r="AW223" s="205"/>
      <c r="AX223" s="206"/>
      <c r="AY223" s="205"/>
      <c r="AZ223" s="205"/>
      <c r="BA223" s="205"/>
      <c r="BB223" s="205"/>
      <c r="BC223" s="206"/>
      <c r="BD223" s="205"/>
      <c r="BE223" s="205"/>
      <c r="BF223" s="205"/>
      <c r="BG223" s="205"/>
      <c r="BH223" s="206"/>
      <c r="BI223" s="205"/>
      <c r="BJ223" s="205"/>
      <c r="BK223" s="205"/>
      <c r="BL223" s="207"/>
      <c r="BM223" s="7" t="str">
        <f t="shared" si="6"/>
        <v>E</v>
      </c>
    </row>
    <row r="224" spans="1:75" s="7" customFormat="1" ht="14.25" hidden="1" thickTop="1">
      <c r="A224" s="158"/>
      <c r="B224" s="159" t="str">
        <f t="shared" si="7"/>
        <v>PSS12_Adani Green Energy 27 C Limited (AGE27CL)</v>
      </c>
      <c r="C224" s="187" t="s">
        <v>754</v>
      </c>
      <c r="D224" s="197" t="s">
        <v>637</v>
      </c>
      <c r="E224" s="160" t="s">
        <v>689</v>
      </c>
      <c r="F224" s="291" t="s">
        <v>2620</v>
      </c>
      <c r="G224" s="592"/>
      <c r="H224" s="434" t="s">
        <v>756</v>
      </c>
      <c r="I224" s="28" t="s">
        <v>141</v>
      </c>
      <c r="J224" s="160" t="s">
        <v>159</v>
      </c>
      <c r="K224" s="164">
        <v>46150</v>
      </c>
      <c r="L224" s="165"/>
      <c r="M224" s="194"/>
      <c r="N224" s="168" t="str" cm="1">
        <f t="array" ref="N224">_xlfn.IFNA(LOOKUP(2, 1/(MOD(COLUMN(O224:XFD224)-COLUMN(O224), 5)=2)/(O224:XFD224&lt;&gt;""), O224:XFD224),"Not Submitted")</f>
        <v>RFC</v>
      </c>
      <c r="O224" s="228" t="s">
        <v>171</v>
      </c>
      <c r="P224" s="228"/>
      <c r="Q224" s="160"/>
      <c r="R224" s="178"/>
      <c r="S224" s="172"/>
      <c r="T224" s="188">
        <v>46191</v>
      </c>
      <c r="U224" s="185">
        <v>46191</v>
      </c>
      <c r="V224" s="168" t="s">
        <v>8</v>
      </c>
      <c r="W224" s="205" t="s">
        <v>2972</v>
      </c>
      <c r="X224" s="172"/>
      <c r="Y224" s="227"/>
      <c r="Z224" s="232"/>
      <c r="AA224" s="208"/>
      <c r="AB224" s="168"/>
      <c r="AC224" s="168"/>
      <c r="AD224" s="231"/>
      <c r="AE224" s="232"/>
      <c r="AF224" s="208"/>
      <c r="AG224" s="172"/>
      <c r="AH224" s="172"/>
      <c r="AI224" s="236"/>
      <c r="AJ224" s="205"/>
      <c r="AK224" s="172"/>
      <c r="AL224" s="172"/>
      <c r="AM224" s="172"/>
      <c r="AN224" s="180"/>
      <c r="AO224" s="172"/>
      <c r="AP224" s="172"/>
      <c r="AQ224" s="172"/>
      <c r="AR224" s="172"/>
      <c r="AS224" s="180"/>
      <c r="AT224" s="172"/>
      <c r="AU224" s="172"/>
      <c r="AV224" s="172"/>
      <c r="AW224" s="172"/>
      <c r="AX224" s="180"/>
      <c r="AY224" s="172"/>
      <c r="AZ224" s="172"/>
      <c r="BA224" s="172"/>
      <c r="BB224" s="172"/>
      <c r="BC224" s="180"/>
      <c r="BD224" s="172"/>
      <c r="BE224" s="172"/>
      <c r="BF224" s="172"/>
      <c r="BG224" s="172"/>
      <c r="BH224" s="180"/>
      <c r="BI224" s="172"/>
      <c r="BJ224" s="172"/>
      <c r="BK224" s="172"/>
      <c r="BL224" s="191"/>
      <c r="BM224" s="7" t="str">
        <f t="shared" si="6"/>
        <v>E</v>
      </c>
      <c r="BN224" s="2"/>
      <c r="BO224" s="2"/>
      <c r="BP224" s="2"/>
      <c r="BQ224" s="2"/>
      <c r="BR224" s="2"/>
      <c r="BS224" s="2"/>
      <c r="BT224" s="2"/>
      <c r="BU224" s="2"/>
      <c r="BV224" s="2"/>
      <c r="BW224" s="2"/>
    </row>
    <row r="225" spans="1:65" s="2" customFormat="1" ht="13.5" hidden="1">
      <c r="A225" s="158">
        <v>213</v>
      </c>
      <c r="B225" s="277" t="str">
        <f t="shared" si="7"/>
        <v>PSS12_Adani Green Energy 27 C Limited (AGE27CL)</v>
      </c>
      <c r="C225" s="31" t="s">
        <v>708</v>
      </c>
      <c r="D225" s="197" t="s">
        <v>637</v>
      </c>
      <c r="E225" s="160" t="s">
        <v>689</v>
      </c>
      <c r="F225" s="291" t="s">
        <v>2621</v>
      </c>
      <c r="G225" s="199"/>
      <c r="H225" s="200" t="s">
        <v>710</v>
      </c>
      <c r="I225" s="160"/>
      <c r="J225" s="198"/>
      <c r="K225" s="201">
        <v>46058</v>
      </c>
      <c r="L225" s="202"/>
      <c r="M225" s="203"/>
      <c r="N225" s="168" t="str" cm="1">
        <f t="array" ref="N225">_xlfn.IFNA(LOOKUP(2, 1/(MOD(COLUMN(O225:XFD225)-COLUMN(O225), 5)=2)/(O225:XFD225&lt;&gt;""), O225:XFD225),"Not Submitted")</f>
        <v>RFC</v>
      </c>
      <c r="O225" s="238" t="s">
        <v>171</v>
      </c>
      <c r="P225" s="238"/>
      <c r="Q225" s="198"/>
      <c r="R225" s="102"/>
      <c r="S225" s="205"/>
      <c r="T225" s="239">
        <v>46177</v>
      </c>
      <c r="U225" s="240">
        <v>46177</v>
      </c>
      <c r="V225" s="204" t="s">
        <v>8</v>
      </c>
      <c r="W225" s="205" t="s">
        <v>2622</v>
      </c>
      <c r="X225" s="205"/>
      <c r="Y225" s="249"/>
      <c r="Z225" s="219"/>
      <c r="AA225" s="243"/>
      <c r="AB225" s="204"/>
      <c r="AC225" s="204"/>
      <c r="AD225" s="250"/>
      <c r="AE225" s="219"/>
      <c r="AF225" s="243"/>
      <c r="AG225" s="205"/>
      <c r="AH225" s="205"/>
      <c r="AI225" s="236"/>
      <c r="AJ225" s="205"/>
      <c r="AK225" s="205"/>
      <c r="AL225" s="205"/>
      <c r="AM225" s="205"/>
      <c r="AN225" s="206"/>
      <c r="AO225" s="205"/>
      <c r="AP225" s="205"/>
      <c r="AQ225" s="205"/>
      <c r="AR225" s="205"/>
      <c r="AS225" s="206"/>
      <c r="AT225" s="205"/>
      <c r="AU225" s="205"/>
      <c r="AV225" s="205"/>
      <c r="AW225" s="205"/>
      <c r="AX225" s="206"/>
      <c r="AY225" s="205"/>
      <c r="AZ225" s="205"/>
      <c r="BA225" s="205"/>
      <c r="BB225" s="205"/>
      <c r="BC225" s="206"/>
      <c r="BD225" s="205"/>
      <c r="BE225" s="205"/>
      <c r="BF225" s="205"/>
      <c r="BG225" s="205"/>
      <c r="BH225" s="206"/>
      <c r="BI225" s="205"/>
      <c r="BJ225" s="205"/>
      <c r="BK225" s="205"/>
      <c r="BL225" s="207"/>
      <c r="BM225" s="7" t="str">
        <f t="shared" si="6"/>
        <v>E</v>
      </c>
    </row>
    <row r="226" spans="1:65" s="2" customFormat="1" ht="13.5" hidden="1">
      <c r="A226" s="158">
        <v>214</v>
      </c>
      <c r="B226" s="277" t="str">
        <f t="shared" si="7"/>
        <v>PSS12_Adani Green Energy 27 C Limited (AGE27CL)</v>
      </c>
      <c r="C226" s="31" t="s">
        <v>844</v>
      </c>
      <c r="D226" s="197" t="s">
        <v>637</v>
      </c>
      <c r="E226" s="160" t="s">
        <v>689</v>
      </c>
      <c r="F226" s="291" t="s">
        <v>2623</v>
      </c>
      <c r="G226" s="199"/>
      <c r="H226" s="200" t="s">
        <v>851</v>
      </c>
      <c r="I226" s="160" t="s">
        <v>141</v>
      </c>
      <c r="J226" s="198" t="s">
        <v>142</v>
      </c>
      <c r="K226" s="201">
        <v>46052</v>
      </c>
      <c r="L226" s="202"/>
      <c r="M226" s="203"/>
      <c r="N226" s="168" t="str" cm="1">
        <f t="array" ref="N226">_xlfn.IFNA(LOOKUP(2, 1/(MOD(COLUMN(O226:XFD226)-COLUMN(O226), 5)=2)/(O226:XFD226&lt;&gt;""), O226:XFD226),"Not Submitted")</f>
        <v>RFC</v>
      </c>
      <c r="O226" s="238" t="s">
        <v>2624</v>
      </c>
      <c r="P226" s="238" t="s">
        <v>2624</v>
      </c>
      <c r="Q226" s="177" t="s">
        <v>33</v>
      </c>
      <c r="R226" s="102" t="s">
        <v>2625</v>
      </c>
      <c r="S226" s="205"/>
      <c r="T226" s="239">
        <v>46195</v>
      </c>
      <c r="U226" s="240">
        <v>46195</v>
      </c>
      <c r="V226" s="204" t="s">
        <v>8</v>
      </c>
      <c r="W226" s="205" t="s">
        <v>3003</v>
      </c>
      <c r="X226" s="205"/>
      <c r="Y226" s="249"/>
      <c r="Z226" s="219"/>
      <c r="AA226" s="243"/>
      <c r="AB226" s="204"/>
      <c r="AC226" s="204"/>
      <c r="AD226" s="250"/>
      <c r="AE226" s="219"/>
      <c r="AF226" s="243"/>
      <c r="AG226" s="205"/>
      <c r="AH226" s="205"/>
      <c r="AI226" s="236"/>
      <c r="AJ226" s="205"/>
      <c r="AK226" s="205"/>
      <c r="AL226" s="205"/>
      <c r="AM226" s="205"/>
      <c r="AN226" s="206"/>
      <c r="AO226" s="205"/>
      <c r="AP226" s="205"/>
      <c r="AQ226" s="205"/>
      <c r="AR226" s="205"/>
      <c r="AS226" s="206"/>
      <c r="AT226" s="205"/>
      <c r="AU226" s="205"/>
      <c r="AV226" s="205"/>
      <c r="AW226" s="205"/>
      <c r="AX226" s="206"/>
      <c r="AY226" s="205"/>
      <c r="AZ226" s="205"/>
      <c r="BA226" s="205"/>
      <c r="BB226" s="205"/>
      <c r="BC226" s="206"/>
      <c r="BD226" s="205"/>
      <c r="BE226" s="205"/>
      <c r="BF226" s="205"/>
      <c r="BG226" s="205"/>
      <c r="BH226" s="206"/>
      <c r="BI226" s="205"/>
      <c r="BJ226" s="205"/>
      <c r="BK226" s="205"/>
      <c r="BL226" s="207"/>
      <c r="BM226" s="7" t="str">
        <f t="shared" si="6"/>
        <v>E</v>
      </c>
    </row>
    <row r="227" spans="1:65" s="2" customFormat="1" ht="27" hidden="1">
      <c r="A227" s="158">
        <v>215</v>
      </c>
      <c r="B227" s="277" t="str">
        <f t="shared" si="7"/>
        <v>PSS12_Adani Green Energy 27 C Limited (AGE27CL)</v>
      </c>
      <c r="C227" s="31" t="s">
        <v>844</v>
      </c>
      <c r="D227" s="197" t="s">
        <v>637</v>
      </c>
      <c r="E227" s="160" t="s">
        <v>689</v>
      </c>
      <c r="F227" s="291" t="s">
        <v>2626</v>
      </c>
      <c r="G227" s="199"/>
      <c r="H227" s="200" t="s">
        <v>846</v>
      </c>
      <c r="I227" s="160" t="s">
        <v>141</v>
      </c>
      <c r="J227" s="198" t="s">
        <v>142</v>
      </c>
      <c r="K227" s="201">
        <v>46052</v>
      </c>
      <c r="L227" s="202"/>
      <c r="M227" s="203"/>
      <c r="N227" s="168" t="str" cm="1">
        <f t="array" ref="N227">_xlfn.IFNA(LOOKUP(2, 1/(MOD(COLUMN(O227:XFD227)-COLUMN(O227), 5)=2)/(O227:XFD227&lt;&gt;""), O227:XFD227),"Not Submitted")</f>
        <v>RFC</v>
      </c>
      <c r="O227" s="238" t="s">
        <v>2624</v>
      </c>
      <c r="P227" s="238" t="s">
        <v>2624</v>
      </c>
      <c r="Q227" s="177" t="s">
        <v>33</v>
      </c>
      <c r="R227" s="102" t="s">
        <v>2625</v>
      </c>
      <c r="S227" s="205"/>
      <c r="T227" s="239">
        <v>46195</v>
      </c>
      <c r="U227" s="240">
        <v>46195</v>
      </c>
      <c r="V227" s="204" t="s">
        <v>8</v>
      </c>
      <c r="W227" s="205" t="s">
        <v>3003</v>
      </c>
      <c r="X227" s="205"/>
      <c r="Y227" s="249" t="s">
        <v>171</v>
      </c>
      <c r="Z227" s="219"/>
      <c r="AA227" s="243"/>
      <c r="AB227" s="204"/>
      <c r="AC227" s="204"/>
      <c r="AD227" s="249">
        <v>46224</v>
      </c>
      <c r="AE227" s="219">
        <v>46224</v>
      </c>
      <c r="AF227" s="243" t="s">
        <v>8</v>
      </c>
      <c r="AG227" s="204" t="s">
        <v>3133</v>
      </c>
      <c r="AH227" s="205"/>
      <c r="AI227" s="236"/>
      <c r="AJ227" s="205"/>
      <c r="AK227" s="205"/>
      <c r="AL227" s="205"/>
      <c r="AM227" s="205"/>
      <c r="AN227" s="206"/>
      <c r="AO227" s="205"/>
      <c r="AP227" s="205"/>
      <c r="AQ227" s="205"/>
      <c r="AR227" s="205"/>
      <c r="AS227" s="206"/>
      <c r="AT227" s="205"/>
      <c r="AU227" s="205"/>
      <c r="AV227" s="205"/>
      <c r="AW227" s="205"/>
      <c r="AX227" s="206"/>
      <c r="AY227" s="205"/>
      <c r="AZ227" s="205"/>
      <c r="BA227" s="205"/>
      <c r="BB227" s="205"/>
      <c r="BC227" s="206"/>
      <c r="BD227" s="205"/>
      <c r="BE227" s="205"/>
      <c r="BF227" s="205"/>
      <c r="BG227" s="205"/>
      <c r="BH227" s="206"/>
      <c r="BI227" s="205"/>
      <c r="BJ227" s="205"/>
      <c r="BK227" s="205"/>
      <c r="BL227" s="207"/>
      <c r="BM227" s="7" t="str">
        <f t="shared" si="6"/>
        <v>E</v>
      </c>
    </row>
    <row r="228" spans="1:65" s="2" customFormat="1" ht="27" hidden="1">
      <c r="A228" s="158">
        <v>216</v>
      </c>
      <c r="B228" s="277" t="str">
        <f t="shared" si="7"/>
        <v>PSS12_Adani Green Energy 27 C Limited (AGE27CL)</v>
      </c>
      <c r="C228" s="31" t="s">
        <v>844</v>
      </c>
      <c r="D228" s="197" t="s">
        <v>637</v>
      </c>
      <c r="E228" s="160" t="s">
        <v>689</v>
      </c>
      <c r="F228" s="291" t="s">
        <v>2627</v>
      </c>
      <c r="G228" s="199"/>
      <c r="H228" s="200" t="s">
        <v>856</v>
      </c>
      <c r="I228" s="160" t="s">
        <v>141</v>
      </c>
      <c r="J228" s="198" t="s">
        <v>159</v>
      </c>
      <c r="K228" s="201">
        <v>46052</v>
      </c>
      <c r="L228" s="202"/>
      <c r="M228" s="203"/>
      <c r="N228" s="168" t="str" cm="1">
        <f t="array" ref="N228">_xlfn.IFNA(LOOKUP(2, 1/(MOD(COLUMN(O228:XFD228)-COLUMN(O228), 5)=2)/(O228:XFD228&lt;&gt;""), O228:XFD228),"Not Submitted")</f>
        <v>Cat. -IV</v>
      </c>
      <c r="O228" s="238" t="s">
        <v>2624</v>
      </c>
      <c r="P228" s="238" t="s">
        <v>2624</v>
      </c>
      <c r="Q228" s="177" t="s">
        <v>33</v>
      </c>
      <c r="R228" s="102" t="s">
        <v>2625</v>
      </c>
      <c r="S228" s="205"/>
      <c r="T228" s="239">
        <v>46188</v>
      </c>
      <c r="U228" s="240">
        <v>46189</v>
      </c>
      <c r="V228" s="198" t="s">
        <v>37</v>
      </c>
      <c r="W228" s="205" t="s">
        <v>2628</v>
      </c>
      <c r="X228" s="205"/>
      <c r="Y228" s="249"/>
      <c r="Z228" s="219"/>
      <c r="AA228" s="243"/>
      <c r="AB228" s="204"/>
      <c r="AC228" s="204"/>
      <c r="AD228" s="250"/>
      <c r="AE228" s="219"/>
      <c r="AF228" s="243"/>
      <c r="AG228" s="205"/>
      <c r="AH228" s="205"/>
      <c r="AI228" s="236"/>
      <c r="AJ228" s="205"/>
      <c r="AK228" s="205"/>
      <c r="AL228" s="205"/>
      <c r="AM228" s="205"/>
      <c r="AN228" s="206"/>
      <c r="AO228" s="205"/>
      <c r="AP228" s="205"/>
      <c r="AQ228" s="205"/>
      <c r="AR228" s="205"/>
      <c r="AS228" s="206"/>
      <c r="AT228" s="205"/>
      <c r="AU228" s="205"/>
      <c r="AV228" s="205"/>
      <c r="AW228" s="205"/>
      <c r="AX228" s="206"/>
      <c r="AY228" s="205"/>
      <c r="AZ228" s="205"/>
      <c r="BA228" s="205"/>
      <c r="BB228" s="205"/>
      <c r="BC228" s="206"/>
      <c r="BD228" s="205"/>
      <c r="BE228" s="205"/>
      <c r="BF228" s="205"/>
      <c r="BG228" s="205"/>
      <c r="BH228" s="206"/>
      <c r="BI228" s="205"/>
      <c r="BJ228" s="205"/>
      <c r="BK228" s="205"/>
      <c r="BL228" s="207"/>
      <c r="BM228" s="7" t="str">
        <f t="shared" si="6"/>
        <v>E</v>
      </c>
    </row>
    <row r="229" spans="1:65" s="2" customFormat="1" ht="40.5" hidden="1">
      <c r="A229" s="158">
        <v>217</v>
      </c>
      <c r="B229" s="277" t="str">
        <f t="shared" si="7"/>
        <v>PSS12_Adani Green Energy 27 C Limited (AGE27CL)</v>
      </c>
      <c r="C229" s="31" t="s">
        <v>721</v>
      </c>
      <c r="D229" s="197" t="s">
        <v>637</v>
      </c>
      <c r="E229" s="160" t="s">
        <v>689</v>
      </c>
      <c r="F229" s="291" t="s">
        <v>2629</v>
      </c>
      <c r="G229" s="199"/>
      <c r="H229" s="200" t="s">
        <v>758</v>
      </c>
      <c r="I229" s="160" t="s">
        <v>141</v>
      </c>
      <c r="J229" s="198" t="s">
        <v>142</v>
      </c>
      <c r="K229" s="201">
        <v>46057</v>
      </c>
      <c r="L229" s="202"/>
      <c r="M229" s="203"/>
      <c r="N229" s="168" t="str" cm="1">
        <f t="array" ref="N229">_xlfn.IFNA(LOOKUP(2, 1/(MOD(COLUMN(O229:XFD229)-COLUMN(O229), 5)=2)/(O229:XFD229&lt;&gt;""), O229:XFD229),"Not Submitted")</f>
        <v>RFC</v>
      </c>
      <c r="O229" s="587" t="s">
        <v>2630</v>
      </c>
      <c r="P229" s="587" t="s">
        <v>2631</v>
      </c>
      <c r="Q229" s="394" t="s">
        <v>8</v>
      </c>
      <c r="R229" s="588" t="s">
        <v>2632</v>
      </c>
      <c r="S229" s="205"/>
      <c r="T229" s="239" t="s">
        <v>3032</v>
      </c>
      <c r="U229" s="240" t="s">
        <v>3032</v>
      </c>
      <c r="V229" s="394" t="s">
        <v>8</v>
      </c>
      <c r="W229" s="588" t="s">
        <v>3031</v>
      </c>
      <c r="X229" s="205"/>
      <c r="Y229" s="249"/>
      <c r="Z229" s="219"/>
      <c r="AA229" s="243"/>
      <c r="AB229" s="204"/>
      <c r="AC229" s="204"/>
      <c r="AD229" s="250"/>
      <c r="AE229" s="219"/>
      <c r="AF229" s="243"/>
      <c r="AG229" s="205"/>
      <c r="AH229" s="205"/>
      <c r="AI229" s="236"/>
      <c r="AJ229" s="205"/>
      <c r="AK229" s="205"/>
      <c r="AL229" s="205"/>
      <c r="AM229" s="205"/>
      <c r="AN229" s="206"/>
      <c r="AO229" s="205"/>
      <c r="AP229" s="205"/>
      <c r="AQ229" s="205"/>
      <c r="AR229" s="205"/>
      <c r="AS229" s="206"/>
      <c r="AT229" s="205"/>
      <c r="AU229" s="205"/>
      <c r="AV229" s="205"/>
      <c r="AW229" s="205"/>
      <c r="AX229" s="206"/>
      <c r="AY229" s="205"/>
      <c r="AZ229" s="205"/>
      <c r="BA229" s="205"/>
      <c r="BB229" s="205"/>
      <c r="BC229" s="206"/>
      <c r="BD229" s="205"/>
      <c r="BE229" s="205"/>
      <c r="BF229" s="205"/>
      <c r="BG229" s="205"/>
      <c r="BH229" s="206"/>
      <c r="BI229" s="205"/>
      <c r="BJ229" s="205"/>
      <c r="BK229" s="205"/>
      <c r="BL229" s="207"/>
      <c r="BM229" s="7" t="str">
        <f t="shared" si="6"/>
        <v>E</v>
      </c>
    </row>
    <row r="230" spans="1:65" s="2" customFormat="1" ht="40.5" hidden="1">
      <c r="A230" s="158">
        <v>218</v>
      </c>
      <c r="B230" s="277" t="str">
        <f t="shared" si="7"/>
        <v>PSS12_Adani Green Energy 27 C Limited (AGE27CL)</v>
      </c>
      <c r="C230" s="31" t="s">
        <v>721</v>
      </c>
      <c r="D230" s="197" t="s">
        <v>637</v>
      </c>
      <c r="E230" s="160" t="s">
        <v>689</v>
      </c>
      <c r="F230" s="291" t="s">
        <v>2633</v>
      </c>
      <c r="G230" s="199"/>
      <c r="H230" s="200" t="s">
        <v>763</v>
      </c>
      <c r="I230" s="160" t="s">
        <v>141</v>
      </c>
      <c r="J230" s="198" t="s">
        <v>142</v>
      </c>
      <c r="K230" s="201">
        <v>46051</v>
      </c>
      <c r="L230" s="202"/>
      <c r="M230" s="203"/>
      <c r="N230" s="168" t="str" cm="1">
        <f t="array" ref="N230">_xlfn.IFNA(LOOKUP(2, 1/(MOD(COLUMN(O230:XFD230)-COLUMN(O230), 5)=2)/(O230:XFD230&lt;&gt;""), O230:XFD230),"Not Submitted")</f>
        <v>RFC</v>
      </c>
      <c r="O230" s="587" t="s">
        <v>2630</v>
      </c>
      <c r="P230" s="587" t="s">
        <v>2631</v>
      </c>
      <c r="Q230" s="394" t="s">
        <v>8</v>
      </c>
      <c r="R230" s="588" t="s">
        <v>2632</v>
      </c>
      <c r="S230" s="205"/>
      <c r="T230" s="239">
        <v>46199</v>
      </c>
      <c r="U230" s="240">
        <v>46199</v>
      </c>
      <c r="V230" s="204" t="s">
        <v>8</v>
      </c>
      <c r="W230" s="205" t="s">
        <v>3030</v>
      </c>
      <c r="X230" s="205"/>
      <c r="Y230" s="249"/>
      <c r="Z230" s="219"/>
      <c r="AA230" s="243"/>
      <c r="AB230" s="204"/>
      <c r="AC230" s="204"/>
      <c r="AD230" s="250"/>
      <c r="AE230" s="219"/>
      <c r="AF230" s="243"/>
      <c r="AG230" s="205"/>
      <c r="AH230" s="205"/>
      <c r="AI230" s="236"/>
      <c r="AJ230" s="205"/>
      <c r="AK230" s="205"/>
      <c r="AL230" s="205"/>
      <c r="AM230" s="205"/>
      <c r="AN230" s="206"/>
      <c r="AO230" s="205"/>
      <c r="AP230" s="205"/>
      <c r="AQ230" s="205"/>
      <c r="AR230" s="205"/>
      <c r="AS230" s="206"/>
      <c r="AT230" s="205"/>
      <c r="AU230" s="205"/>
      <c r="AV230" s="205"/>
      <c r="AW230" s="205"/>
      <c r="AX230" s="206"/>
      <c r="AY230" s="205"/>
      <c r="AZ230" s="205"/>
      <c r="BA230" s="205"/>
      <c r="BB230" s="205"/>
      <c r="BC230" s="206"/>
      <c r="BD230" s="205"/>
      <c r="BE230" s="205"/>
      <c r="BF230" s="205"/>
      <c r="BG230" s="205"/>
      <c r="BH230" s="206"/>
      <c r="BI230" s="205"/>
      <c r="BJ230" s="205"/>
      <c r="BK230" s="205"/>
      <c r="BL230" s="207"/>
      <c r="BM230" s="7" t="str">
        <f t="shared" si="6"/>
        <v>E</v>
      </c>
    </row>
    <row r="231" spans="1:65" s="2" customFormat="1" ht="13.5" hidden="1">
      <c r="A231" s="158">
        <v>219</v>
      </c>
      <c r="B231" s="277" t="str">
        <f t="shared" si="7"/>
        <v>PSS12_Adani Green Energy 27 C Limited (AGE27CL)</v>
      </c>
      <c r="C231" s="31" t="s">
        <v>721</v>
      </c>
      <c r="D231" s="197" t="s">
        <v>637</v>
      </c>
      <c r="E231" s="160" t="s">
        <v>689</v>
      </c>
      <c r="F231" s="291" t="s">
        <v>2634</v>
      </c>
      <c r="G231" s="199"/>
      <c r="H231" s="200" t="s">
        <v>766</v>
      </c>
      <c r="I231" s="160" t="s">
        <v>141</v>
      </c>
      <c r="J231" s="198" t="s">
        <v>159</v>
      </c>
      <c r="K231" s="201">
        <v>46059</v>
      </c>
      <c r="L231" s="202"/>
      <c r="M231" s="203"/>
      <c r="N231" s="168" t="str" cm="1">
        <f t="array" ref="N231">_xlfn.IFNA(LOOKUP(2, 1/(MOD(COLUMN(O231:XFD231)-COLUMN(O231), 5)=2)/(O231:XFD231&lt;&gt;""), O231:XFD231),"Not Submitted")</f>
        <v>Cat. -IV</v>
      </c>
      <c r="O231" s="238">
        <v>46122</v>
      </c>
      <c r="P231" s="238">
        <v>46122</v>
      </c>
      <c r="Q231" s="198" t="s">
        <v>33</v>
      </c>
      <c r="R231" s="102" t="s">
        <v>2635</v>
      </c>
      <c r="S231" s="205"/>
      <c r="T231" s="239">
        <v>46188</v>
      </c>
      <c r="U231" s="240">
        <v>46189</v>
      </c>
      <c r="V231" s="198" t="s">
        <v>37</v>
      </c>
      <c r="W231" s="205" t="s">
        <v>2628</v>
      </c>
      <c r="X231" s="205"/>
      <c r="Y231" s="249"/>
      <c r="Z231" s="219"/>
      <c r="AA231" s="243"/>
      <c r="AB231" s="204"/>
      <c r="AC231" s="204"/>
      <c r="AD231" s="250"/>
      <c r="AE231" s="219"/>
      <c r="AF231" s="243"/>
      <c r="AG231" s="205"/>
      <c r="AH231" s="205"/>
      <c r="AI231" s="236"/>
      <c r="AJ231" s="205"/>
      <c r="AK231" s="205"/>
      <c r="AL231" s="205"/>
      <c r="AM231" s="205"/>
      <c r="AN231" s="206"/>
      <c r="AO231" s="205"/>
      <c r="AP231" s="205"/>
      <c r="AQ231" s="205"/>
      <c r="AR231" s="205"/>
      <c r="AS231" s="206"/>
      <c r="AT231" s="205"/>
      <c r="AU231" s="205"/>
      <c r="AV231" s="205"/>
      <c r="AW231" s="205"/>
      <c r="AX231" s="206"/>
      <c r="AY231" s="205"/>
      <c r="AZ231" s="205"/>
      <c r="BA231" s="205"/>
      <c r="BB231" s="205"/>
      <c r="BC231" s="206"/>
      <c r="BD231" s="205"/>
      <c r="BE231" s="205"/>
      <c r="BF231" s="205"/>
      <c r="BG231" s="205"/>
      <c r="BH231" s="206"/>
      <c r="BI231" s="205"/>
      <c r="BJ231" s="205"/>
      <c r="BK231" s="205"/>
      <c r="BL231" s="207"/>
      <c r="BM231" s="7" t="str">
        <f t="shared" si="6"/>
        <v>E</v>
      </c>
    </row>
    <row r="232" spans="1:65" s="2" customFormat="1" ht="13.5" hidden="1">
      <c r="A232" s="158">
        <v>220</v>
      </c>
      <c r="B232" s="277" t="str">
        <f t="shared" si="7"/>
        <v>PSS12_Adani Green Energy 27 C Limited (AGE27CL)</v>
      </c>
      <c r="C232" s="31" t="s">
        <v>721</v>
      </c>
      <c r="D232" s="197" t="s">
        <v>637</v>
      </c>
      <c r="E232" s="160" t="s">
        <v>689</v>
      </c>
      <c r="F232" s="291" t="s">
        <v>2636</v>
      </c>
      <c r="G232" s="199"/>
      <c r="H232" s="200" t="s">
        <v>723</v>
      </c>
      <c r="I232" s="160" t="s">
        <v>141</v>
      </c>
      <c r="J232" s="198" t="s">
        <v>159</v>
      </c>
      <c r="K232" s="201">
        <v>46065</v>
      </c>
      <c r="L232" s="202"/>
      <c r="M232" s="203"/>
      <c r="N232" s="168" t="str" cm="1">
        <f t="array" ref="N232">_xlfn.IFNA(LOOKUP(2, 1/(MOD(COLUMN(O232:XFD232)-COLUMN(O232), 5)=2)/(O232:XFD232&lt;&gt;""), O232:XFD232),"Not Submitted")</f>
        <v>Cat. -I</v>
      </c>
      <c r="O232" s="238">
        <v>46140</v>
      </c>
      <c r="P232" s="238">
        <v>46140</v>
      </c>
      <c r="Q232" s="198" t="s">
        <v>33</v>
      </c>
      <c r="R232" s="102" t="s">
        <v>2637</v>
      </c>
      <c r="S232" s="205"/>
      <c r="T232" s="239"/>
      <c r="U232" s="240"/>
      <c r="V232" s="204"/>
      <c r="W232" s="205"/>
      <c r="X232" s="205"/>
      <c r="Y232" s="249"/>
      <c r="Z232" s="219"/>
      <c r="AA232" s="243"/>
      <c r="AB232" s="204"/>
      <c r="AC232" s="204"/>
      <c r="AD232" s="250"/>
      <c r="AE232" s="219"/>
      <c r="AF232" s="243"/>
      <c r="AG232" s="205"/>
      <c r="AH232" s="205"/>
      <c r="AI232" s="236"/>
      <c r="AJ232" s="205"/>
      <c r="AK232" s="205"/>
      <c r="AL232" s="205"/>
      <c r="AM232" s="205"/>
      <c r="AN232" s="206"/>
      <c r="AO232" s="205"/>
      <c r="AP232" s="205"/>
      <c r="AQ232" s="205"/>
      <c r="AR232" s="205"/>
      <c r="AS232" s="206"/>
      <c r="AT232" s="205"/>
      <c r="AU232" s="205"/>
      <c r="AV232" s="205"/>
      <c r="AW232" s="205"/>
      <c r="AX232" s="206"/>
      <c r="AY232" s="205"/>
      <c r="AZ232" s="205"/>
      <c r="BA232" s="205"/>
      <c r="BB232" s="205"/>
      <c r="BC232" s="206"/>
      <c r="BD232" s="205"/>
      <c r="BE232" s="205"/>
      <c r="BF232" s="205"/>
      <c r="BG232" s="205"/>
      <c r="BH232" s="206"/>
      <c r="BI232" s="205"/>
      <c r="BJ232" s="205"/>
      <c r="BK232" s="205"/>
      <c r="BL232" s="207"/>
      <c r="BM232" s="7" t="str">
        <f t="shared" si="6"/>
        <v>E</v>
      </c>
    </row>
    <row r="233" spans="1:65" s="499" customFormat="1" ht="38.25" hidden="1">
      <c r="A233" s="478">
        <v>221</v>
      </c>
      <c r="B233" s="461" t="str">
        <f t="shared" si="7"/>
        <v>PSS12_Adani Green Energy 27 C Limited (AGE27CL)</v>
      </c>
      <c r="C233" s="479" t="s">
        <v>852</v>
      </c>
      <c r="D233" s="464" t="s">
        <v>637</v>
      </c>
      <c r="E233" s="465" t="s">
        <v>689</v>
      </c>
      <c r="F233" s="532" t="s">
        <v>2638</v>
      </c>
      <c r="G233" s="199"/>
      <c r="H233" s="481" t="s">
        <v>854</v>
      </c>
      <c r="I233" s="465"/>
      <c r="J233" s="482"/>
      <c r="K233" s="483">
        <v>46057</v>
      </c>
      <c r="L233" s="484"/>
      <c r="M233" s="485"/>
      <c r="N233" s="473" t="str" cm="1">
        <f t="array" ref="N233">_xlfn.IFNA(LOOKUP(2, 1/(MOD(COLUMN(O233:XFD233)-COLUMN(O233), 5)=2)/(O233:XFD233&lt;&gt;""), O233:XFD233),"Not Submitted")</f>
        <v>delete</v>
      </c>
      <c r="O233" s="486"/>
      <c r="P233" s="486"/>
      <c r="Q233" s="482" t="s">
        <v>61</v>
      </c>
      <c r="R233" s="487"/>
      <c r="S233" s="402" t="s">
        <v>2952</v>
      </c>
      <c r="T233" s="489"/>
      <c r="U233" s="490"/>
      <c r="V233" s="491"/>
      <c r="W233" s="488"/>
      <c r="X233" s="488"/>
      <c r="Y233" s="492"/>
      <c r="Z233" s="493"/>
      <c r="AA233" s="494"/>
      <c r="AB233" s="491"/>
      <c r="AC233" s="491"/>
      <c r="AD233" s="495"/>
      <c r="AE233" s="493"/>
      <c r="AF233" s="494"/>
      <c r="AG233" s="488"/>
      <c r="AH233" s="488"/>
      <c r="AI233" s="496"/>
      <c r="AJ233" s="488"/>
      <c r="AK233" s="488"/>
      <c r="AL233" s="488"/>
      <c r="AM233" s="488"/>
      <c r="AN233" s="497"/>
      <c r="AO233" s="488"/>
      <c r="AP233" s="488"/>
      <c r="AQ233" s="488"/>
      <c r="AR233" s="488"/>
      <c r="AS233" s="497"/>
      <c r="AT233" s="488"/>
      <c r="AU233" s="488"/>
      <c r="AV233" s="488"/>
      <c r="AW233" s="488"/>
      <c r="AX233" s="497"/>
      <c r="AY233" s="488"/>
      <c r="AZ233" s="488"/>
      <c r="BA233" s="488"/>
      <c r="BB233" s="488"/>
      <c r="BC233" s="497"/>
      <c r="BD233" s="488"/>
      <c r="BE233" s="488"/>
      <c r="BF233" s="488"/>
      <c r="BG233" s="488"/>
      <c r="BH233" s="497"/>
      <c r="BI233" s="488"/>
      <c r="BJ233" s="488"/>
      <c r="BK233" s="488"/>
      <c r="BL233" s="498"/>
      <c r="BM233" s="670" t="str">
        <f t="shared" si="6"/>
        <v>E</v>
      </c>
    </row>
    <row r="234" spans="1:65" s="499" customFormat="1" ht="38.25" hidden="1">
      <c r="A234" s="478">
        <v>222</v>
      </c>
      <c r="B234" s="461" t="str">
        <f t="shared" si="7"/>
        <v>PSS12_Adani Green Energy 27 C Limited (AGE27CL)</v>
      </c>
      <c r="C234" s="479" t="s">
        <v>692</v>
      </c>
      <c r="D234" s="464" t="s">
        <v>637</v>
      </c>
      <c r="E234" s="465" t="s">
        <v>689</v>
      </c>
      <c r="F234" s="532" t="s">
        <v>2639</v>
      </c>
      <c r="G234" s="199"/>
      <c r="H234" s="481" t="s">
        <v>694</v>
      </c>
      <c r="I234" s="465"/>
      <c r="J234" s="482"/>
      <c r="K234" s="483">
        <v>46057</v>
      </c>
      <c r="L234" s="484"/>
      <c r="M234" s="485"/>
      <c r="N234" s="473" t="str" cm="1">
        <f t="array" ref="N234">_xlfn.IFNA(LOOKUP(2, 1/(MOD(COLUMN(O234:XFD234)-COLUMN(O234), 5)=2)/(O234:XFD234&lt;&gt;""), O234:XFD234),"Not Submitted")</f>
        <v>delete</v>
      </c>
      <c r="O234" s="486"/>
      <c r="P234" s="486"/>
      <c r="Q234" s="482" t="s">
        <v>61</v>
      </c>
      <c r="R234" s="487"/>
      <c r="S234" s="402" t="s">
        <v>2952</v>
      </c>
      <c r="T234" s="489"/>
      <c r="U234" s="490"/>
      <c r="V234" s="491"/>
      <c r="W234" s="488"/>
      <c r="X234" s="488"/>
      <c r="Y234" s="492"/>
      <c r="Z234" s="493"/>
      <c r="AA234" s="494"/>
      <c r="AB234" s="491"/>
      <c r="AC234" s="491"/>
      <c r="AD234" s="495"/>
      <c r="AE234" s="493"/>
      <c r="AF234" s="494"/>
      <c r="AG234" s="488"/>
      <c r="AH234" s="488"/>
      <c r="AI234" s="496"/>
      <c r="AJ234" s="488"/>
      <c r="AK234" s="488"/>
      <c r="AL234" s="488"/>
      <c r="AM234" s="488"/>
      <c r="AN234" s="497"/>
      <c r="AO234" s="488"/>
      <c r="AP234" s="488"/>
      <c r="AQ234" s="488"/>
      <c r="AR234" s="488"/>
      <c r="AS234" s="497"/>
      <c r="AT234" s="488"/>
      <c r="AU234" s="488"/>
      <c r="AV234" s="488"/>
      <c r="AW234" s="488"/>
      <c r="AX234" s="497"/>
      <c r="AY234" s="488"/>
      <c r="AZ234" s="488"/>
      <c r="BA234" s="488"/>
      <c r="BB234" s="488"/>
      <c r="BC234" s="497"/>
      <c r="BD234" s="488"/>
      <c r="BE234" s="488"/>
      <c r="BF234" s="488"/>
      <c r="BG234" s="488"/>
      <c r="BH234" s="497"/>
      <c r="BI234" s="488"/>
      <c r="BJ234" s="488"/>
      <c r="BK234" s="488"/>
      <c r="BL234" s="498"/>
      <c r="BM234" s="670" t="str">
        <f t="shared" si="6"/>
        <v>E</v>
      </c>
    </row>
    <row r="235" spans="1:65" s="2" customFormat="1" ht="27" hidden="1">
      <c r="A235" s="158">
        <v>223</v>
      </c>
      <c r="B235" s="277" t="str">
        <f t="shared" si="7"/>
        <v>PSS12_Adani Green Energy 27 C Limited (AGE27CL)</v>
      </c>
      <c r="C235" s="31" t="s">
        <v>769</v>
      </c>
      <c r="D235" s="197" t="s">
        <v>637</v>
      </c>
      <c r="E235" s="160" t="s">
        <v>689</v>
      </c>
      <c r="F235" s="291" t="s">
        <v>2640</v>
      </c>
      <c r="G235" s="199"/>
      <c r="H235" s="200" t="s">
        <v>771</v>
      </c>
      <c r="I235" s="160"/>
      <c r="J235" s="198"/>
      <c r="K235" s="201">
        <v>46062</v>
      </c>
      <c r="L235" s="202"/>
      <c r="M235" s="203"/>
      <c r="N235" s="168" t="str" cm="1">
        <f t="array" ref="N235">_xlfn.IFNA(LOOKUP(2, 1/(MOD(COLUMN(O235:XFD235)-COLUMN(O235), 5)=2)/(O235:XFD235&lt;&gt;""), O235:XFD235),"Not Submitted")</f>
        <v>RFC</v>
      </c>
      <c r="O235" s="238">
        <v>46141</v>
      </c>
      <c r="P235" s="238">
        <v>46141</v>
      </c>
      <c r="Q235" s="394" t="s">
        <v>8</v>
      </c>
      <c r="R235" s="102" t="s">
        <v>2641</v>
      </c>
      <c r="S235" s="205"/>
      <c r="T235" s="239">
        <v>46198</v>
      </c>
      <c r="U235" s="240">
        <v>46198</v>
      </c>
      <c r="V235" s="204" t="s">
        <v>8</v>
      </c>
      <c r="W235" s="205" t="s">
        <v>3021</v>
      </c>
      <c r="X235" s="205"/>
      <c r="Y235" s="249"/>
      <c r="Z235" s="219"/>
      <c r="AA235" s="243"/>
      <c r="AB235" s="204"/>
      <c r="AC235" s="204"/>
      <c r="AD235" s="250"/>
      <c r="AE235" s="219"/>
      <c r="AF235" s="243"/>
      <c r="AG235" s="205"/>
      <c r="AH235" s="205"/>
      <c r="AI235" s="236"/>
      <c r="AJ235" s="205"/>
      <c r="AK235" s="205"/>
      <c r="AL235" s="205"/>
      <c r="AM235" s="205"/>
      <c r="AN235" s="206"/>
      <c r="AO235" s="205"/>
      <c r="AP235" s="205"/>
      <c r="AQ235" s="205"/>
      <c r="AR235" s="205"/>
      <c r="AS235" s="206"/>
      <c r="AT235" s="205"/>
      <c r="AU235" s="205"/>
      <c r="AV235" s="205"/>
      <c r="AW235" s="205"/>
      <c r="AX235" s="206"/>
      <c r="AY235" s="205"/>
      <c r="AZ235" s="205"/>
      <c r="BA235" s="205"/>
      <c r="BB235" s="205"/>
      <c r="BC235" s="206"/>
      <c r="BD235" s="205"/>
      <c r="BE235" s="205"/>
      <c r="BF235" s="205"/>
      <c r="BG235" s="205"/>
      <c r="BH235" s="206"/>
      <c r="BI235" s="205"/>
      <c r="BJ235" s="205"/>
      <c r="BK235" s="205"/>
      <c r="BL235" s="207"/>
      <c r="BM235" s="7" t="str">
        <f t="shared" si="6"/>
        <v>E</v>
      </c>
    </row>
    <row r="236" spans="1:65" s="2" customFormat="1" ht="27" hidden="1">
      <c r="A236" s="158">
        <v>224</v>
      </c>
      <c r="B236" s="277" t="str">
        <f t="shared" si="7"/>
        <v>PSS12_Adani Green Energy 27 C Limited (AGE27CL)</v>
      </c>
      <c r="C236" s="31" t="s">
        <v>769</v>
      </c>
      <c r="D236" s="197" t="s">
        <v>637</v>
      </c>
      <c r="E236" s="160" t="s">
        <v>689</v>
      </c>
      <c r="F236" s="291" t="s">
        <v>2642</v>
      </c>
      <c r="G236" s="199"/>
      <c r="H236" s="200" t="s">
        <v>775</v>
      </c>
      <c r="I236" s="160"/>
      <c r="J236" s="198"/>
      <c r="K236" s="201">
        <v>46064</v>
      </c>
      <c r="L236" s="202"/>
      <c r="M236" s="203"/>
      <c r="N236" s="168" t="str" cm="1">
        <f t="array" ref="N236">_xlfn.IFNA(LOOKUP(2, 1/(MOD(COLUMN(O236:XFD236)-COLUMN(O236), 5)=2)/(O236:XFD236&lt;&gt;""), O236:XFD236),"Not Submitted")</f>
        <v>RFC</v>
      </c>
      <c r="O236" s="238">
        <v>46141</v>
      </c>
      <c r="P236" s="238">
        <v>46141</v>
      </c>
      <c r="Q236" s="394" t="s">
        <v>8</v>
      </c>
      <c r="R236" s="102" t="s">
        <v>2641</v>
      </c>
      <c r="S236" s="205"/>
      <c r="T236" s="239">
        <v>46214</v>
      </c>
      <c r="U236" s="240">
        <v>46214</v>
      </c>
      <c r="V236" s="204" t="s">
        <v>8</v>
      </c>
      <c r="W236" s="205" t="s">
        <v>3051</v>
      </c>
      <c r="X236" s="205"/>
      <c r="Y236" s="249">
        <v>46224</v>
      </c>
      <c r="Z236" s="219">
        <v>46224</v>
      </c>
      <c r="AA236" s="243" t="s">
        <v>8</v>
      </c>
      <c r="AB236" s="204" t="s">
        <v>3133</v>
      </c>
      <c r="AC236" s="204"/>
      <c r="AD236" s="250"/>
      <c r="AE236" s="219"/>
      <c r="AF236" s="243"/>
      <c r="AG236" s="205"/>
      <c r="AH236" s="205"/>
      <c r="AI236" s="236"/>
      <c r="AJ236" s="205"/>
      <c r="AK236" s="205"/>
      <c r="AL236" s="205"/>
      <c r="AM236" s="205"/>
      <c r="AN236" s="206"/>
      <c r="AO236" s="205"/>
      <c r="AP236" s="205"/>
      <c r="AQ236" s="205"/>
      <c r="AR236" s="205"/>
      <c r="AS236" s="206"/>
      <c r="AT236" s="205"/>
      <c r="AU236" s="205"/>
      <c r="AV236" s="205"/>
      <c r="AW236" s="205"/>
      <c r="AX236" s="206"/>
      <c r="AY236" s="205"/>
      <c r="AZ236" s="205"/>
      <c r="BA236" s="205"/>
      <c r="BB236" s="205"/>
      <c r="BC236" s="206"/>
      <c r="BD236" s="205"/>
      <c r="BE236" s="205"/>
      <c r="BF236" s="205"/>
      <c r="BG236" s="205"/>
      <c r="BH236" s="206"/>
      <c r="BI236" s="205"/>
      <c r="BJ236" s="205"/>
      <c r="BK236" s="205"/>
      <c r="BL236" s="207"/>
      <c r="BM236" s="7" t="str">
        <f t="shared" si="6"/>
        <v>E</v>
      </c>
    </row>
    <row r="237" spans="1:65" s="2" customFormat="1" ht="14.25" hidden="1" thickTop="1">
      <c r="A237" s="158"/>
      <c r="B237" s="159" t="str">
        <f t="shared" si="7"/>
        <v>PSS12_Adani Green Energy 27 C Limited (AGE27CL)</v>
      </c>
      <c r="C237" s="31" t="s">
        <v>769</v>
      </c>
      <c r="D237" s="197" t="s">
        <v>637</v>
      </c>
      <c r="E237" s="160" t="s">
        <v>689</v>
      </c>
      <c r="F237" s="291" t="s">
        <v>2643</v>
      </c>
      <c r="G237" s="199"/>
      <c r="H237" s="200" t="s">
        <v>778</v>
      </c>
      <c r="I237" s="160"/>
      <c r="J237" s="198"/>
      <c r="K237" s="201">
        <v>46143</v>
      </c>
      <c r="L237" s="202"/>
      <c r="M237" s="203"/>
      <c r="N237" s="168" t="str" cm="1">
        <f t="array" ref="N237">_xlfn.IFNA(LOOKUP(2, 1/(MOD(COLUMN(O237:XFD237)-COLUMN(O237), 5)=2)/(O237:XFD237&lt;&gt;""), O237:XFD237),"Not Submitted")</f>
        <v>RFC</v>
      </c>
      <c r="O237" s="238">
        <v>46214</v>
      </c>
      <c r="P237" s="238">
        <v>46214</v>
      </c>
      <c r="Q237" s="198" t="s">
        <v>8</v>
      </c>
      <c r="R237" s="102" t="s">
        <v>3051</v>
      </c>
      <c r="S237" s="205"/>
      <c r="T237" s="239"/>
      <c r="U237" s="240"/>
      <c r="V237" s="204"/>
      <c r="W237" s="205"/>
      <c r="X237" s="205"/>
      <c r="Y237" s="249"/>
      <c r="Z237" s="219"/>
      <c r="AA237" s="243"/>
      <c r="AB237" s="204"/>
      <c r="AC237" s="204"/>
      <c r="AD237" s="250"/>
      <c r="AE237" s="219"/>
      <c r="AF237" s="243"/>
      <c r="AG237" s="205"/>
      <c r="AH237" s="205"/>
      <c r="AI237" s="236"/>
      <c r="AJ237" s="205"/>
      <c r="AK237" s="205"/>
      <c r="AL237" s="205"/>
      <c r="AM237" s="205"/>
      <c r="AN237" s="206"/>
      <c r="AO237" s="205"/>
      <c r="AP237" s="205"/>
      <c r="AQ237" s="205"/>
      <c r="AR237" s="205"/>
      <c r="AS237" s="206"/>
      <c r="AT237" s="205"/>
      <c r="AU237" s="205"/>
      <c r="AV237" s="205"/>
      <c r="AW237" s="205"/>
      <c r="AX237" s="206"/>
      <c r="AY237" s="205"/>
      <c r="AZ237" s="205"/>
      <c r="BA237" s="205"/>
      <c r="BB237" s="205"/>
      <c r="BC237" s="206"/>
      <c r="BD237" s="205"/>
      <c r="BE237" s="205"/>
      <c r="BF237" s="205"/>
      <c r="BG237" s="205"/>
      <c r="BH237" s="206"/>
      <c r="BI237" s="205"/>
      <c r="BJ237" s="205"/>
      <c r="BK237" s="205"/>
      <c r="BL237" s="207"/>
      <c r="BM237" s="7" t="str">
        <f t="shared" si="6"/>
        <v>E</v>
      </c>
    </row>
    <row r="238" spans="1:65" s="2" customFormat="1" ht="27.75" hidden="1" thickTop="1">
      <c r="A238" s="158"/>
      <c r="B238" s="159" t="str">
        <f t="shared" si="7"/>
        <v>PSS12_Adani Green Energy 27 C Limited (AGE27CL)</v>
      </c>
      <c r="C238" s="31" t="s">
        <v>769</v>
      </c>
      <c r="D238" s="197" t="s">
        <v>637</v>
      </c>
      <c r="E238" s="160" t="s">
        <v>689</v>
      </c>
      <c r="F238" s="291" t="s">
        <v>2644</v>
      </c>
      <c r="G238" s="199"/>
      <c r="H238" s="200" t="s">
        <v>780</v>
      </c>
      <c r="I238" s="160"/>
      <c r="J238" s="198"/>
      <c r="K238" s="201">
        <v>46143</v>
      </c>
      <c r="L238" s="202"/>
      <c r="M238" s="203"/>
      <c r="N238" s="168" t="str" cm="1">
        <f t="array" ref="N238">_xlfn.IFNA(LOOKUP(2, 1/(MOD(COLUMN(O238:XFD238)-COLUMN(O238), 5)=2)/(O238:XFD238&lt;&gt;""), O238:XFD238),"Not Submitted")</f>
        <v>RFC</v>
      </c>
      <c r="O238" s="238">
        <v>46214</v>
      </c>
      <c r="P238" s="238">
        <v>46214</v>
      </c>
      <c r="Q238" s="198" t="s">
        <v>8</v>
      </c>
      <c r="R238" s="102" t="s">
        <v>3051</v>
      </c>
      <c r="S238" s="205"/>
      <c r="T238" s="239"/>
      <c r="U238" s="240"/>
      <c r="V238" s="204"/>
      <c r="W238" s="205"/>
      <c r="X238" s="205"/>
      <c r="Y238" s="249"/>
      <c r="Z238" s="219"/>
      <c r="AA238" s="243"/>
      <c r="AB238" s="204"/>
      <c r="AC238" s="204"/>
      <c r="AD238" s="250"/>
      <c r="AE238" s="219"/>
      <c r="AF238" s="243"/>
      <c r="AG238" s="205"/>
      <c r="AH238" s="205"/>
      <c r="AI238" s="236"/>
      <c r="AJ238" s="205"/>
      <c r="AK238" s="205"/>
      <c r="AL238" s="205"/>
      <c r="AM238" s="205"/>
      <c r="AN238" s="206"/>
      <c r="AO238" s="205"/>
      <c r="AP238" s="205"/>
      <c r="AQ238" s="205"/>
      <c r="AR238" s="205"/>
      <c r="AS238" s="206"/>
      <c r="AT238" s="205"/>
      <c r="AU238" s="205"/>
      <c r="AV238" s="205"/>
      <c r="AW238" s="205"/>
      <c r="AX238" s="206"/>
      <c r="AY238" s="205"/>
      <c r="AZ238" s="205"/>
      <c r="BA238" s="205"/>
      <c r="BB238" s="205"/>
      <c r="BC238" s="206"/>
      <c r="BD238" s="205"/>
      <c r="BE238" s="205"/>
      <c r="BF238" s="205"/>
      <c r="BG238" s="205"/>
      <c r="BH238" s="206"/>
      <c r="BI238" s="205"/>
      <c r="BJ238" s="205"/>
      <c r="BK238" s="205"/>
      <c r="BL238" s="207"/>
      <c r="BM238" s="7" t="str">
        <f t="shared" si="6"/>
        <v>E</v>
      </c>
    </row>
    <row r="239" spans="1:65" s="2" customFormat="1" ht="27" hidden="1">
      <c r="A239" s="158">
        <v>225</v>
      </c>
      <c r="B239" s="277" t="str">
        <f t="shared" si="7"/>
        <v>PSS12_Adani Green Energy 27 C Limited (AGE27CL)</v>
      </c>
      <c r="C239" s="31" t="s">
        <v>769</v>
      </c>
      <c r="D239" s="197" t="s">
        <v>637</v>
      </c>
      <c r="E239" s="160" t="s">
        <v>689</v>
      </c>
      <c r="F239" s="291" t="s">
        <v>2645</v>
      </c>
      <c r="G239" s="199"/>
      <c r="H239" s="200" t="s">
        <v>782</v>
      </c>
      <c r="I239" s="160" t="s">
        <v>141</v>
      </c>
      <c r="J239" s="198" t="s">
        <v>159</v>
      </c>
      <c r="K239" s="201">
        <v>46064</v>
      </c>
      <c r="L239" s="202"/>
      <c r="M239" s="203"/>
      <c r="N239" s="168" t="str" cm="1">
        <f t="array" ref="N239">_xlfn.IFNA(LOOKUP(2, 1/(MOD(COLUMN(O239:XFD239)-COLUMN(O239), 5)=2)/(O239:XFD239&lt;&gt;""), O239:XFD239),"Not Submitted")</f>
        <v>RFC</v>
      </c>
      <c r="O239" s="238">
        <v>46141</v>
      </c>
      <c r="P239" s="238">
        <v>46141</v>
      </c>
      <c r="Q239" s="198" t="s">
        <v>33</v>
      </c>
      <c r="R239" s="102" t="s">
        <v>2646</v>
      </c>
      <c r="S239" s="205"/>
      <c r="T239" s="239">
        <v>46191</v>
      </c>
      <c r="U239" s="240">
        <v>46191</v>
      </c>
      <c r="V239" s="198" t="s">
        <v>37</v>
      </c>
      <c r="W239" s="205" t="s">
        <v>2971</v>
      </c>
      <c r="X239" s="205"/>
      <c r="Y239" s="249">
        <v>46225</v>
      </c>
      <c r="Z239" s="219">
        <v>46225</v>
      </c>
      <c r="AA239" s="243" t="s">
        <v>8</v>
      </c>
      <c r="AB239" s="204" t="s">
        <v>3137</v>
      </c>
      <c r="AC239" s="204"/>
      <c r="AD239" s="250"/>
      <c r="AE239" s="219"/>
      <c r="AF239" s="243"/>
      <c r="AG239" s="205"/>
      <c r="AH239" s="205"/>
      <c r="AI239" s="236"/>
      <c r="AJ239" s="205"/>
      <c r="AK239" s="205"/>
      <c r="AL239" s="205"/>
      <c r="AM239" s="205"/>
      <c r="AN239" s="206"/>
      <c r="AO239" s="205"/>
      <c r="AP239" s="205"/>
      <c r="AQ239" s="205"/>
      <c r="AR239" s="205"/>
      <c r="AS239" s="206"/>
      <c r="AT239" s="205"/>
      <c r="AU239" s="205"/>
      <c r="AV239" s="205"/>
      <c r="AW239" s="205"/>
      <c r="AX239" s="206"/>
      <c r="AY239" s="205"/>
      <c r="AZ239" s="205"/>
      <c r="BA239" s="205"/>
      <c r="BB239" s="205"/>
      <c r="BC239" s="206"/>
      <c r="BD239" s="205"/>
      <c r="BE239" s="205"/>
      <c r="BF239" s="205"/>
      <c r="BG239" s="205"/>
      <c r="BH239" s="206"/>
      <c r="BI239" s="205"/>
      <c r="BJ239" s="205"/>
      <c r="BK239" s="205"/>
      <c r="BL239" s="207"/>
      <c r="BM239" s="7" t="str">
        <f t="shared" si="6"/>
        <v>E</v>
      </c>
    </row>
    <row r="240" spans="1:65" s="2" customFormat="1" ht="13.5" hidden="1">
      <c r="A240" s="158">
        <v>226</v>
      </c>
      <c r="B240" s="277" t="str">
        <f t="shared" si="7"/>
        <v>PSS12_Adani Green Energy 27 C Limited (AGE27CL)</v>
      </c>
      <c r="C240" s="31" t="s">
        <v>857</v>
      </c>
      <c r="D240" s="197" t="s">
        <v>637</v>
      </c>
      <c r="E240" s="160" t="s">
        <v>689</v>
      </c>
      <c r="F240" s="291" t="s">
        <v>2647</v>
      </c>
      <c r="G240" s="199"/>
      <c r="H240" s="200" t="s">
        <v>859</v>
      </c>
      <c r="I240" s="160"/>
      <c r="J240" s="198"/>
      <c r="K240" s="201">
        <v>46064</v>
      </c>
      <c r="L240" s="202"/>
      <c r="M240" s="203"/>
      <c r="N240" s="168" t="str" cm="1">
        <f t="array" ref="N240">_xlfn.IFNA(LOOKUP(2, 1/(MOD(COLUMN(O240:XFD240)-COLUMN(O240), 5)=2)/(O240:XFD240&lt;&gt;""), O240:XFD240),"Not Submitted")</f>
        <v>RFC</v>
      </c>
      <c r="O240" s="238">
        <v>46142</v>
      </c>
      <c r="P240" s="238">
        <v>46142</v>
      </c>
      <c r="Q240" s="198" t="s">
        <v>8</v>
      </c>
      <c r="R240" s="102" t="s">
        <v>2648</v>
      </c>
      <c r="S240" s="205"/>
      <c r="T240" s="239"/>
      <c r="U240" s="240"/>
      <c r="V240" s="204"/>
      <c r="W240" s="205"/>
      <c r="X240" s="205"/>
      <c r="Y240" s="249"/>
      <c r="Z240" s="219"/>
      <c r="AA240" s="243"/>
      <c r="AB240" s="204"/>
      <c r="AC240" s="204"/>
      <c r="AD240" s="250"/>
      <c r="AE240" s="219"/>
      <c r="AF240" s="243"/>
      <c r="AG240" s="205"/>
      <c r="AH240" s="205"/>
      <c r="AI240" s="236"/>
      <c r="AJ240" s="205"/>
      <c r="AK240" s="205"/>
      <c r="AL240" s="205"/>
      <c r="AM240" s="205"/>
      <c r="AN240" s="206"/>
      <c r="AO240" s="205"/>
      <c r="AP240" s="205"/>
      <c r="AQ240" s="205"/>
      <c r="AR240" s="205"/>
      <c r="AS240" s="206"/>
      <c r="AT240" s="205"/>
      <c r="AU240" s="205"/>
      <c r="AV240" s="205"/>
      <c r="AW240" s="205"/>
      <c r="AX240" s="206"/>
      <c r="AY240" s="205"/>
      <c r="AZ240" s="205"/>
      <c r="BA240" s="205"/>
      <c r="BB240" s="205"/>
      <c r="BC240" s="206"/>
      <c r="BD240" s="205"/>
      <c r="BE240" s="205"/>
      <c r="BF240" s="205"/>
      <c r="BG240" s="205"/>
      <c r="BH240" s="206"/>
      <c r="BI240" s="205"/>
      <c r="BJ240" s="205"/>
      <c r="BK240" s="205"/>
      <c r="BL240" s="207"/>
      <c r="BM240" s="7" t="str">
        <f t="shared" si="6"/>
        <v>E</v>
      </c>
    </row>
    <row r="241" spans="1:65" s="2" customFormat="1" ht="13.5" hidden="1">
      <c r="A241" s="158">
        <v>227</v>
      </c>
      <c r="B241" s="277" t="str">
        <f t="shared" si="7"/>
        <v>PSS12_Adani Green Energy 27 C Limited (AGE27CL)</v>
      </c>
      <c r="C241" s="31" t="s">
        <v>650</v>
      </c>
      <c r="D241" s="197" t="s">
        <v>637</v>
      </c>
      <c r="E241" s="160" t="s">
        <v>689</v>
      </c>
      <c r="F241" s="291" t="s">
        <v>2649</v>
      </c>
      <c r="G241" s="199"/>
      <c r="H241" s="200" t="s">
        <v>789</v>
      </c>
      <c r="I241" s="160"/>
      <c r="J241" s="198"/>
      <c r="K241" s="201">
        <v>46063</v>
      </c>
      <c r="L241" s="202"/>
      <c r="M241" s="203"/>
      <c r="N241" s="168" t="str" cm="1">
        <f t="array" ref="N241">_xlfn.IFNA(LOOKUP(2, 1/(MOD(COLUMN(O241:XFD241)-COLUMN(O241), 5)=2)/(O241:XFD241&lt;&gt;""), O241:XFD241),"Not Submitted")</f>
        <v>RFC</v>
      </c>
      <c r="O241" s="238">
        <v>46139</v>
      </c>
      <c r="P241" s="238">
        <v>46139</v>
      </c>
      <c r="Q241" s="198" t="s">
        <v>33</v>
      </c>
      <c r="R241" s="102" t="s">
        <v>2614</v>
      </c>
      <c r="S241" s="205"/>
      <c r="T241" s="239">
        <v>46160</v>
      </c>
      <c r="U241" s="240">
        <v>46160</v>
      </c>
      <c r="V241" s="204" t="s">
        <v>8</v>
      </c>
      <c r="W241" s="205" t="s">
        <v>2650</v>
      </c>
      <c r="X241" s="205"/>
      <c r="Y241" s="249"/>
      <c r="Z241" s="219"/>
      <c r="AA241" s="243"/>
      <c r="AB241" s="204"/>
      <c r="AC241" s="204"/>
      <c r="AD241" s="250"/>
      <c r="AE241" s="219"/>
      <c r="AF241" s="243"/>
      <c r="AG241" s="205"/>
      <c r="AH241" s="205"/>
      <c r="AI241" s="236"/>
      <c r="AJ241" s="205"/>
      <c r="AK241" s="205"/>
      <c r="AL241" s="205"/>
      <c r="AM241" s="205"/>
      <c r="AN241" s="206"/>
      <c r="AO241" s="205"/>
      <c r="AP241" s="205"/>
      <c r="AQ241" s="205"/>
      <c r="AR241" s="205"/>
      <c r="AS241" s="206"/>
      <c r="AT241" s="205"/>
      <c r="AU241" s="205"/>
      <c r="AV241" s="205"/>
      <c r="AW241" s="205"/>
      <c r="AX241" s="206"/>
      <c r="AY241" s="205"/>
      <c r="AZ241" s="205"/>
      <c r="BA241" s="205"/>
      <c r="BB241" s="205"/>
      <c r="BC241" s="206"/>
      <c r="BD241" s="205"/>
      <c r="BE241" s="205"/>
      <c r="BF241" s="205"/>
      <c r="BG241" s="205"/>
      <c r="BH241" s="206"/>
      <c r="BI241" s="205"/>
      <c r="BJ241" s="205"/>
      <c r="BK241" s="205"/>
      <c r="BL241" s="207"/>
      <c r="BM241" s="7" t="str">
        <f t="shared" si="6"/>
        <v>E</v>
      </c>
    </row>
    <row r="242" spans="1:65" s="2" customFormat="1" ht="13.5" hidden="1">
      <c r="A242" s="158">
        <v>228</v>
      </c>
      <c r="B242" s="277" t="str">
        <f t="shared" si="7"/>
        <v>PSS12_Adani Green Energy 27 C Limited (AGE27CL)</v>
      </c>
      <c r="C242" s="31" t="s">
        <v>643</v>
      </c>
      <c r="D242" s="197" t="s">
        <v>637</v>
      </c>
      <c r="E242" s="160" t="s">
        <v>689</v>
      </c>
      <c r="F242" s="291" t="s">
        <v>2651</v>
      </c>
      <c r="G242" s="199"/>
      <c r="H242" s="200" t="s">
        <v>735</v>
      </c>
      <c r="I242" s="160"/>
      <c r="J242" s="198"/>
      <c r="K242" s="201">
        <v>46051</v>
      </c>
      <c r="L242" s="202"/>
      <c r="M242" s="203"/>
      <c r="N242" s="168" t="str" cm="1">
        <f t="array" ref="N242">_xlfn.IFNA(LOOKUP(2, 1/(MOD(COLUMN(O242:XFD242)-COLUMN(O242), 5)=2)/(O242:XFD242&lt;&gt;""), O242:XFD242),"Not Submitted")</f>
        <v>Cat. -I</v>
      </c>
      <c r="O242" s="238">
        <v>46121</v>
      </c>
      <c r="P242" s="238">
        <v>46121</v>
      </c>
      <c r="Q242" s="198" t="s">
        <v>33</v>
      </c>
      <c r="R242" s="102" t="s">
        <v>2652</v>
      </c>
      <c r="S242" s="205"/>
      <c r="T242" s="239"/>
      <c r="U242" s="240"/>
      <c r="V242" s="204"/>
      <c r="W242" s="205"/>
      <c r="X242" s="205"/>
      <c r="Y242" s="249"/>
      <c r="Z242" s="219"/>
      <c r="AA242" s="243"/>
      <c r="AB242" s="204"/>
      <c r="AC242" s="204"/>
      <c r="AD242" s="250"/>
      <c r="AE242" s="219"/>
      <c r="AF242" s="243"/>
      <c r="AG242" s="205"/>
      <c r="AH242" s="205"/>
      <c r="AI242" s="236"/>
      <c r="AJ242" s="205"/>
      <c r="AK242" s="205"/>
      <c r="AL242" s="205"/>
      <c r="AM242" s="205"/>
      <c r="AN242" s="206"/>
      <c r="AO242" s="205"/>
      <c r="AP242" s="205"/>
      <c r="AQ242" s="205"/>
      <c r="AR242" s="205"/>
      <c r="AS242" s="206"/>
      <c r="AT242" s="205"/>
      <c r="AU242" s="205"/>
      <c r="AV242" s="205"/>
      <c r="AW242" s="205"/>
      <c r="AX242" s="206"/>
      <c r="AY242" s="205"/>
      <c r="AZ242" s="205"/>
      <c r="BA242" s="205"/>
      <c r="BB242" s="205"/>
      <c r="BC242" s="206"/>
      <c r="BD242" s="205"/>
      <c r="BE242" s="205"/>
      <c r="BF242" s="205"/>
      <c r="BG242" s="205"/>
      <c r="BH242" s="206"/>
      <c r="BI242" s="205"/>
      <c r="BJ242" s="205"/>
      <c r="BK242" s="205"/>
      <c r="BL242" s="207"/>
      <c r="BM242" s="7" t="str">
        <f t="shared" si="6"/>
        <v>E</v>
      </c>
    </row>
    <row r="243" spans="1:65" s="2" customFormat="1" ht="13.5" hidden="1">
      <c r="A243" s="158">
        <v>229</v>
      </c>
      <c r="B243" s="277" t="str">
        <f t="shared" si="7"/>
        <v>PSS12_Adani Green Energy 27 C Limited (AGE27CL)</v>
      </c>
      <c r="C243" s="31" t="s">
        <v>589</v>
      </c>
      <c r="D243" s="197" t="s">
        <v>637</v>
      </c>
      <c r="E243" s="160" t="s">
        <v>689</v>
      </c>
      <c r="F243" s="291" t="s">
        <v>2653</v>
      </c>
      <c r="G243" s="199"/>
      <c r="H243" s="200" t="s">
        <v>868</v>
      </c>
      <c r="I243" s="160"/>
      <c r="J243" s="198"/>
      <c r="K243" s="201">
        <v>46069</v>
      </c>
      <c r="L243" s="202"/>
      <c r="M243" s="203"/>
      <c r="N243" s="168" t="str" cm="1">
        <f t="array" ref="N243">_xlfn.IFNA(LOOKUP(2, 1/(MOD(COLUMN(O243:XFD243)-COLUMN(O243), 5)=2)/(O243:XFD243&lt;&gt;""), O243:XFD243),"Not Submitted")</f>
        <v>Cat. -I</v>
      </c>
      <c r="O243" s="238">
        <v>46144</v>
      </c>
      <c r="P243" s="238">
        <v>46144</v>
      </c>
      <c r="Q243" s="198" t="s">
        <v>33</v>
      </c>
      <c r="R243" s="102" t="s">
        <v>2654</v>
      </c>
      <c r="S243" s="205"/>
      <c r="T243" s="239"/>
      <c r="U243" s="240"/>
      <c r="V243" s="204"/>
      <c r="W243" s="205"/>
      <c r="X243" s="205"/>
      <c r="Y243" s="249"/>
      <c r="Z243" s="219"/>
      <c r="AA243" s="243"/>
      <c r="AB243" s="204"/>
      <c r="AC243" s="204"/>
      <c r="AD243" s="250"/>
      <c r="AE243" s="219"/>
      <c r="AF243" s="243"/>
      <c r="AG243" s="205"/>
      <c r="AH243" s="205"/>
      <c r="AI243" s="236"/>
      <c r="AJ243" s="205"/>
      <c r="AK243" s="205"/>
      <c r="AL243" s="205"/>
      <c r="AM243" s="205"/>
      <c r="AN243" s="206"/>
      <c r="AO243" s="205"/>
      <c r="AP243" s="205"/>
      <c r="AQ243" s="205"/>
      <c r="AR243" s="205"/>
      <c r="AS243" s="206"/>
      <c r="AT243" s="205"/>
      <c r="AU243" s="205"/>
      <c r="AV243" s="205"/>
      <c r="AW243" s="205"/>
      <c r="AX243" s="206"/>
      <c r="AY243" s="205"/>
      <c r="AZ243" s="205"/>
      <c r="BA243" s="205"/>
      <c r="BB243" s="205"/>
      <c r="BC243" s="206"/>
      <c r="BD243" s="205"/>
      <c r="BE243" s="205"/>
      <c r="BF243" s="205"/>
      <c r="BG243" s="205"/>
      <c r="BH243" s="206"/>
      <c r="BI243" s="205"/>
      <c r="BJ243" s="205"/>
      <c r="BK243" s="205"/>
      <c r="BL243" s="207"/>
      <c r="BM243" s="7" t="str">
        <f t="shared" si="6"/>
        <v>E</v>
      </c>
    </row>
    <row r="244" spans="1:65" s="2" customFormat="1" ht="13.5" hidden="1">
      <c r="A244" s="158">
        <v>230</v>
      </c>
      <c r="B244" s="277" t="str">
        <f t="shared" si="7"/>
        <v>PSS12_Adani Green Energy 27 C Limited (AGE27CL)</v>
      </c>
      <c r="C244" s="31" t="s">
        <v>600</v>
      </c>
      <c r="D244" s="197" t="s">
        <v>637</v>
      </c>
      <c r="E244" s="160" t="s">
        <v>689</v>
      </c>
      <c r="F244" s="291" t="s">
        <v>2655</v>
      </c>
      <c r="G244" s="199"/>
      <c r="H244" s="200" t="s">
        <v>801</v>
      </c>
      <c r="I244" s="160" t="s">
        <v>141</v>
      </c>
      <c r="J244" s="198" t="s">
        <v>159</v>
      </c>
      <c r="K244" s="201">
        <v>46073</v>
      </c>
      <c r="L244" s="202"/>
      <c r="M244" s="203"/>
      <c r="N244" s="168" t="str" cm="1">
        <f t="array" ref="N244">_xlfn.IFNA(LOOKUP(2, 1/(MOD(COLUMN(O244:XFD244)-COLUMN(O244), 5)=2)/(O244:XFD244&lt;&gt;""), O244:XFD244),"Not Submitted")</f>
        <v>RFC</v>
      </c>
      <c r="O244" s="238">
        <v>46178</v>
      </c>
      <c r="P244" s="238">
        <v>46178</v>
      </c>
      <c r="Q244" s="198" t="s">
        <v>33</v>
      </c>
      <c r="R244" s="102" t="s">
        <v>2656</v>
      </c>
      <c r="S244" s="205"/>
      <c r="T244" s="239">
        <v>46219</v>
      </c>
      <c r="U244" s="240">
        <v>46190</v>
      </c>
      <c r="V244" s="204" t="s">
        <v>8</v>
      </c>
      <c r="W244" s="205" t="s">
        <v>3129</v>
      </c>
      <c r="X244" s="205"/>
      <c r="Y244" s="249"/>
      <c r="Z244" s="219"/>
      <c r="AA244" s="243"/>
      <c r="AB244" s="204"/>
      <c r="AC244" s="204"/>
      <c r="AD244" s="250"/>
      <c r="AE244" s="219"/>
      <c r="AF244" s="243"/>
      <c r="AG244" s="205"/>
      <c r="AH244" s="205"/>
      <c r="AI244" s="236"/>
      <c r="AJ244" s="205"/>
      <c r="AK244" s="205"/>
      <c r="AL244" s="205"/>
      <c r="AM244" s="205"/>
      <c r="AN244" s="206"/>
      <c r="AO244" s="205"/>
      <c r="AP244" s="205"/>
      <c r="AQ244" s="205"/>
      <c r="AR244" s="205"/>
      <c r="AS244" s="206"/>
      <c r="AT244" s="205"/>
      <c r="AU244" s="205"/>
      <c r="AV244" s="205"/>
      <c r="AW244" s="205"/>
      <c r="AX244" s="206"/>
      <c r="AY244" s="205"/>
      <c r="AZ244" s="205"/>
      <c r="BA244" s="205"/>
      <c r="BB244" s="205"/>
      <c r="BC244" s="206"/>
      <c r="BD244" s="205"/>
      <c r="BE244" s="205"/>
      <c r="BF244" s="205"/>
      <c r="BG244" s="205"/>
      <c r="BH244" s="206"/>
      <c r="BI244" s="205"/>
      <c r="BJ244" s="205"/>
      <c r="BK244" s="205"/>
      <c r="BL244" s="207"/>
      <c r="BM244" s="7" t="str">
        <f t="shared" si="6"/>
        <v>E</v>
      </c>
    </row>
    <row r="245" spans="1:65" s="2" customFormat="1" ht="13.5" hidden="1">
      <c r="A245" s="158">
        <v>231</v>
      </c>
      <c r="B245" s="277" t="str">
        <f t="shared" si="7"/>
        <v>PSS12_Adani Green Energy 27 C Limited (AGE27CL)</v>
      </c>
      <c r="C245" s="31" t="s">
        <v>600</v>
      </c>
      <c r="D245" s="197" t="s">
        <v>637</v>
      </c>
      <c r="E245" s="160" t="s">
        <v>689</v>
      </c>
      <c r="F245" s="291" t="s">
        <v>2657</v>
      </c>
      <c r="G245" s="199"/>
      <c r="H245" s="200" t="s">
        <v>803</v>
      </c>
      <c r="I245" s="160" t="s">
        <v>141</v>
      </c>
      <c r="J245" s="198" t="s">
        <v>159</v>
      </c>
      <c r="K245" s="201">
        <v>46076</v>
      </c>
      <c r="L245" s="202"/>
      <c r="M245" s="203"/>
      <c r="N245" s="168" t="str" cm="1">
        <f t="array" ref="N245">_xlfn.IFNA(LOOKUP(2, 1/(MOD(COLUMN(O245:XFD245)-COLUMN(O245), 5)=2)/(O245:XFD245&lt;&gt;""), O245:XFD245),"Not Submitted")</f>
        <v>RFC</v>
      </c>
      <c r="O245" s="238">
        <v>46214</v>
      </c>
      <c r="P245" s="238">
        <v>46214</v>
      </c>
      <c r="Q245" s="198" t="s">
        <v>8</v>
      </c>
      <c r="R245" s="102" t="s">
        <v>3051</v>
      </c>
      <c r="S245" s="205"/>
      <c r="T245" s="239"/>
      <c r="U245" s="240"/>
      <c r="V245" s="204"/>
      <c r="W245" s="205"/>
      <c r="X245" s="205"/>
      <c r="Y245" s="249"/>
      <c r="Z245" s="219"/>
      <c r="AA245" s="243"/>
      <c r="AB245" s="204"/>
      <c r="AC245" s="204"/>
      <c r="AD245" s="250"/>
      <c r="AE245" s="219"/>
      <c r="AF245" s="243"/>
      <c r="AG245" s="205"/>
      <c r="AH245" s="205"/>
      <c r="AI245" s="236"/>
      <c r="AJ245" s="205"/>
      <c r="AK245" s="205"/>
      <c r="AL245" s="205"/>
      <c r="AM245" s="205"/>
      <c r="AN245" s="206"/>
      <c r="AO245" s="205"/>
      <c r="AP245" s="205"/>
      <c r="AQ245" s="205"/>
      <c r="AR245" s="205"/>
      <c r="AS245" s="206"/>
      <c r="AT245" s="205"/>
      <c r="AU245" s="205"/>
      <c r="AV245" s="205"/>
      <c r="AW245" s="205"/>
      <c r="AX245" s="206"/>
      <c r="AY245" s="205"/>
      <c r="AZ245" s="205"/>
      <c r="BA245" s="205"/>
      <c r="BB245" s="205"/>
      <c r="BC245" s="206"/>
      <c r="BD245" s="205"/>
      <c r="BE245" s="205"/>
      <c r="BF245" s="205"/>
      <c r="BG245" s="205"/>
      <c r="BH245" s="206"/>
      <c r="BI245" s="205"/>
      <c r="BJ245" s="205"/>
      <c r="BK245" s="205"/>
      <c r="BL245" s="207"/>
      <c r="BM245" s="7" t="str">
        <f t="shared" si="6"/>
        <v>E</v>
      </c>
    </row>
    <row r="246" spans="1:65" s="2" customFormat="1" ht="13.5" hidden="1">
      <c r="A246" s="158">
        <v>232</v>
      </c>
      <c r="B246" s="277" t="str">
        <f t="shared" si="7"/>
        <v>PSS12_Adani Green Energy 27 C Limited (AGE27CL)</v>
      </c>
      <c r="C246" s="31" t="s">
        <v>600</v>
      </c>
      <c r="D246" s="197" t="s">
        <v>637</v>
      </c>
      <c r="E246" s="160" t="s">
        <v>689</v>
      </c>
      <c r="F246" s="291" t="s">
        <v>2658</v>
      </c>
      <c r="G246" s="199"/>
      <c r="H246" s="200" t="s">
        <v>799</v>
      </c>
      <c r="I246" s="160" t="s">
        <v>141</v>
      </c>
      <c r="J246" s="198" t="s">
        <v>159</v>
      </c>
      <c r="K246" s="201">
        <v>46079</v>
      </c>
      <c r="L246" s="202"/>
      <c r="M246" s="203"/>
      <c r="N246" s="168" t="str" cm="1">
        <f t="array" ref="N246">_xlfn.IFNA(LOOKUP(2, 1/(MOD(COLUMN(O246:XFD246)-COLUMN(O246), 5)=2)/(O246:XFD246&lt;&gt;""), O246:XFD246),"Not Submitted")</f>
        <v>Not Submitted</v>
      </c>
      <c r="O246" s="238"/>
      <c r="P246" s="238"/>
      <c r="Q246" s="198"/>
      <c r="R246" s="102"/>
      <c r="S246" s="205"/>
      <c r="T246" s="239"/>
      <c r="U246" s="240"/>
      <c r="V246" s="204"/>
      <c r="W246" s="205"/>
      <c r="X246" s="205"/>
      <c r="Y246" s="249"/>
      <c r="Z246" s="219"/>
      <c r="AA246" s="243"/>
      <c r="AB246" s="204"/>
      <c r="AC246" s="204"/>
      <c r="AD246" s="250"/>
      <c r="AE246" s="219"/>
      <c r="AF246" s="243"/>
      <c r="AG246" s="205"/>
      <c r="AH246" s="205"/>
      <c r="AI246" s="236"/>
      <c r="AJ246" s="205"/>
      <c r="AK246" s="205"/>
      <c r="AL246" s="205"/>
      <c r="AM246" s="205"/>
      <c r="AN246" s="206"/>
      <c r="AO246" s="205"/>
      <c r="AP246" s="205"/>
      <c r="AQ246" s="205"/>
      <c r="AR246" s="205"/>
      <c r="AS246" s="206"/>
      <c r="AT246" s="205"/>
      <c r="AU246" s="205"/>
      <c r="AV246" s="205"/>
      <c r="AW246" s="205"/>
      <c r="AX246" s="206"/>
      <c r="AY246" s="205"/>
      <c r="AZ246" s="205"/>
      <c r="BA246" s="205"/>
      <c r="BB246" s="205"/>
      <c r="BC246" s="206"/>
      <c r="BD246" s="205"/>
      <c r="BE246" s="205"/>
      <c r="BF246" s="205"/>
      <c r="BG246" s="205"/>
      <c r="BH246" s="206"/>
      <c r="BI246" s="205"/>
      <c r="BJ246" s="205"/>
      <c r="BK246" s="205"/>
      <c r="BL246" s="207"/>
      <c r="BM246" s="7" t="str">
        <f t="shared" si="6"/>
        <v>E</v>
      </c>
    </row>
    <row r="247" spans="1:65" s="2" customFormat="1" ht="27" hidden="1">
      <c r="A247" s="158">
        <v>233</v>
      </c>
      <c r="B247" s="277" t="str">
        <f t="shared" si="7"/>
        <v>PSS12_Adani Green Energy 27 C Limited (AGE27CL)</v>
      </c>
      <c r="C247" s="31" t="s">
        <v>695</v>
      </c>
      <c r="D247" s="197" t="s">
        <v>637</v>
      </c>
      <c r="E247" s="160" t="s">
        <v>689</v>
      </c>
      <c r="F247" s="291" t="s">
        <v>2659</v>
      </c>
      <c r="G247" s="199"/>
      <c r="H247" s="200" t="s">
        <v>811</v>
      </c>
      <c r="I247" s="160"/>
      <c r="J247" s="198"/>
      <c r="K247" s="201">
        <v>46072</v>
      </c>
      <c r="L247" s="202"/>
      <c r="M247" s="203"/>
      <c r="N247" s="168" t="str" cm="1">
        <f t="array" ref="N247">_xlfn.IFNA(LOOKUP(2, 1/(MOD(COLUMN(O247:XFD247)-COLUMN(O247), 5)=2)/(O247:XFD247&lt;&gt;""), O247:XFD247),"Not Submitted")</f>
        <v>RFC</v>
      </c>
      <c r="O247" s="238">
        <v>46182</v>
      </c>
      <c r="P247" s="238">
        <v>46183</v>
      </c>
      <c r="Q247" s="198" t="s">
        <v>8</v>
      </c>
      <c r="R247" s="102" t="s">
        <v>2660</v>
      </c>
      <c r="S247" s="205"/>
      <c r="T247" s="239"/>
      <c r="U247" s="240"/>
      <c r="V247" s="204"/>
      <c r="W247" s="205"/>
      <c r="X247" s="205"/>
      <c r="Y247" s="249"/>
      <c r="Z247" s="219"/>
      <c r="AA247" s="243"/>
      <c r="AB247" s="204"/>
      <c r="AC247" s="204"/>
      <c r="AD247" s="250"/>
      <c r="AE247" s="219"/>
      <c r="AF247" s="243"/>
      <c r="AG247" s="205"/>
      <c r="AH247" s="205"/>
      <c r="AI247" s="236"/>
      <c r="AJ247" s="205"/>
      <c r="AK247" s="205"/>
      <c r="AL247" s="205"/>
      <c r="AM247" s="205"/>
      <c r="AN247" s="206"/>
      <c r="AO247" s="205"/>
      <c r="AP247" s="205"/>
      <c r="AQ247" s="205"/>
      <c r="AR247" s="205"/>
      <c r="AS247" s="206"/>
      <c r="AT247" s="205"/>
      <c r="AU247" s="205"/>
      <c r="AV247" s="205"/>
      <c r="AW247" s="205"/>
      <c r="AX247" s="206"/>
      <c r="AY247" s="205"/>
      <c r="AZ247" s="205"/>
      <c r="BA247" s="205"/>
      <c r="BB247" s="205"/>
      <c r="BC247" s="206"/>
      <c r="BD247" s="205"/>
      <c r="BE247" s="205"/>
      <c r="BF247" s="205"/>
      <c r="BG247" s="205"/>
      <c r="BH247" s="206"/>
      <c r="BI247" s="205"/>
      <c r="BJ247" s="205"/>
      <c r="BK247" s="205"/>
      <c r="BL247" s="207"/>
      <c r="BM247" s="7" t="str">
        <f t="shared" si="6"/>
        <v>E</v>
      </c>
    </row>
    <row r="248" spans="1:65" s="2" customFormat="1" ht="27" hidden="1">
      <c r="A248" s="158">
        <v>234</v>
      </c>
      <c r="B248" s="277" t="str">
        <f t="shared" si="7"/>
        <v>PSS12_Adani Green Energy 27 C Limited (AGE27CL)</v>
      </c>
      <c r="C248" s="31" t="s">
        <v>695</v>
      </c>
      <c r="D248" s="197" t="s">
        <v>637</v>
      </c>
      <c r="E248" s="160" t="s">
        <v>689</v>
      </c>
      <c r="F248" s="291" t="s">
        <v>2661</v>
      </c>
      <c r="G248" s="199"/>
      <c r="H248" s="200" t="s">
        <v>809</v>
      </c>
      <c r="I248" s="160"/>
      <c r="J248" s="198"/>
      <c r="K248" s="201">
        <v>46077</v>
      </c>
      <c r="L248" s="202"/>
      <c r="M248" s="203"/>
      <c r="N248" s="168" t="str" cm="1">
        <f t="array" ref="N248">_xlfn.IFNA(LOOKUP(2, 1/(MOD(COLUMN(O248:XFD248)-COLUMN(O248), 5)=2)/(O248:XFD248&lt;&gt;""), O248:XFD248),"Not Submitted")</f>
        <v>Not Submitted</v>
      </c>
      <c r="O248" s="238"/>
      <c r="P248" s="238"/>
      <c r="Q248" s="198"/>
      <c r="R248" s="102"/>
      <c r="S248" s="205"/>
      <c r="T248" s="239"/>
      <c r="U248" s="240"/>
      <c r="V248" s="204"/>
      <c r="W248" s="205"/>
      <c r="X248" s="205"/>
      <c r="Y248" s="249"/>
      <c r="Z248" s="219"/>
      <c r="AA248" s="243"/>
      <c r="AB248" s="204"/>
      <c r="AC248" s="204"/>
      <c r="AD248" s="250"/>
      <c r="AE248" s="219"/>
      <c r="AF248" s="243"/>
      <c r="AG248" s="205"/>
      <c r="AH248" s="205"/>
      <c r="AI248" s="236"/>
      <c r="AJ248" s="205"/>
      <c r="AK248" s="205"/>
      <c r="AL248" s="205"/>
      <c r="AM248" s="205"/>
      <c r="AN248" s="206"/>
      <c r="AO248" s="205"/>
      <c r="AP248" s="205"/>
      <c r="AQ248" s="205"/>
      <c r="AR248" s="205"/>
      <c r="AS248" s="206"/>
      <c r="AT248" s="205"/>
      <c r="AU248" s="205"/>
      <c r="AV248" s="205"/>
      <c r="AW248" s="205"/>
      <c r="AX248" s="206"/>
      <c r="AY248" s="205"/>
      <c r="AZ248" s="205"/>
      <c r="BA248" s="205"/>
      <c r="BB248" s="205"/>
      <c r="BC248" s="206"/>
      <c r="BD248" s="205"/>
      <c r="BE248" s="205"/>
      <c r="BF248" s="205"/>
      <c r="BG248" s="205"/>
      <c r="BH248" s="206"/>
      <c r="BI248" s="205"/>
      <c r="BJ248" s="205"/>
      <c r="BK248" s="205"/>
      <c r="BL248" s="207"/>
      <c r="BM248" s="7" t="str">
        <f t="shared" si="6"/>
        <v>E</v>
      </c>
    </row>
    <row r="249" spans="1:65" s="499" customFormat="1" ht="38.25" hidden="1">
      <c r="A249" s="478">
        <v>235</v>
      </c>
      <c r="B249" s="461" t="str">
        <f t="shared" si="7"/>
        <v>PSS12_Adani Green Energy 27 C Limited (AGE27CL)</v>
      </c>
      <c r="C249" s="479" t="s">
        <v>695</v>
      </c>
      <c r="D249" s="464" t="s">
        <v>637</v>
      </c>
      <c r="E249" s="465" t="s">
        <v>689</v>
      </c>
      <c r="F249" s="532" t="s">
        <v>2662</v>
      </c>
      <c r="G249" s="480"/>
      <c r="H249" s="481" t="s">
        <v>807</v>
      </c>
      <c r="I249" s="465"/>
      <c r="J249" s="482"/>
      <c r="K249" s="483">
        <v>46077</v>
      </c>
      <c r="L249" s="484"/>
      <c r="M249" s="485"/>
      <c r="N249" s="473" t="str" cm="1">
        <f t="array" ref="N249">_xlfn.IFNA(LOOKUP(2, 1/(MOD(COLUMN(O249:XFD249)-COLUMN(O249), 5)=2)/(O249:XFD249&lt;&gt;""), O249:XFD249),"Not Submitted")</f>
        <v>delete</v>
      </c>
      <c r="O249" s="486"/>
      <c r="P249" s="486"/>
      <c r="Q249" s="482" t="s">
        <v>61</v>
      </c>
      <c r="R249" s="487"/>
      <c r="S249" s="402" t="s">
        <v>2952</v>
      </c>
      <c r="T249" s="489"/>
      <c r="U249" s="490"/>
      <c r="V249" s="491"/>
      <c r="W249" s="488"/>
      <c r="X249" s="488"/>
      <c r="Y249" s="492"/>
      <c r="Z249" s="493"/>
      <c r="AA249" s="494"/>
      <c r="AB249" s="491"/>
      <c r="AC249" s="491"/>
      <c r="AD249" s="495"/>
      <c r="AE249" s="493"/>
      <c r="AF249" s="494"/>
      <c r="AG249" s="488"/>
      <c r="AH249" s="488"/>
      <c r="AI249" s="496"/>
      <c r="AJ249" s="488"/>
      <c r="AK249" s="488"/>
      <c r="AL249" s="488"/>
      <c r="AM249" s="488"/>
      <c r="AN249" s="497"/>
      <c r="AO249" s="488"/>
      <c r="AP249" s="488"/>
      <c r="AQ249" s="488"/>
      <c r="AR249" s="488"/>
      <c r="AS249" s="497"/>
      <c r="AT249" s="488"/>
      <c r="AU249" s="488"/>
      <c r="AV249" s="488"/>
      <c r="AW249" s="488"/>
      <c r="AX249" s="497"/>
      <c r="AY249" s="488"/>
      <c r="AZ249" s="488"/>
      <c r="BA249" s="488"/>
      <c r="BB249" s="488"/>
      <c r="BC249" s="497"/>
      <c r="BD249" s="488"/>
      <c r="BE249" s="488"/>
      <c r="BF249" s="488"/>
      <c r="BG249" s="488"/>
      <c r="BH249" s="497"/>
      <c r="BI249" s="488"/>
      <c r="BJ249" s="488"/>
      <c r="BK249" s="488"/>
      <c r="BL249" s="498"/>
      <c r="BM249" s="670" t="str">
        <f t="shared" si="6"/>
        <v>E</v>
      </c>
    </row>
    <row r="250" spans="1:65" s="2" customFormat="1" ht="38.25" hidden="1">
      <c r="A250" s="158">
        <v>236</v>
      </c>
      <c r="B250" s="277" t="str">
        <f t="shared" si="7"/>
        <v>PSS12_Adani Green Energy 27 C Limited (AGE27CL)</v>
      </c>
      <c r="C250" s="31" t="s">
        <v>444</v>
      </c>
      <c r="D250" s="197" t="s">
        <v>637</v>
      </c>
      <c r="E250" s="160" t="s">
        <v>689</v>
      </c>
      <c r="F250" s="291" t="s">
        <v>2663</v>
      </c>
      <c r="G250" s="199"/>
      <c r="H250" s="200" t="s">
        <v>834</v>
      </c>
      <c r="I250" s="160" t="s">
        <v>141</v>
      </c>
      <c r="J250" s="198"/>
      <c r="K250" s="201">
        <v>46063</v>
      </c>
      <c r="L250" s="202"/>
      <c r="M250" s="203"/>
      <c r="N250" s="168" t="str" cm="1">
        <f t="array" ref="N250">_xlfn.IFNA(LOOKUP(2, 1/(MOD(COLUMN(O250:XFD250)-COLUMN(O250), 5)=2)/(O250:XFD250&lt;&gt;""), O250:XFD250),"Not Submitted")</f>
        <v>delete</v>
      </c>
      <c r="O250" s="238"/>
      <c r="P250" s="238"/>
      <c r="Q250" s="198" t="s">
        <v>61</v>
      </c>
      <c r="R250" s="102"/>
      <c r="S250" s="402" t="s">
        <v>3201</v>
      </c>
      <c r="T250" s="239"/>
      <c r="U250" s="240"/>
      <c r="V250" s="204"/>
      <c r="W250" s="205"/>
      <c r="X250" s="205"/>
      <c r="Y250" s="249"/>
      <c r="Z250" s="219"/>
      <c r="AA250" s="243"/>
      <c r="AB250" s="204"/>
      <c r="AC250" s="204"/>
      <c r="AD250" s="250"/>
      <c r="AE250" s="219"/>
      <c r="AF250" s="243"/>
      <c r="AG250" s="205"/>
      <c r="AH250" s="205"/>
      <c r="AI250" s="236"/>
      <c r="AJ250" s="205"/>
      <c r="AK250" s="205"/>
      <c r="AL250" s="205"/>
      <c r="AM250" s="205"/>
      <c r="AN250" s="206"/>
      <c r="AO250" s="205"/>
      <c r="AP250" s="205"/>
      <c r="AQ250" s="205"/>
      <c r="AR250" s="205"/>
      <c r="AS250" s="206"/>
      <c r="AT250" s="205"/>
      <c r="AU250" s="205"/>
      <c r="AV250" s="205"/>
      <c r="AW250" s="205"/>
      <c r="AX250" s="206"/>
      <c r="AY250" s="205"/>
      <c r="AZ250" s="205"/>
      <c r="BA250" s="205"/>
      <c r="BB250" s="205"/>
      <c r="BC250" s="206"/>
      <c r="BD250" s="205"/>
      <c r="BE250" s="205"/>
      <c r="BF250" s="205"/>
      <c r="BG250" s="205"/>
      <c r="BH250" s="206"/>
      <c r="BI250" s="205"/>
      <c r="BJ250" s="205"/>
      <c r="BK250" s="205"/>
      <c r="BL250" s="207"/>
      <c r="BM250" s="7" t="str">
        <f t="shared" si="6"/>
        <v>I</v>
      </c>
    </row>
    <row r="251" spans="1:65" s="2" customFormat="1" ht="38.25" hidden="1">
      <c r="A251" s="158">
        <v>237</v>
      </c>
      <c r="B251" s="277" t="str">
        <f t="shared" si="7"/>
        <v>PSS12_Adani Green Energy 27 C Limited (AGE27CL)</v>
      </c>
      <c r="C251" s="31" t="s">
        <v>444</v>
      </c>
      <c r="D251" s="197" t="s">
        <v>637</v>
      </c>
      <c r="E251" s="160" t="s">
        <v>689</v>
      </c>
      <c r="F251" s="291" t="s">
        <v>2664</v>
      </c>
      <c r="G251" s="199"/>
      <c r="H251" s="200" t="s">
        <v>832</v>
      </c>
      <c r="I251" s="160" t="s">
        <v>141</v>
      </c>
      <c r="J251" s="198"/>
      <c r="K251" s="201">
        <v>46077</v>
      </c>
      <c r="L251" s="202"/>
      <c r="M251" s="203"/>
      <c r="N251" s="168" t="str" cm="1">
        <f t="array" ref="N251">_xlfn.IFNA(LOOKUP(2, 1/(MOD(COLUMN(O251:XFD251)-COLUMN(O251), 5)=2)/(O251:XFD251&lt;&gt;""), O251:XFD251),"Not Submitted")</f>
        <v>delete</v>
      </c>
      <c r="O251" s="238"/>
      <c r="P251" s="238"/>
      <c r="Q251" s="198" t="s">
        <v>61</v>
      </c>
      <c r="R251" s="102"/>
      <c r="S251" s="402" t="s">
        <v>3201</v>
      </c>
      <c r="T251" s="239"/>
      <c r="U251" s="240"/>
      <c r="V251" s="204"/>
      <c r="W251" s="205"/>
      <c r="X251" s="205"/>
      <c r="Y251" s="249"/>
      <c r="Z251" s="219"/>
      <c r="AA251" s="243"/>
      <c r="AB251" s="204"/>
      <c r="AC251" s="204"/>
      <c r="AD251" s="250"/>
      <c r="AE251" s="219"/>
      <c r="AF251" s="243"/>
      <c r="AG251" s="205"/>
      <c r="AH251" s="205"/>
      <c r="AI251" s="236"/>
      <c r="AJ251" s="205"/>
      <c r="AK251" s="205"/>
      <c r="AL251" s="205"/>
      <c r="AM251" s="205"/>
      <c r="AN251" s="206"/>
      <c r="AO251" s="205"/>
      <c r="AP251" s="205"/>
      <c r="AQ251" s="205"/>
      <c r="AR251" s="205"/>
      <c r="AS251" s="206"/>
      <c r="AT251" s="205"/>
      <c r="AU251" s="205"/>
      <c r="AV251" s="205"/>
      <c r="AW251" s="205"/>
      <c r="AX251" s="206"/>
      <c r="AY251" s="205"/>
      <c r="AZ251" s="205"/>
      <c r="BA251" s="205"/>
      <c r="BB251" s="205"/>
      <c r="BC251" s="206"/>
      <c r="BD251" s="205"/>
      <c r="BE251" s="205"/>
      <c r="BF251" s="205"/>
      <c r="BG251" s="205"/>
      <c r="BH251" s="206"/>
      <c r="BI251" s="205"/>
      <c r="BJ251" s="205"/>
      <c r="BK251" s="205"/>
      <c r="BL251" s="207"/>
      <c r="BM251" s="7" t="str">
        <f t="shared" si="6"/>
        <v>I</v>
      </c>
    </row>
    <row r="252" spans="1:65" s="2" customFormat="1" ht="38.25" hidden="1">
      <c r="A252" s="158">
        <v>238</v>
      </c>
      <c r="B252" s="277" t="str">
        <f t="shared" si="7"/>
        <v>PSS12_Adani Green Energy 27 C Limited (AGE27CL)</v>
      </c>
      <c r="C252" s="31" t="s">
        <v>444</v>
      </c>
      <c r="D252" s="197" t="s">
        <v>637</v>
      </c>
      <c r="E252" s="160" t="s">
        <v>689</v>
      </c>
      <c r="F252" s="291" t="s">
        <v>2665</v>
      </c>
      <c r="G252" s="199"/>
      <c r="H252" s="200" t="s">
        <v>828</v>
      </c>
      <c r="I252" s="160" t="s">
        <v>141</v>
      </c>
      <c r="J252" s="198"/>
      <c r="K252" s="201">
        <v>46079</v>
      </c>
      <c r="L252" s="202"/>
      <c r="M252" s="203"/>
      <c r="N252" s="168" t="str" cm="1">
        <f t="array" ref="N252">_xlfn.IFNA(LOOKUP(2, 1/(MOD(COLUMN(O252:XFD252)-COLUMN(O252), 5)=2)/(O252:XFD252&lt;&gt;""), O252:XFD252),"Not Submitted")</f>
        <v>delete</v>
      </c>
      <c r="O252" s="238"/>
      <c r="P252" s="238"/>
      <c r="Q252" s="198" t="s">
        <v>61</v>
      </c>
      <c r="R252" s="102"/>
      <c r="S252" s="402" t="s">
        <v>3201</v>
      </c>
      <c r="T252" s="239"/>
      <c r="U252" s="240"/>
      <c r="V252" s="204"/>
      <c r="W252" s="205"/>
      <c r="X252" s="205"/>
      <c r="Y252" s="249"/>
      <c r="Z252" s="219"/>
      <c r="AA252" s="243"/>
      <c r="AB252" s="204"/>
      <c r="AC252" s="204"/>
      <c r="AD252" s="250"/>
      <c r="AE252" s="219"/>
      <c r="AF252" s="243"/>
      <c r="AG252" s="205"/>
      <c r="AH252" s="205"/>
      <c r="AI252" s="236"/>
      <c r="AJ252" s="205"/>
      <c r="AK252" s="205"/>
      <c r="AL252" s="205"/>
      <c r="AM252" s="205"/>
      <c r="AN252" s="206"/>
      <c r="AO252" s="205"/>
      <c r="AP252" s="205"/>
      <c r="AQ252" s="205"/>
      <c r="AR252" s="205"/>
      <c r="AS252" s="206"/>
      <c r="AT252" s="205"/>
      <c r="AU252" s="205"/>
      <c r="AV252" s="205"/>
      <c r="AW252" s="205"/>
      <c r="AX252" s="206"/>
      <c r="AY252" s="205"/>
      <c r="AZ252" s="205"/>
      <c r="BA252" s="205"/>
      <c r="BB252" s="205"/>
      <c r="BC252" s="206"/>
      <c r="BD252" s="205"/>
      <c r="BE252" s="205"/>
      <c r="BF252" s="205"/>
      <c r="BG252" s="205"/>
      <c r="BH252" s="206"/>
      <c r="BI252" s="205"/>
      <c r="BJ252" s="205"/>
      <c r="BK252" s="205"/>
      <c r="BL252" s="207"/>
      <c r="BM252" s="7" t="str">
        <f t="shared" si="6"/>
        <v>I</v>
      </c>
    </row>
    <row r="253" spans="1:65" s="2" customFormat="1" ht="38.25" hidden="1">
      <c r="A253" s="158">
        <v>239</v>
      </c>
      <c r="B253" s="277" t="str">
        <f t="shared" si="7"/>
        <v>PSS12_Adani Green Energy 27 C Limited (AGE27CL)</v>
      </c>
      <c r="C253" s="31" t="s">
        <v>444</v>
      </c>
      <c r="D253" s="197" t="s">
        <v>637</v>
      </c>
      <c r="E253" s="160" t="s">
        <v>689</v>
      </c>
      <c r="F253" s="291" t="s">
        <v>2666</v>
      </c>
      <c r="G253" s="199"/>
      <c r="H253" s="200" t="s">
        <v>843</v>
      </c>
      <c r="I253" s="160" t="s">
        <v>141</v>
      </c>
      <c r="J253" s="198"/>
      <c r="K253" s="201">
        <v>46081</v>
      </c>
      <c r="L253" s="202"/>
      <c r="M253" s="203"/>
      <c r="N253" s="168" t="str" cm="1">
        <f t="array" ref="N253">_xlfn.IFNA(LOOKUP(2, 1/(MOD(COLUMN(O253:XFD253)-COLUMN(O253), 5)=2)/(O253:XFD253&lt;&gt;""), O253:XFD253),"Not Submitted")</f>
        <v>delete</v>
      </c>
      <c r="O253" s="238"/>
      <c r="P253" s="238"/>
      <c r="Q253" s="198" t="s">
        <v>61</v>
      </c>
      <c r="R253" s="102"/>
      <c r="S253" s="402" t="s">
        <v>3201</v>
      </c>
      <c r="T253" s="239"/>
      <c r="U253" s="240"/>
      <c r="V253" s="204"/>
      <c r="W253" s="205"/>
      <c r="X253" s="205"/>
      <c r="Y253" s="249"/>
      <c r="Z253" s="219"/>
      <c r="AA253" s="243"/>
      <c r="AB253" s="204"/>
      <c r="AC253" s="204"/>
      <c r="AD253" s="250"/>
      <c r="AE253" s="219"/>
      <c r="AF253" s="243"/>
      <c r="AG253" s="205"/>
      <c r="AH253" s="205"/>
      <c r="AI253" s="236"/>
      <c r="AJ253" s="205"/>
      <c r="AK253" s="205"/>
      <c r="AL253" s="205"/>
      <c r="AM253" s="205"/>
      <c r="AN253" s="206"/>
      <c r="AO253" s="205"/>
      <c r="AP253" s="205"/>
      <c r="AQ253" s="205"/>
      <c r="AR253" s="205"/>
      <c r="AS253" s="206"/>
      <c r="AT253" s="205"/>
      <c r="AU253" s="205"/>
      <c r="AV253" s="205"/>
      <c r="AW253" s="205"/>
      <c r="AX253" s="206"/>
      <c r="AY253" s="205"/>
      <c r="AZ253" s="205"/>
      <c r="BA253" s="205"/>
      <c r="BB253" s="205"/>
      <c r="BC253" s="206"/>
      <c r="BD253" s="205"/>
      <c r="BE253" s="205"/>
      <c r="BF253" s="205"/>
      <c r="BG253" s="205"/>
      <c r="BH253" s="206"/>
      <c r="BI253" s="205"/>
      <c r="BJ253" s="205"/>
      <c r="BK253" s="205"/>
      <c r="BL253" s="207"/>
      <c r="BM253" s="7" t="str">
        <f t="shared" si="6"/>
        <v>I</v>
      </c>
    </row>
    <row r="254" spans="1:65" s="2" customFormat="1" ht="13.5" hidden="1">
      <c r="A254" s="158">
        <v>240</v>
      </c>
      <c r="B254" s="277" t="str">
        <f t="shared" si="7"/>
        <v>PSS12_Adani Green Energy 27 C Limited (AGE27CL)</v>
      </c>
      <c r="C254" s="31" t="s">
        <v>444</v>
      </c>
      <c r="D254" s="197" t="s">
        <v>637</v>
      </c>
      <c r="E254" s="160" t="s">
        <v>689</v>
      </c>
      <c r="F254" s="291" t="s">
        <v>2667</v>
      </c>
      <c r="G254" s="199"/>
      <c r="H254" s="200" t="s">
        <v>830</v>
      </c>
      <c r="I254" s="160" t="s">
        <v>141</v>
      </c>
      <c r="J254" s="198"/>
      <c r="K254" s="201">
        <v>46069</v>
      </c>
      <c r="L254" s="202"/>
      <c r="M254" s="203"/>
      <c r="N254" s="168" t="str" cm="1">
        <f t="array" ref="N254">_xlfn.IFNA(LOOKUP(2, 1/(MOD(COLUMN(O254:XFD254)-COLUMN(O254), 5)=2)/(O254:XFD254&lt;&gt;""), O254:XFD254),"Not Submitted")</f>
        <v>Not Submitted</v>
      </c>
      <c r="O254" s="238"/>
      <c r="P254" s="238"/>
      <c r="Q254" s="198"/>
      <c r="R254" s="102"/>
      <c r="S254" s="205"/>
      <c r="T254" s="239"/>
      <c r="U254" s="240"/>
      <c r="V254" s="204"/>
      <c r="W254" s="205"/>
      <c r="X254" s="205"/>
      <c r="Y254" s="249"/>
      <c r="Z254" s="219"/>
      <c r="AA254" s="243"/>
      <c r="AB254" s="204"/>
      <c r="AC254" s="204"/>
      <c r="AD254" s="250"/>
      <c r="AE254" s="219"/>
      <c r="AF254" s="243"/>
      <c r="AG254" s="205"/>
      <c r="AH254" s="205"/>
      <c r="AI254" s="236"/>
      <c r="AJ254" s="205"/>
      <c r="AK254" s="205"/>
      <c r="AL254" s="205"/>
      <c r="AM254" s="205"/>
      <c r="AN254" s="206"/>
      <c r="AO254" s="205"/>
      <c r="AP254" s="205"/>
      <c r="AQ254" s="205"/>
      <c r="AR254" s="205"/>
      <c r="AS254" s="206"/>
      <c r="AT254" s="205"/>
      <c r="AU254" s="205"/>
      <c r="AV254" s="205"/>
      <c r="AW254" s="205"/>
      <c r="AX254" s="206"/>
      <c r="AY254" s="205"/>
      <c r="AZ254" s="205"/>
      <c r="BA254" s="205"/>
      <c r="BB254" s="205"/>
      <c r="BC254" s="206"/>
      <c r="BD254" s="205"/>
      <c r="BE254" s="205"/>
      <c r="BF254" s="205"/>
      <c r="BG254" s="205"/>
      <c r="BH254" s="206"/>
      <c r="BI254" s="205"/>
      <c r="BJ254" s="205"/>
      <c r="BK254" s="205"/>
      <c r="BL254" s="207"/>
      <c r="BM254" s="7" t="str">
        <f t="shared" si="6"/>
        <v>I</v>
      </c>
    </row>
    <row r="255" spans="1:65" s="2" customFormat="1" ht="25.5" hidden="1">
      <c r="A255" s="158"/>
      <c r="B255" s="277" t="str">
        <f t="shared" si="7"/>
        <v>PSS12_Adani Green Energy 27 C Limited (AGE27CL)</v>
      </c>
      <c r="C255" s="31" t="s">
        <v>444</v>
      </c>
      <c r="D255" s="197" t="s">
        <v>637</v>
      </c>
      <c r="E255" s="160" t="s">
        <v>689</v>
      </c>
      <c r="F255" s="291" t="s">
        <v>2668</v>
      </c>
      <c r="G255" s="199"/>
      <c r="H255" s="200" t="s">
        <v>836</v>
      </c>
      <c r="I255" s="160"/>
      <c r="J255" s="198"/>
      <c r="K255" s="201">
        <v>46118</v>
      </c>
      <c r="L255" s="202"/>
      <c r="M255" s="203"/>
      <c r="N255" s="168" t="str" cm="1">
        <f t="array" ref="N255">_xlfn.IFNA(LOOKUP(2, 1/(MOD(COLUMN(O255:XFD255)-COLUMN(O255), 5)=2)/(O255:XFD255&lt;&gt;""), O255:XFD255),"Not Submitted")</f>
        <v>Cat. -I_Star</v>
      </c>
      <c r="O255" s="238" t="s">
        <v>171</v>
      </c>
      <c r="P255" s="238"/>
      <c r="Q255" s="198"/>
      <c r="R255" s="102"/>
      <c r="S255" s="205"/>
      <c r="T255" s="239" t="s">
        <v>171</v>
      </c>
      <c r="U255" s="240"/>
      <c r="V255" s="204"/>
      <c r="W255" s="205"/>
      <c r="X255" s="205"/>
      <c r="Y255" s="249" t="s">
        <v>171</v>
      </c>
      <c r="Z255" s="219">
        <v>46244</v>
      </c>
      <c r="AA255" s="198" t="s">
        <v>34</v>
      </c>
      <c r="AB255" s="204" t="s">
        <v>3200</v>
      </c>
      <c r="AC255" s="204"/>
      <c r="AD255" s="250"/>
      <c r="AE255" s="219"/>
      <c r="AF255" s="243"/>
      <c r="AG255" s="205"/>
      <c r="AH255" s="205"/>
      <c r="AI255" s="236"/>
      <c r="AJ255" s="205"/>
      <c r="AK255" s="205"/>
      <c r="AL255" s="205"/>
      <c r="AM255" s="205"/>
      <c r="AN255" s="206"/>
      <c r="AO255" s="205"/>
      <c r="AP255" s="205"/>
      <c r="AQ255" s="205"/>
      <c r="AR255" s="205"/>
      <c r="AS255" s="206"/>
      <c r="AT255" s="205"/>
      <c r="AU255" s="205"/>
      <c r="AV255" s="205"/>
      <c r="AW255" s="205"/>
      <c r="AX255" s="206"/>
      <c r="AY255" s="205"/>
      <c r="AZ255" s="205"/>
      <c r="BA255" s="205"/>
      <c r="BB255" s="205"/>
      <c r="BC255" s="206"/>
      <c r="BD255" s="205"/>
      <c r="BE255" s="205"/>
      <c r="BF255" s="205"/>
      <c r="BG255" s="205"/>
      <c r="BH255" s="206"/>
      <c r="BI255" s="205"/>
      <c r="BJ255" s="205"/>
      <c r="BK255" s="205"/>
      <c r="BL255" s="207"/>
      <c r="BM255" s="7" t="str">
        <f t="shared" si="6"/>
        <v>I</v>
      </c>
    </row>
    <row r="256" spans="1:65" s="2" customFormat="1" ht="25.5" hidden="1">
      <c r="A256" s="158"/>
      <c r="B256" s="277" t="str">
        <f t="shared" si="7"/>
        <v>PSS12_Adani Green Energy 27 C Limited (AGE27CL)</v>
      </c>
      <c r="C256" s="31" t="s">
        <v>444</v>
      </c>
      <c r="D256" s="197" t="s">
        <v>637</v>
      </c>
      <c r="E256" s="160" t="s">
        <v>689</v>
      </c>
      <c r="F256" s="291" t="s">
        <v>2669</v>
      </c>
      <c r="G256" s="199"/>
      <c r="H256" s="200" t="s">
        <v>841</v>
      </c>
      <c r="I256" s="160"/>
      <c r="J256" s="198"/>
      <c r="K256" s="201">
        <v>46118</v>
      </c>
      <c r="L256" s="202"/>
      <c r="M256" s="203"/>
      <c r="N256" s="168" t="str" cm="1">
        <f t="array" ref="N256">_xlfn.IFNA(LOOKUP(2, 1/(MOD(COLUMN(O256:XFD256)-COLUMN(O256), 5)=2)/(O256:XFD256&lt;&gt;""), O256:XFD256),"Not Submitted")</f>
        <v>Cat. -IV</v>
      </c>
      <c r="O256" s="238">
        <v>46161</v>
      </c>
      <c r="P256" s="238">
        <v>46161</v>
      </c>
      <c r="Q256" s="198" t="s">
        <v>8</v>
      </c>
      <c r="R256" s="102" t="s">
        <v>2670</v>
      </c>
      <c r="S256" s="205"/>
      <c r="T256" s="239" t="s">
        <v>171</v>
      </c>
      <c r="U256" s="240"/>
      <c r="V256" s="204"/>
      <c r="W256" s="205"/>
      <c r="X256" s="205"/>
      <c r="Y256" s="249">
        <v>46196</v>
      </c>
      <c r="Z256" s="219">
        <v>46197</v>
      </c>
      <c r="AA256" s="198" t="s">
        <v>37</v>
      </c>
      <c r="AB256" s="204" t="s">
        <v>3009</v>
      </c>
      <c r="AC256" s="204"/>
      <c r="AD256" s="250">
        <v>46231</v>
      </c>
      <c r="AE256" s="219">
        <v>46232</v>
      </c>
      <c r="AF256" s="198" t="s">
        <v>37</v>
      </c>
      <c r="AG256" s="204" t="s">
        <v>3172</v>
      </c>
      <c r="AH256" s="205"/>
      <c r="AI256" s="236"/>
      <c r="AJ256" s="205"/>
      <c r="AK256" s="205"/>
      <c r="AL256" s="205"/>
      <c r="AM256" s="205"/>
      <c r="AN256" s="206"/>
      <c r="AO256" s="205"/>
      <c r="AP256" s="205"/>
      <c r="AQ256" s="205"/>
      <c r="AR256" s="205"/>
      <c r="AS256" s="206"/>
      <c r="AT256" s="205"/>
      <c r="AU256" s="205"/>
      <c r="AV256" s="205"/>
      <c r="AW256" s="205"/>
      <c r="AX256" s="206"/>
      <c r="AY256" s="205"/>
      <c r="AZ256" s="205"/>
      <c r="BA256" s="205"/>
      <c r="BB256" s="205"/>
      <c r="BC256" s="206"/>
      <c r="BD256" s="205"/>
      <c r="BE256" s="205"/>
      <c r="BF256" s="205"/>
      <c r="BG256" s="205"/>
      <c r="BH256" s="206"/>
      <c r="BI256" s="205"/>
      <c r="BJ256" s="205"/>
      <c r="BK256" s="205"/>
      <c r="BL256" s="207"/>
      <c r="BM256" s="7" t="str">
        <f t="shared" si="6"/>
        <v>I</v>
      </c>
    </row>
    <row r="257" spans="1:65" s="2" customFormat="1" ht="25.5">
      <c r="A257" s="158"/>
      <c r="B257" s="277" t="str">
        <f t="shared" si="7"/>
        <v>PSS12_Adani Green Energy 27 C Limited (AGE27CL)</v>
      </c>
      <c r="C257" s="31" t="s">
        <v>444</v>
      </c>
      <c r="D257" s="197" t="s">
        <v>637</v>
      </c>
      <c r="E257" s="160" t="s">
        <v>689</v>
      </c>
      <c r="F257" s="291" t="s">
        <v>2671</v>
      </c>
      <c r="G257" s="199"/>
      <c r="H257" s="200" t="s">
        <v>838</v>
      </c>
      <c r="I257" s="160"/>
      <c r="J257" s="198"/>
      <c r="K257" s="201">
        <v>46118</v>
      </c>
      <c r="L257" s="202"/>
      <c r="M257" s="203"/>
      <c r="N257" s="168" t="str" cm="1">
        <f t="array" ref="N257">_xlfn.IFNA(LOOKUP(2, 1/(MOD(COLUMN(O257:XFD257)-COLUMN(O257), 5)=2)/(O257:XFD257&lt;&gt;""), O257:XFD257),"Not Submitted")</f>
        <v>Cat. -IV_Star</v>
      </c>
      <c r="O257" s="238" t="s">
        <v>171</v>
      </c>
      <c r="P257" s="238"/>
      <c r="Q257" s="198"/>
      <c r="R257" s="102"/>
      <c r="S257" s="205"/>
      <c r="T257" s="239">
        <v>46199</v>
      </c>
      <c r="U257" s="240">
        <v>46199</v>
      </c>
      <c r="V257" s="204" t="s">
        <v>38</v>
      </c>
      <c r="W257" s="205" t="s">
        <v>3040</v>
      </c>
      <c r="X257" s="205"/>
      <c r="Y257" s="249"/>
      <c r="Z257" s="219"/>
      <c r="AA257" s="243"/>
      <c r="AB257" s="204"/>
      <c r="AC257" s="204"/>
      <c r="AD257" s="250"/>
      <c r="AE257" s="219"/>
      <c r="AF257" s="243"/>
      <c r="AG257" s="205"/>
      <c r="AH257" s="205"/>
      <c r="AI257" s="236"/>
      <c r="AJ257" s="205"/>
      <c r="AK257" s="205"/>
      <c r="AL257" s="205"/>
      <c r="AM257" s="205"/>
      <c r="AN257" s="206"/>
      <c r="AO257" s="205"/>
      <c r="AP257" s="205"/>
      <c r="AQ257" s="205"/>
      <c r="AR257" s="205"/>
      <c r="AS257" s="206"/>
      <c r="AT257" s="205"/>
      <c r="AU257" s="205"/>
      <c r="AV257" s="205"/>
      <c r="AW257" s="205"/>
      <c r="AX257" s="206"/>
      <c r="AY257" s="205"/>
      <c r="AZ257" s="205"/>
      <c r="BA257" s="205"/>
      <c r="BB257" s="205"/>
      <c r="BC257" s="206"/>
      <c r="BD257" s="205"/>
      <c r="BE257" s="205"/>
      <c r="BF257" s="205"/>
      <c r="BG257" s="205"/>
      <c r="BH257" s="206"/>
      <c r="BI257" s="205"/>
      <c r="BJ257" s="205"/>
      <c r="BK257" s="205"/>
      <c r="BL257" s="207"/>
      <c r="BM257" s="7" t="str">
        <f t="shared" si="6"/>
        <v>I</v>
      </c>
    </row>
    <row r="258" spans="1:65" s="2" customFormat="1" ht="39" hidden="1" thickTop="1">
      <c r="A258" s="158">
        <f>A254+1</f>
        <v>241</v>
      </c>
      <c r="B258" s="159" t="str">
        <f t="shared" si="7"/>
        <v>PSS12_Adani Green Energy 27 C Limited (AGE27CL)</v>
      </c>
      <c r="C258" s="31" t="s">
        <v>816</v>
      </c>
      <c r="D258" s="197" t="s">
        <v>637</v>
      </c>
      <c r="E258" s="160" t="s">
        <v>689</v>
      </c>
      <c r="F258" s="291" t="s">
        <v>2672</v>
      </c>
      <c r="G258" s="199"/>
      <c r="H258" s="200" t="s">
        <v>2673</v>
      </c>
      <c r="I258" s="160" t="s">
        <v>141</v>
      </c>
      <c r="J258" s="198"/>
      <c r="K258" s="201"/>
      <c r="L258" s="202"/>
      <c r="M258" s="203"/>
      <c r="N258" s="168" t="str" cm="1">
        <f t="array" ref="N258">_xlfn.IFNA(LOOKUP(2, 1/(MOD(COLUMN(O258:XFD258)-COLUMN(O258), 5)=2)/(O258:XFD258&lt;&gt;""), O258:XFD258),"Not Submitted")</f>
        <v>delete</v>
      </c>
      <c r="O258" s="238"/>
      <c r="P258" s="238"/>
      <c r="Q258" s="394" t="s">
        <v>61</v>
      </c>
      <c r="R258" s="401"/>
      <c r="S258" s="402" t="s">
        <v>3201</v>
      </c>
      <c r="T258" s="239"/>
      <c r="U258" s="240"/>
      <c r="V258" s="204"/>
      <c r="W258" s="205"/>
      <c r="X258" s="205"/>
      <c r="Y258" s="249"/>
      <c r="Z258" s="219"/>
      <c r="AA258" s="243"/>
      <c r="AB258" s="204"/>
      <c r="AC258" s="204"/>
      <c r="AD258" s="250"/>
      <c r="AE258" s="219"/>
      <c r="AF258" s="243"/>
      <c r="AG258" s="205"/>
      <c r="AH258" s="205"/>
      <c r="AI258" s="236"/>
      <c r="AJ258" s="205"/>
      <c r="AK258" s="205"/>
      <c r="AL258" s="205"/>
      <c r="AM258" s="205"/>
      <c r="AN258" s="206"/>
      <c r="AO258" s="205"/>
      <c r="AP258" s="205"/>
      <c r="AQ258" s="205"/>
      <c r="AR258" s="205"/>
      <c r="AS258" s="206"/>
      <c r="AT258" s="205"/>
      <c r="AU258" s="205"/>
      <c r="AV258" s="205"/>
      <c r="AW258" s="205"/>
      <c r="AX258" s="206"/>
      <c r="AY258" s="205"/>
      <c r="AZ258" s="205"/>
      <c r="BA258" s="205"/>
      <c r="BB258" s="205"/>
      <c r="BC258" s="206"/>
      <c r="BD258" s="205"/>
      <c r="BE258" s="205"/>
      <c r="BF258" s="205"/>
      <c r="BG258" s="205"/>
      <c r="BH258" s="206"/>
      <c r="BI258" s="205"/>
      <c r="BJ258" s="205"/>
      <c r="BK258" s="205"/>
      <c r="BL258" s="207"/>
      <c r="BM258" s="7" t="str">
        <f t="shared" si="6"/>
        <v>M</v>
      </c>
    </row>
    <row r="259" spans="1:65" s="2" customFormat="1" ht="26.25" hidden="1" thickTop="1">
      <c r="A259" s="158">
        <f t="shared" ref="A259" si="9">A258+1</f>
        <v>242</v>
      </c>
      <c r="B259" s="159" t="str">
        <f t="shared" si="7"/>
        <v>PSS12_Adani Green Energy 27 C Limited (AGE27CL)</v>
      </c>
      <c r="C259" s="31" t="s">
        <v>2674</v>
      </c>
      <c r="D259" s="197" t="s">
        <v>637</v>
      </c>
      <c r="E259" s="160" t="s">
        <v>689</v>
      </c>
      <c r="F259" s="291" t="s">
        <v>2675</v>
      </c>
      <c r="G259" s="199"/>
      <c r="H259" s="200" t="s">
        <v>895</v>
      </c>
      <c r="I259" s="160" t="s">
        <v>141</v>
      </c>
      <c r="J259" s="198"/>
      <c r="K259" s="201">
        <v>46116</v>
      </c>
      <c r="L259" s="202"/>
      <c r="M259" s="203"/>
      <c r="N259" s="168" t="str" cm="1">
        <f t="array" ref="N259">_xlfn.IFNA(LOOKUP(2, 1/(MOD(COLUMN(O259:XFD259)-COLUMN(O259), 5)=2)/(O259:XFD259&lt;&gt;""), O259:XFD259),"Not Submitted")</f>
        <v>Cat. -I</v>
      </c>
      <c r="O259" s="238" t="s">
        <v>171</v>
      </c>
      <c r="P259" s="238"/>
      <c r="Q259" s="198"/>
      <c r="R259" s="102"/>
      <c r="S259" s="205"/>
      <c r="T259" s="239" t="s">
        <v>171</v>
      </c>
      <c r="U259" s="240"/>
      <c r="V259" s="204"/>
      <c r="W259" s="205"/>
      <c r="X259" s="205"/>
      <c r="Y259" s="249">
        <v>46149</v>
      </c>
      <c r="Z259" s="219">
        <v>46149</v>
      </c>
      <c r="AA259" s="198" t="s">
        <v>33</v>
      </c>
      <c r="AB259" s="204" t="s">
        <v>2676</v>
      </c>
      <c r="AC259" s="204"/>
      <c r="AD259" s="250"/>
      <c r="AE259" s="219"/>
      <c r="AF259" s="243"/>
      <c r="AG259" s="205"/>
      <c r="AH259" s="205"/>
      <c r="AI259" s="236"/>
      <c r="AJ259" s="205"/>
      <c r="AK259" s="205"/>
      <c r="AL259" s="205"/>
      <c r="AM259" s="205"/>
      <c r="AN259" s="206"/>
      <c r="AO259" s="205"/>
      <c r="AP259" s="205"/>
      <c r="AQ259" s="205"/>
      <c r="AR259" s="205"/>
      <c r="AS259" s="206"/>
      <c r="AT259" s="205"/>
      <c r="AU259" s="205"/>
      <c r="AV259" s="205"/>
      <c r="AW259" s="205"/>
      <c r="AX259" s="206"/>
      <c r="AY259" s="205"/>
      <c r="AZ259" s="205"/>
      <c r="BA259" s="205"/>
      <c r="BB259" s="205"/>
      <c r="BC259" s="206"/>
      <c r="BD259" s="205"/>
      <c r="BE259" s="205"/>
      <c r="BF259" s="205"/>
      <c r="BG259" s="205"/>
      <c r="BH259" s="206"/>
      <c r="BI259" s="205"/>
      <c r="BJ259" s="205"/>
      <c r="BK259" s="205"/>
      <c r="BL259" s="207"/>
      <c r="BM259" s="7" t="str">
        <f t="shared" si="6"/>
        <v>C</v>
      </c>
    </row>
    <row r="260" spans="1:65" s="2" customFormat="1" ht="13.5" hidden="1">
      <c r="A260" s="277"/>
      <c r="B260" s="277" t="str">
        <f t="shared" si="7"/>
        <v>PSS12_Adani Green Energy 27 C Limited (AGE27CL)</v>
      </c>
      <c r="C260" s="278" t="s">
        <v>857</v>
      </c>
      <c r="D260" s="279" t="s">
        <v>637</v>
      </c>
      <c r="E260" s="28" t="s">
        <v>689</v>
      </c>
      <c r="F260" s="448" t="s">
        <v>3035</v>
      </c>
      <c r="G260" s="280"/>
      <c r="H260" s="289" t="s">
        <v>3034</v>
      </c>
      <c r="I260" s="28" t="s">
        <v>141</v>
      </c>
      <c r="J260" s="28"/>
      <c r="K260" s="567">
        <v>46199</v>
      </c>
      <c r="L260" s="33"/>
      <c r="M260" s="568"/>
      <c r="N260" s="569" t="str" cm="1">
        <f t="array" ref="N260">_xlfn.IFNA(LOOKUP(2, 1/(MOD(COLUMN(O260:XFD260)-COLUMN(O260), 5)=2)/(O260:XFD260&lt;&gt;""), O260:XFD260),"Not Submitted")</f>
        <v>Not Submitted</v>
      </c>
      <c r="O260" s="229"/>
      <c r="P260" s="229"/>
      <c r="Q260" s="28"/>
      <c r="R260" s="34"/>
      <c r="S260" s="207"/>
      <c r="T260" s="219"/>
      <c r="U260" s="219"/>
      <c r="V260" s="569"/>
      <c r="W260" s="207"/>
      <c r="X260" s="207"/>
      <c r="Y260" s="219"/>
      <c r="Z260" s="219"/>
      <c r="AA260" s="569"/>
      <c r="AB260" s="569"/>
      <c r="AC260" s="569"/>
      <c r="AD260" s="219"/>
      <c r="AE260" s="219"/>
      <c r="AF260" s="569"/>
      <c r="AG260" s="207"/>
      <c r="AH260" s="207"/>
      <c r="AI260" s="207"/>
      <c r="AJ260" s="207"/>
      <c r="AK260" s="207"/>
      <c r="AL260" s="207"/>
      <c r="AM260" s="207"/>
      <c r="AN260" s="207"/>
      <c r="AO260" s="207"/>
      <c r="AP260" s="207"/>
      <c r="AQ260" s="207"/>
      <c r="AR260" s="207"/>
      <c r="AS260" s="207"/>
      <c r="AT260" s="207"/>
      <c r="AU260" s="207"/>
      <c r="AV260" s="207"/>
      <c r="AW260" s="207"/>
      <c r="AX260" s="207"/>
      <c r="AY260" s="207"/>
      <c r="AZ260" s="207"/>
      <c r="BA260" s="207"/>
      <c r="BB260" s="207"/>
      <c r="BC260" s="207"/>
      <c r="BD260" s="207"/>
      <c r="BE260" s="207"/>
      <c r="BF260" s="207"/>
      <c r="BG260" s="207"/>
      <c r="BH260" s="207"/>
      <c r="BI260" s="207"/>
      <c r="BJ260" s="207"/>
      <c r="BK260" s="207"/>
      <c r="BL260" s="207"/>
      <c r="BM260" s="635" t="str">
        <f t="shared" si="6"/>
        <v>S</v>
      </c>
    </row>
    <row r="261" spans="1:65" s="2" customFormat="1" ht="14.25" hidden="1" thickTop="1">
      <c r="A261" s="158"/>
      <c r="B261" s="159" t="str">
        <f t="shared" si="7"/>
        <v>PSS12_Adani Green Energy 27 C Limited (AGE27CL)</v>
      </c>
      <c r="C261" s="278" t="s">
        <v>816</v>
      </c>
      <c r="D261" s="197" t="s">
        <v>23</v>
      </c>
      <c r="E261" s="160" t="s">
        <v>897</v>
      </c>
      <c r="F261" s="291" t="s">
        <v>2677</v>
      </c>
      <c r="G261" s="199"/>
      <c r="H261" s="200" t="s">
        <v>899</v>
      </c>
      <c r="I261" s="160" t="s">
        <v>141</v>
      </c>
      <c r="J261" s="198"/>
      <c r="K261" s="201">
        <v>46183</v>
      </c>
      <c r="L261" s="202"/>
      <c r="M261" s="203"/>
      <c r="N261" s="168" t="str" cm="1">
        <f t="array" ref="N261">_xlfn.IFNA(LOOKUP(2, 1/(MOD(COLUMN(O261:XFD261)-COLUMN(O261), 5)=2)/(O261:XFD261&lt;&gt;""), O261:XFD261),"Not Submitted")</f>
        <v>RFC</v>
      </c>
      <c r="O261" s="238" t="s">
        <v>171</v>
      </c>
      <c r="P261" s="238">
        <v>46191</v>
      </c>
      <c r="Q261" s="198" t="s">
        <v>8</v>
      </c>
      <c r="R261" s="102" t="s">
        <v>2949</v>
      </c>
      <c r="S261" s="205"/>
      <c r="T261" s="239"/>
      <c r="U261" s="240"/>
      <c r="V261" s="204"/>
      <c r="W261" s="205"/>
      <c r="X261" s="205"/>
      <c r="Y261" s="249"/>
      <c r="Z261" s="219"/>
      <c r="AA261" s="243"/>
      <c r="AB261" s="204"/>
      <c r="AC261" s="204"/>
      <c r="AD261" s="250"/>
      <c r="AE261" s="219"/>
      <c r="AF261" s="243"/>
      <c r="AG261" s="205"/>
      <c r="AH261" s="205"/>
      <c r="AI261" s="236"/>
      <c r="AJ261" s="205"/>
      <c r="AK261" s="205"/>
      <c r="AL261" s="205"/>
      <c r="AM261" s="205"/>
      <c r="AN261" s="206"/>
      <c r="AO261" s="205"/>
      <c r="AP261" s="205"/>
      <c r="AQ261" s="205"/>
      <c r="AR261" s="205"/>
      <c r="AS261" s="206"/>
      <c r="AT261" s="205"/>
      <c r="AU261" s="205"/>
      <c r="AV261" s="205"/>
      <c r="AW261" s="205"/>
      <c r="AX261" s="206"/>
      <c r="AY261" s="205"/>
      <c r="AZ261" s="205"/>
      <c r="BA261" s="205"/>
      <c r="BB261" s="205"/>
      <c r="BC261" s="206"/>
      <c r="BD261" s="205"/>
      <c r="BE261" s="205"/>
      <c r="BF261" s="205"/>
      <c r="BG261" s="205"/>
      <c r="BH261" s="206"/>
      <c r="BI261" s="205"/>
      <c r="BJ261" s="205"/>
      <c r="BK261" s="205"/>
      <c r="BL261" s="207"/>
      <c r="BM261" s="7" t="str">
        <f t="shared" si="6"/>
        <v>E</v>
      </c>
    </row>
    <row r="262" spans="1:65" s="2" customFormat="1" ht="13.5" hidden="1">
      <c r="A262" s="277"/>
      <c r="B262" s="277" t="str">
        <f t="shared" si="7"/>
        <v>PSS12_Adani Green Energy 27 C Limited (AGE27CL)</v>
      </c>
      <c r="C262" s="278" t="s">
        <v>816</v>
      </c>
      <c r="D262" s="279" t="s">
        <v>23</v>
      </c>
      <c r="E262" s="28" t="s">
        <v>897</v>
      </c>
      <c r="F262" s="448" t="s">
        <v>2958</v>
      </c>
      <c r="G262" s="280"/>
      <c r="H262" s="289" t="s">
        <v>2955</v>
      </c>
      <c r="I262" s="28" t="s">
        <v>141</v>
      </c>
      <c r="J262" s="28"/>
      <c r="K262" s="567">
        <v>46192</v>
      </c>
      <c r="L262" s="33"/>
      <c r="M262" s="568"/>
      <c r="N262" s="569" t="str" cm="1">
        <f t="array" ref="N262">_xlfn.IFNA(LOOKUP(2, 1/(MOD(COLUMN(O262:XFD262)-COLUMN(O262), 5)=2)/(O262:XFD262&lt;&gt;""), O262:XFD262),"Not Submitted")</f>
        <v>Not Submitted</v>
      </c>
      <c r="O262" s="229"/>
      <c r="P262" s="229"/>
      <c r="Q262" s="28"/>
      <c r="R262" s="34"/>
      <c r="S262" s="207"/>
      <c r="T262" s="219"/>
      <c r="U262" s="219"/>
      <c r="V262" s="569"/>
      <c r="W262" s="207"/>
      <c r="X262" s="207"/>
      <c r="Y262" s="219"/>
      <c r="Z262" s="219"/>
      <c r="AA262" s="569"/>
      <c r="AB262" s="569"/>
      <c r="AC262" s="569"/>
      <c r="AD262" s="219"/>
      <c r="AE262" s="219"/>
      <c r="AF262" s="569"/>
      <c r="AG262" s="207"/>
      <c r="AH262" s="207"/>
      <c r="AI262" s="207"/>
      <c r="AJ262" s="207"/>
      <c r="AK262" s="207"/>
      <c r="AL262" s="207"/>
      <c r="AM262" s="207"/>
      <c r="AN262" s="207"/>
      <c r="AO262" s="207"/>
      <c r="AP262" s="207"/>
      <c r="AQ262" s="207"/>
      <c r="AR262" s="207"/>
      <c r="AS262" s="207"/>
      <c r="AT262" s="207"/>
      <c r="AU262" s="207"/>
      <c r="AV262" s="207"/>
      <c r="AW262" s="207"/>
      <c r="AX262" s="207"/>
      <c r="AY262" s="207"/>
      <c r="AZ262" s="207"/>
      <c r="BA262" s="207"/>
      <c r="BB262" s="207"/>
      <c r="BC262" s="207"/>
      <c r="BD262" s="207"/>
      <c r="BE262" s="207"/>
      <c r="BF262" s="207"/>
      <c r="BG262" s="207"/>
      <c r="BH262" s="207"/>
      <c r="BI262" s="207"/>
      <c r="BJ262" s="207"/>
      <c r="BK262" s="207"/>
      <c r="BL262" s="207"/>
      <c r="BM262" s="635" t="str">
        <f t="shared" si="6"/>
        <v>E</v>
      </c>
    </row>
    <row r="263" spans="1:65" s="2" customFormat="1" ht="13.5" hidden="1">
      <c r="A263" s="277"/>
      <c r="B263" s="277" t="str">
        <f t="shared" si="7"/>
        <v>PSS12_Adani Green Energy 27 C Limited (AGE27CL)</v>
      </c>
      <c r="C263" s="278" t="s">
        <v>816</v>
      </c>
      <c r="D263" s="279" t="s">
        <v>23</v>
      </c>
      <c r="E263" s="28" t="s">
        <v>897</v>
      </c>
      <c r="F263" s="448" t="s">
        <v>2959</v>
      </c>
      <c r="G263" s="280"/>
      <c r="H263" s="289" t="s">
        <v>2954</v>
      </c>
      <c r="I263" s="28" t="s">
        <v>141</v>
      </c>
      <c r="J263" s="28"/>
      <c r="K263" s="567">
        <v>46192</v>
      </c>
      <c r="L263" s="33"/>
      <c r="M263" s="568"/>
      <c r="N263" s="569" t="str" cm="1">
        <f t="array" ref="N263">_xlfn.IFNA(LOOKUP(2, 1/(MOD(COLUMN(O263:XFD263)-COLUMN(O263), 5)=2)/(O263:XFD263&lt;&gt;""), O263:XFD263),"Not Submitted")</f>
        <v>RFC</v>
      </c>
      <c r="O263" s="229" t="s">
        <v>171</v>
      </c>
      <c r="P263" s="229">
        <v>46195</v>
      </c>
      <c r="Q263" s="28" t="s">
        <v>8</v>
      </c>
      <c r="R263" s="34" t="s">
        <v>2993</v>
      </c>
      <c r="S263" s="207"/>
      <c r="T263" s="219"/>
      <c r="U263" s="219"/>
      <c r="V263" s="569"/>
      <c r="W263" s="207"/>
      <c r="X263" s="207"/>
      <c r="Y263" s="219"/>
      <c r="Z263" s="219"/>
      <c r="AA263" s="569"/>
      <c r="AB263" s="569"/>
      <c r="AC263" s="569"/>
      <c r="AD263" s="219"/>
      <c r="AE263" s="219"/>
      <c r="AF263" s="569"/>
      <c r="AG263" s="207"/>
      <c r="AH263" s="207"/>
      <c r="AI263" s="207"/>
      <c r="AJ263" s="207"/>
      <c r="AK263" s="207"/>
      <c r="AL263" s="207"/>
      <c r="AM263" s="207"/>
      <c r="AN263" s="207"/>
      <c r="AO263" s="207"/>
      <c r="AP263" s="207"/>
      <c r="AQ263" s="207"/>
      <c r="AR263" s="207"/>
      <c r="AS263" s="207"/>
      <c r="AT263" s="207"/>
      <c r="AU263" s="207"/>
      <c r="AV263" s="207"/>
      <c r="AW263" s="207"/>
      <c r="AX263" s="207"/>
      <c r="AY263" s="207"/>
      <c r="AZ263" s="207"/>
      <c r="BA263" s="207"/>
      <c r="BB263" s="207"/>
      <c r="BC263" s="207"/>
      <c r="BD263" s="207"/>
      <c r="BE263" s="207"/>
      <c r="BF263" s="207"/>
      <c r="BG263" s="207"/>
      <c r="BH263" s="207"/>
      <c r="BI263" s="207"/>
      <c r="BJ263" s="207"/>
      <c r="BK263" s="207"/>
      <c r="BL263" s="207"/>
      <c r="BM263" s="635" t="str">
        <f t="shared" ref="BM263" si="10">MID(F263,20,1)</f>
        <v>E</v>
      </c>
    </row>
    <row r="266" spans="1:65" ht="18.75">
      <c r="F266" s="533" t="s">
        <v>900</v>
      </c>
      <c r="H266" s="357" t="s">
        <v>901</v>
      </c>
      <c r="I266" s="52" t="s">
        <v>902</v>
      </c>
    </row>
    <row r="267" spans="1:65" ht="16.5">
      <c r="F267" s="534" t="s">
        <v>57</v>
      </c>
      <c r="H267" s="54">
        <f t="shared" ref="H267:H275" si="11">COUNTIF($N$2:$N$422,F267)</f>
        <v>0</v>
      </c>
      <c r="I267" s="55">
        <f t="shared" ref="I267:I278" si="12">H267/$H$278</f>
        <v>0</v>
      </c>
    </row>
    <row r="268" spans="1:65" ht="16.5">
      <c r="F268" s="534" t="s">
        <v>8</v>
      </c>
      <c r="H268" s="54">
        <f t="shared" si="11"/>
        <v>45</v>
      </c>
      <c r="I268" s="55">
        <f t="shared" si="12"/>
        <v>0.22500000000000001</v>
      </c>
    </row>
    <row r="269" spans="1:65" ht="16.5">
      <c r="F269" s="534" t="s">
        <v>33</v>
      </c>
      <c r="H269" s="54">
        <f t="shared" si="11"/>
        <v>30</v>
      </c>
      <c r="I269" s="55">
        <f t="shared" si="12"/>
        <v>0.15</v>
      </c>
    </row>
    <row r="270" spans="1:65" ht="16.5">
      <c r="F270" s="534" t="s">
        <v>34</v>
      </c>
      <c r="H270" s="54">
        <f t="shared" si="11"/>
        <v>12</v>
      </c>
      <c r="I270" s="55">
        <f t="shared" si="12"/>
        <v>0.06</v>
      </c>
    </row>
    <row r="271" spans="1:65" ht="16.5">
      <c r="F271" s="534" t="s">
        <v>35</v>
      </c>
      <c r="H271" s="54">
        <f t="shared" si="11"/>
        <v>4</v>
      </c>
      <c r="I271" s="55">
        <f t="shared" si="12"/>
        <v>0.02</v>
      </c>
    </row>
    <row r="272" spans="1:65" ht="16.5">
      <c r="F272" s="534" t="s">
        <v>36</v>
      </c>
      <c r="H272" s="54">
        <f t="shared" si="11"/>
        <v>0</v>
      </c>
      <c r="I272" s="55">
        <f t="shared" si="12"/>
        <v>0</v>
      </c>
    </row>
    <row r="273" spans="6:9" ht="16.5">
      <c r="F273" s="534" t="s">
        <v>37</v>
      </c>
      <c r="H273" s="54">
        <f t="shared" si="11"/>
        <v>45</v>
      </c>
      <c r="I273" s="55">
        <f t="shared" si="12"/>
        <v>0.22500000000000001</v>
      </c>
    </row>
    <row r="274" spans="6:9" ht="16.5">
      <c r="F274" s="534" t="s">
        <v>38</v>
      </c>
      <c r="H274" s="54">
        <f t="shared" si="11"/>
        <v>1</v>
      </c>
      <c r="I274" s="55">
        <f t="shared" si="12"/>
        <v>5.0000000000000001E-3</v>
      </c>
    </row>
    <row r="275" spans="6:9" ht="16.5">
      <c r="F275" s="534" t="s">
        <v>903</v>
      </c>
      <c r="H275" s="54">
        <f t="shared" si="11"/>
        <v>0</v>
      </c>
      <c r="I275" s="55">
        <f t="shared" si="12"/>
        <v>0</v>
      </c>
    </row>
    <row r="276" spans="6:9" ht="18.75">
      <c r="F276" s="535" t="s">
        <v>904</v>
      </c>
      <c r="H276" s="57">
        <f>SUM(H267:H275)</f>
        <v>137</v>
      </c>
      <c r="I276" s="55">
        <f t="shared" si="12"/>
        <v>0.68500000000000005</v>
      </c>
    </row>
    <row r="277" spans="6:9" ht="16.5">
      <c r="F277" s="534" t="s">
        <v>18</v>
      </c>
      <c r="H277" s="54">
        <f>COUNTIF($N$2:$N$422,F277)</f>
        <v>63</v>
      </c>
      <c r="I277" s="55">
        <f t="shared" si="12"/>
        <v>0.315</v>
      </c>
    </row>
    <row r="278" spans="6:9" ht="18.75">
      <c r="F278" s="535" t="s">
        <v>29</v>
      </c>
      <c r="H278" s="57">
        <f>H276+H277</f>
        <v>200</v>
      </c>
      <c r="I278" s="55">
        <f t="shared" si="12"/>
        <v>1</v>
      </c>
    </row>
  </sheetData>
  <autoFilter ref="A2:BW263" xr:uid="{6E506394-B0AE-4C97-AD73-0C50887608B1}">
    <filterColumn colId="13">
      <filters>
        <filter val="Cat. -IV_Star"/>
      </filters>
    </filterColumn>
  </autoFilter>
  <dataConsolidate/>
  <mergeCells count="11">
    <mergeCell ref="AI1:AM1"/>
    <mergeCell ref="A1:I1"/>
    <mergeCell ref="O1:S1"/>
    <mergeCell ref="T1:X1"/>
    <mergeCell ref="Y1:AC1"/>
    <mergeCell ref="AD1:AH1"/>
    <mergeCell ref="AN1:AR1"/>
    <mergeCell ref="AS1:AW1"/>
    <mergeCell ref="AX1:BB1"/>
    <mergeCell ref="BC1:BG1"/>
    <mergeCell ref="BH1:BL1"/>
  </mergeCells>
  <phoneticPr fontId="28" type="noConversion"/>
  <conditionalFormatting sqref="F2">
    <cfRule type="duplicateValues" dxfId="244" priority="287"/>
  </conditionalFormatting>
  <conditionalFormatting sqref="F3:F9">
    <cfRule type="duplicateValues" dxfId="243" priority="920"/>
  </conditionalFormatting>
  <conditionalFormatting sqref="F10:F12">
    <cfRule type="duplicateValues" dxfId="242" priority="270"/>
  </conditionalFormatting>
  <conditionalFormatting sqref="F13:F15">
    <cfRule type="duplicateValues" dxfId="241" priority="269"/>
  </conditionalFormatting>
  <conditionalFormatting sqref="F16:F18">
    <cfRule type="duplicateValues" dxfId="240" priority="268"/>
  </conditionalFormatting>
  <conditionalFormatting sqref="F19:F22">
    <cfRule type="duplicateValues" dxfId="239" priority="267"/>
  </conditionalFormatting>
  <conditionalFormatting sqref="F23:F25">
    <cfRule type="duplicateValues" dxfId="238" priority="266"/>
  </conditionalFormatting>
  <conditionalFormatting sqref="F26:F28">
    <cfRule type="duplicateValues" dxfId="237" priority="265"/>
  </conditionalFormatting>
  <conditionalFormatting sqref="F29:F32">
    <cfRule type="duplicateValues" dxfId="236" priority="271"/>
  </conditionalFormatting>
  <conditionalFormatting sqref="F33:F35">
    <cfRule type="duplicateValues" dxfId="235" priority="264"/>
  </conditionalFormatting>
  <conditionalFormatting sqref="F36:F38">
    <cfRule type="duplicateValues" dxfId="234" priority="263"/>
  </conditionalFormatting>
  <conditionalFormatting sqref="F39:F41">
    <cfRule type="duplicateValues" dxfId="233" priority="262"/>
  </conditionalFormatting>
  <conditionalFormatting sqref="F42">
    <cfRule type="duplicateValues" dxfId="232" priority="257"/>
  </conditionalFormatting>
  <conditionalFormatting sqref="F43">
    <cfRule type="duplicateValues" dxfId="231" priority="254"/>
  </conditionalFormatting>
  <conditionalFormatting sqref="F44">
    <cfRule type="duplicateValues" dxfId="230" priority="255"/>
  </conditionalFormatting>
  <conditionalFormatting sqref="F45">
    <cfRule type="duplicateValues" dxfId="229" priority="256"/>
  </conditionalFormatting>
  <conditionalFormatting sqref="F46">
    <cfRule type="duplicateValues" dxfId="228" priority="261"/>
  </conditionalFormatting>
  <conditionalFormatting sqref="F47">
    <cfRule type="duplicateValues" dxfId="227" priority="260"/>
  </conditionalFormatting>
  <conditionalFormatting sqref="F48">
    <cfRule type="duplicateValues" dxfId="226" priority="259"/>
  </conditionalFormatting>
  <conditionalFormatting sqref="F49">
    <cfRule type="duplicateValues" dxfId="225" priority="258"/>
  </conditionalFormatting>
  <conditionalFormatting sqref="F50:F52">
    <cfRule type="duplicateValues" dxfId="224" priority="281"/>
  </conditionalFormatting>
  <conditionalFormatting sqref="F50:F83">
    <cfRule type="duplicateValues" dxfId="223" priority="273"/>
  </conditionalFormatting>
  <conditionalFormatting sqref="F53">
    <cfRule type="duplicateValues" dxfId="222" priority="279"/>
  </conditionalFormatting>
  <conditionalFormatting sqref="F54">
    <cfRule type="duplicateValues" dxfId="221" priority="278"/>
  </conditionalFormatting>
  <conditionalFormatting sqref="F55:F58">
    <cfRule type="duplicateValues" dxfId="220" priority="277"/>
  </conditionalFormatting>
  <conditionalFormatting sqref="F59:F60">
    <cfRule type="duplicateValues" dxfId="219" priority="276"/>
  </conditionalFormatting>
  <conditionalFormatting sqref="F61:F77">
    <cfRule type="duplicateValues" dxfId="218" priority="275"/>
  </conditionalFormatting>
  <conditionalFormatting sqref="F78:F79">
    <cfRule type="duplicateValues" dxfId="217" priority="274"/>
  </conditionalFormatting>
  <conditionalFormatting sqref="F80:F81">
    <cfRule type="duplicateValues" dxfId="216" priority="280"/>
  </conditionalFormatting>
  <conditionalFormatting sqref="F82:F83">
    <cfRule type="duplicateValues" dxfId="215" priority="272"/>
  </conditionalFormatting>
  <conditionalFormatting sqref="F85:F93">
    <cfRule type="duplicateValues" dxfId="214" priority="1233"/>
  </conditionalFormatting>
  <conditionalFormatting sqref="F123">
    <cfRule type="duplicateValues" dxfId="213" priority="130"/>
    <cfRule type="duplicateValues" dxfId="212" priority="129"/>
    <cfRule type="duplicateValues" dxfId="211" priority="131"/>
    <cfRule type="duplicateValues" dxfId="210" priority="128"/>
    <cfRule type="duplicateValues" dxfId="209" priority="127"/>
  </conditionalFormatting>
  <conditionalFormatting sqref="F124">
    <cfRule type="duplicateValues" dxfId="208" priority="80"/>
    <cfRule type="duplicateValues" dxfId="207" priority="83"/>
    <cfRule type="duplicateValues" dxfId="206" priority="82"/>
    <cfRule type="duplicateValues" dxfId="205" priority="81"/>
    <cfRule type="duplicateValues" dxfId="204" priority="84"/>
  </conditionalFormatting>
  <conditionalFormatting sqref="F125">
    <cfRule type="duplicateValues" dxfId="203" priority="85"/>
    <cfRule type="duplicateValues" dxfId="202" priority="86"/>
    <cfRule type="duplicateValues" dxfId="201" priority="87"/>
    <cfRule type="duplicateValues" dxfId="200" priority="88"/>
    <cfRule type="duplicateValues" dxfId="199" priority="89"/>
  </conditionalFormatting>
  <conditionalFormatting sqref="F126">
    <cfRule type="duplicateValues" dxfId="198" priority="93"/>
    <cfRule type="duplicateValues" dxfId="197" priority="90"/>
    <cfRule type="duplicateValues" dxfId="196" priority="91"/>
    <cfRule type="duplicateValues" dxfId="195" priority="92"/>
    <cfRule type="duplicateValues" dxfId="194" priority="94"/>
  </conditionalFormatting>
  <conditionalFormatting sqref="F127">
    <cfRule type="duplicateValues" dxfId="193" priority="95"/>
    <cfRule type="duplicateValues" dxfId="192" priority="96"/>
    <cfRule type="duplicateValues" dxfId="191" priority="97"/>
  </conditionalFormatting>
  <conditionalFormatting sqref="F128">
    <cfRule type="duplicateValues" dxfId="190" priority="116"/>
    <cfRule type="duplicateValues" dxfId="189" priority="114"/>
    <cfRule type="duplicateValues" dxfId="188" priority="115"/>
  </conditionalFormatting>
  <conditionalFormatting sqref="F129">
    <cfRule type="duplicateValues" dxfId="187" priority="139"/>
    <cfRule type="duplicateValues" dxfId="186" priority="138"/>
    <cfRule type="duplicateValues" dxfId="185" priority="141"/>
    <cfRule type="duplicateValues" dxfId="184" priority="137"/>
    <cfRule type="duplicateValues" dxfId="183" priority="140"/>
  </conditionalFormatting>
  <conditionalFormatting sqref="F130">
    <cfRule type="duplicateValues" dxfId="182" priority="99"/>
    <cfRule type="duplicateValues" dxfId="181" priority="98"/>
    <cfRule type="duplicateValues" dxfId="180" priority="100"/>
  </conditionalFormatting>
  <conditionalFormatting sqref="F131">
    <cfRule type="duplicateValues" dxfId="179" priority="106"/>
    <cfRule type="duplicateValues" dxfId="178" priority="107"/>
    <cfRule type="duplicateValues" dxfId="177" priority="108"/>
  </conditionalFormatting>
  <conditionalFormatting sqref="F132">
    <cfRule type="duplicateValues" dxfId="176" priority="121"/>
    <cfRule type="duplicateValues" dxfId="175" priority="120"/>
    <cfRule type="duplicateValues" dxfId="174" priority="117"/>
    <cfRule type="duplicateValues" dxfId="173" priority="118"/>
    <cfRule type="duplicateValues" dxfId="172" priority="119"/>
  </conditionalFormatting>
  <conditionalFormatting sqref="F133:F134">
    <cfRule type="duplicateValues" dxfId="171" priority="122"/>
    <cfRule type="duplicateValues" dxfId="170" priority="123"/>
    <cfRule type="duplicateValues" dxfId="169" priority="124"/>
    <cfRule type="duplicateValues" dxfId="168" priority="125"/>
    <cfRule type="duplicateValues" dxfId="167" priority="126"/>
  </conditionalFormatting>
  <conditionalFormatting sqref="F135">
    <cfRule type="duplicateValues" dxfId="166" priority="103"/>
    <cfRule type="duplicateValues" dxfId="165" priority="104"/>
    <cfRule type="duplicateValues" dxfId="164" priority="105"/>
    <cfRule type="duplicateValues" dxfId="163" priority="101"/>
    <cfRule type="duplicateValues" dxfId="162" priority="102"/>
  </conditionalFormatting>
  <conditionalFormatting sqref="F136">
    <cfRule type="duplicateValues" dxfId="161" priority="112"/>
    <cfRule type="duplicateValues" dxfId="160" priority="109"/>
    <cfRule type="duplicateValues" dxfId="159" priority="110"/>
    <cfRule type="duplicateValues" dxfId="158" priority="111"/>
    <cfRule type="duplicateValues" dxfId="157" priority="113"/>
  </conditionalFormatting>
  <conditionalFormatting sqref="F137:F138">
    <cfRule type="duplicateValues" dxfId="156" priority="136"/>
    <cfRule type="duplicateValues" dxfId="155" priority="135"/>
    <cfRule type="duplicateValues" dxfId="154" priority="133"/>
    <cfRule type="duplicateValues" dxfId="153" priority="132"/>
    <cfRule type="duplicateValues" dxfId="152" priority="134"/>
  </conditionalFormatting>
  <conditionalFormatting sqref="F174">
    <cfRule type="duplicateValues" dxfId="151" priority="146"/>
    <cfRule type="duplicateValues" dxfId="150" priority="147"/>
    <cfRule type="duplicateValues" dxfId="149" priority="148"/>
  </conditionalFormatting>
  <conditionalFormatting sqref="F175">
    <cfRule type="duplicateValues" dxfId="148" priority="9"/>
    <cfRule type="duplicateValues" dxfId="147" priority="7"/>
    <cfRule type="duplicateValues" dxfId="146" priority="8"/>
  </conditionalFormatting>
  <conditionalFormatting sqref="F179">
    <cfRule type="duplicateValues" dxfId="145" priority="188"/>
    <cfRule type="duplicateValues" dxfId="144" priority="179"/>
    <cfRule type="duplicateValues" dxfId="143" priority="180"/>
    <cfRule type="duplicateValues" dxfId="142" priority="187"/>
  </conditionalFormatting>
  <conditionalFormatting sqref="F180">
    <cfRule type="duplicateValues" dxfId="141" priority="190"/>
    <cfRule type="duplicateValues" dxfId="140" priority="198"/>
    <cfRule type="duplicateValues" dxfId="139" priority="199"/>
  </conditionalFormatting>
  <conditionalFormatting sqref="F181">
    <cfRule type="duplicateValues" dxfId="138" priority="169"/>
    <cfRule type="duplicateValues" dxfId="137" priority="177"/>
    <cfRule type="duplicateValues" dxfId="136" priority="178"/>
  </conditionalFormatting>
  <conditionalFormatting sqref="F182">
    <cfRule type="duplicateValues" dxfId="135" priority="159"/>
    <cfRule type="duplicateValues" dxfId="134" priority="168"/>
    <cfRule type="duplicateValues" dxfId="133" priority="167"/>
  </conditionalFormatting>
  <conditionalFormatting sqref="F183:F184">
    <cfRule type="duplicateValues" dxfId="132" priority="51"/>
    <cfRule type="duplicateValues" dxfId="131" priority="49"/>
    <cfRule type="duplicateValues" dxfId="130" priority="47"/>
    <cfRule type="duplicateValues" dxfId="129" priority="48"/>
    <cfRule type="duplicateValues" dxfId="128" priority="50"/>
  </conditionalFormatting>
  <conditionalFormatting sqref="F193">
    <cfRule type="duplicateValues" dxfId="127" priority="219"/>
    <cfRule type="duplicateValues" dxfId="126" priority="218"/>
    <cfRule type="duplicateValues" dxfId="125" priority="210"/>
  </conditionalFormatting>
  <conditionalFormatting sqref="F199">
    <cfRule type="duplicateValues" dxfId="124" priority="221"/>
    <cfRule type="duplicateValues" dxfId="123" priority="220"/>
    <cfRule type="duplicateValues" dxfId="122" priority="222"/>
    <cfRule type="duplicateValues" dxfId="121" priority="223"/>
  </conditionalFormatting>
  <conditionalFormatting sqref="F200:F205 F94:F122 F194:F198 F185:F192 F207:F223 F176:F178 F139:F173 F239:F254 F225:F236">
    <cfRule type="duplicateValues" dxfId="120" priority="1380"/>
    <cfRule type="duplicateValues" dxfId="119" priority="1379"/>
  </conditionalFormatting>
  <conditionalFormatting sqref="F206">
    <cfRule type="duplicateValues" dxfId="118" priority="209"/>
    <cfRule type="duplicateValues" dxfId="117" priority="200"/>
    <cfRule type="duplicateValues" dxfId="116" priority="208"/>
  </conditionalFormatting>
  <conditionalFormatting sqref="F224">
    <cfRule type="duplicateValues" dxfId="115" priority="60"/>
    <cfRule type="duplicateValues" dxfId="114" priority="59"/>
    <cfRule type="duplicateValues" dxfId="113" priority="58"/>
  </conditionalFormatting>
  <conditionalFormatting sqref="F237:F238">
    <cfRule type="duplicateValues" dxfId="112" priority="70"/>
    <cfRule type="duplicateValues" dxfId="111" priority="78"/>
    <cfRule type="duplicateValues" dxfId="110" priority="69"/>
    <cfRule type="duplicateValues" dxfId="109" priority="79"/>
  </conditionalFormatting>
  <conditionalFormatting sqref="F255:F257">
    <cfRule type="duplicateValues" dxfId="108" priority="145"/>
    <cfRule type="duplicateValues" dxfId="107" priority="144"/>
    <cfRule type="duplicateValues" dxfId="106" priority="142"/>
    <cfRule type="duplicateValues" dxfId="105" priority="143"/>
  </conditionalFormatting>
  <conditionalFormatting sqref="F258:F259">
    <cfRule type="duplicateValues" dxfId="104" priority="157"/>
    <cfRule type="duplicateValues" dxfId="103" priority="149"/>
    <cfRule type="duplicateValues" dxfId="102" priority="158"/>
  </conditionalFormatting>
  <conditionalFormatting sqref="F260">
    <cfRule type="duplicateValues" dxfId="101" priority="20"/>
    <cfRule type="duplicateValues" dxfId="100" priority="19"/>
    <cfRule type="duplicateValues" dxfId="99" priority="17"/>
  </conditionalFormatting>
  <conditionalFormatting sqref="F261">
    <cfRule type="duplicateValues" dxfId="98" priority="34"/>
    <cfRule type="duplicateValues" dxfId="97" priority="33"/>
    <cfRule type="duplicateValues" dxfId="96" priority="31"/>
  </conditionalFormatting>
  <conditionalFormatting sqref="F262:F263">
    <cfRule type="duplicateValues" dxfId="95" priority="21"/>
    <cfRule type="duplicateValues" dxfId="94" priority="24"/>
    <cfRule type="duplicateValues" dxfId="93" priority="23"/>
  </conditionalFormatting>
  <conditionalFormatting sqref="F279:F1048576 F1:F9 F200:F205 F84:F122 F194:F198 F185:F192 F207:F223 F264:F265 F176:F178 F139:F173 F239:F254 F225:F236">
    <cfRule type="duplicateValues" dxfId="92" priority="282"/>
  </conditionalFormatting>
  <conditionalFormatting sqref="G41:G45">
    <cfRule type="duplicateValues" dxfId="91" priority="347"/>
  </conditionalFormatting>
  <conditionalFormatting sqref="G50:G55 G57:G83">
    <cfRule type="duplicateValues" dxfId="90" priority="1240"/>
  </conditionalFormatting>
  <conditionalFormatting sqref="G56">
    <cfRule type="duplicateValues" dxfId="89" priority="349"/>
  </conditionalFormatting>
  <conditionalFormatting sqref="G84:G91">
    <cfRule type="duplicateValues" dxfId="88" priority="1239"/>
  </conditionalFormatting>
  <conditionalFormatting sqref="G92:G93">
    <cfRule type="duplicateValues" dxfId="87" priority="333"/>
  </conditionalFormatting>
  <conditionalFormatting sqref="G175">
    <cfRule type="duplicateValues" dxfId="86" priority="10"/>
  </conditionalFormatting>
  <conditionalFormatting sqref="G179">
    <cfRule type="duplicateValues" dxfId="85" priority="189"/>
  </conditionalFormatting>
  <conditionalFormatting sqref="G180">
    <cfRule type="duplicateValues" dxfId="84" priority="197"/>
  </conditionalFormatting>
  <conditionalFormatting sqref="G181">
    <cfRule type="duplicateValues" dxfId="83" priority="176"/>
  </conditionalFormatting>
  <conditionalFormatting sqref="G182">
    <cfRule type="duplicateValues" dxfId="82" priority="166"/>
  </conditionalFormatting>
  <conditionalFormatting sqref="G193">
    <cfRule type="duplicateValues" dxfId="81" priority="217"/>
  </conditionalFormatting>
  <conditionalFormatting sqref="G206">
    <cfRule type="duplicateValues" dxfId="80" priority="207"/>
  </conditionalFormatting>
  <conditionalFormatting sqref="G224">
    <cfRule type="duplicateValues" dxfId="79" priority="68"/>
    <cfRule type="duplicateValues" dxfId="78" priority="67"/>
  </conditionalFormatting>
  <conditionalFormatting sqref="G237:G238">
    <cfRule type="duplicateValues" dxfId="77" priority="77"/>
  </conditionalFormatting>
  <conditionalFormatting sqref="G258:G259">
    <cfRule type="duplicateValues" dxfId="76" priority="156"/>
  </conditionalFormatting>
  <conditionalFormatting sqref="G260">
    <cfRule type="duplicateValues" dxfId="75" priority="18"/>
  </conditionalFormatting>
  <conditionalFormatting sqref="G261">
    <cfRule type="duplicateValues" dxfId="74" priority="32"/>
  </conditionalFormatting>
  <conditionalFormatting sqref="G262:G263">
    <cfRule type="duplicateValues" dxfId="73" priority="22"/>
  </conditionalFormatting>
  <conditionalFormatting sqref="G279:G1048576 G57:G83 G46:G55 G1:G40 G194:G205 G185:G192 G207:G223 G264:G265 G94:G174 G239:G257 G225:G236 G176:G178">
    <cfRule type="duplicateValues" dxfId="72" priority="872"/>
  </conditionalFormatting>
  <conditionalFormatting sqref="L1:L93">
    <cfRule type="cellIs" dxfId="71" priority="335" stopIfTrue="1" operator="equal">
      <formula>"FA"</formula>
    </cfRule>
    <cfRule type="cellIs" dxfId="70" priority="336" stopIfTrue="1" operator="equal">
      <formula>"Cat. -I"</formula>
    </cfRule>
    <cfRule type="cellIs" dxfId="69" priority="337" stopIfTrue="1" operator="equal">
      <formula>"Cat. -II"</formula>
    </cfRule>
    <cfRule type="cellIs" dxfId="68" priority="338" stopIfTrue="1" operator="equal">
      <formula>"Cat. -III"</formula>
    </cfRule>
    <cfRule type="cellIs" dxfId="67" priority="339" stopIfTrue="1" operator="equal">
      <formula>"Cat. -IV"</formula>
    </cfRule>
  </conditionalFormatting>
  <conditionalFormatting sqref="L2:L93">
    <cfRule type="cellIs" dxfId="66" priority="334" stopIfTrue="1" operator="equal">
      <formula>"Cat. -IV_Star"</formula>
    </cfRule>
  </conditionalFormatting>
  <conditionalFormatting sqref="L179">
    <cfRule type="cellIs" dxfId="65" priority="182" stopIfTrue="1" operator="equal">
      <formula>"FA"</formula>
    </cfRule>
    <cfRule type="cellIs" dxfId="64" priority="186" stopIfTrue="1" operator="equal">
      <formula>"Cat. -IV"</formula>
    </cfRule>
    <cfRule type="cellIs" dxfId="63" priority="185" stopIfTrue="1" operator="equal">
      <formula>"Cat. -III"</formula>
    </cfRule>
    <cfRule type="cellIs" dxfId="62" priority="184" stopIfTrue="1" operator="equal">
      <formula>"Cat. -II"</formula>
    </cfRule>
    <cfRule type="cellIs" dxfId="61" priority="183" stopIfTrue="1" operator="equal">
      <formula>"Cat. -I"</formula>
    </cfRule>
    <cfRule type="cellIs" dxfId="60" priority="181" stopIfTrue="1" operator="equal">
      <formula>"Cat. -IV_Star"</formula>
    </cfRule>
  </conditionalFormatting>
  <conditionalFormatting sqref="L224">
    <cfRule type="cellIs" dxfId="59" priority="63" stopIfTrue="1" operator="equal">
      <formula>"Cat. -I"</formula>
    </cfRule>
    <cfRule type="cellIs" dxfId="58" priority="62" stopIfTrue="1" operator="equal">
      <formula>"FA"</formula>
    </cfRule>
    <cfRule type="cellIs" dxfId="57" priority="61" stopIfTrue="1" operator="equal">
      <formula>"Cat. -IV_Star"</formula>
    </cfRule>
    <cfRule type="cellIs" dxfId="56" priority="64" stopIfTrue="1" operator="equal">
      <formula>"Cat. -II"</formula>
    </cfRule>
    <cfRule type="cellIs" dxfId="55" priority="66" stopIfTrue="1" operator="equal">
      <formula>"Cat. -IV"</formula>
    </cfRule>
    <cfRule type="cellIs" dxfId="54" priority="65" stopIfTrue="1" operator="equal">
      <formula>"Cat. -III"</formula>
    </cfRule>
  </conditionalFormatting>
  <conditionalFormatting sqref="N1:N263">
    <cfRule type="cellIs" dxfId="53" priority="5" stopIfTrue="1" operator="equal">
      <formula>"Cat. -III"</formula>
    </cfRule>
    <cfRule type="cellIs" dxfId="52" priority="6" stopIfTrue="1" operator="equal">
      <formula>"Cat. -IV"</formula>
    </cfRule>
    <cfRule type="cellIs" dxfId="51" priority="4" stopIfTrue="1" operator="equal">
      <formula>"Cat. -II"</formula>
    </cfRule>
    <cfRule type="cellIs" dxfId="50" priority="3" stopIfTrue="1" operator="equal">
      <formula>"Cat. -I"</formula>
    </cfRule>
    <cfRule type="cellIs" dxfId="49" priority="2" stopIfTrue="1" operator="equal">
      <formula>"FA"</formula>
    </cfRule>
  </conditionalFormatting>
  <conditionalFormatting sqref="N2:N263">
    <cfRule type="cellIs" dxfId="48" priority="1" stopIfTrue="1" operator="equal">
      <formula>"Cat. -IV_Star"</formula>
    </cfRule>
  </conditionalFormatting>
  <pageMargins left="0.74803149606299213" right="0.74803149606299213" top="0.98425196850393704" bottom="0.98425196850393704" header="0.51181102362204722" footer="0.51181102362204722"/>
  <pageSetup paperSize="9" scale="47" orientation="portrait" r:id="rId1"/>
  <headerFooter alignWithMargins="0"/>
  <colBreaks count="1" manualBreakCount="1">
    <brk id="9" max="13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1062-5997-41BA-82DF-EA90C47181E9}">
  <sheetPr codeName="Sheet7" filterMode="1">
    <tabColor indexed="12"/>
  </sheetPr>
  <dimension ref="A1:BW266"/>
  <sheetViews>
    <sheetView zoomScale="90" zoomScaleNormal="90" zoomScaleSheetLayoutView="70" workbookViewId="0">
      <pane ySplit="2" topLeftCell="A65" activePane="bottomLeft" state="frozen"/>
      <selection activeCell="A3" sqref="A3"/>
      <selection pane="bottomLeft" activeCell="D212" sqref="D212"/>
    </sheetView>
  </sheetViews>
  <sheetFormatPr defaultColWidth="9.140625" defaultRowHeight="12.75"/>
  <cols>
    <col min="1" max="1" width="12.42578125" style="12" bestFit="1" customWidth="1"/>
    <col min="2" max="2" width="46.5703125" style="9" bestFit="1" customWidth="1"/>
    <col min="3" max="3" width="31.85546875" style="12" customWidth="1"/>
    <col min="4" max="4" width="22.5703125" style="2" bestFit="1" customWidth="1"/>
    <col min="5" max="5" width="26.7109375" style="265" bestFit="1" customWidth="1"/>
    <col min="6" max="6" width="58" style="265" customWidth="1"/>
    <col min="7" max="7" width="36" style="259" hidden="1" customWidth="1"/>
    <col min="8" max="8" width="70.42578125" style="259" customWidth="1"/>
    <col min="9" max="9" width="21" style="12" hidden="1" customWidth="1"/>
    <col min="10" max="11" width="21" style="259" hidden="1" customWidth="1"/>
    <col min="12" max="12" width="26.7109375" style="262" hidden="1" customWidth="1"/>
    <col min="13" max="13" width="21" style="12" hidden="1" customWidth="1"/>
    <col min="14" max="14" width="27.140625" style="263" customWidth="1"/>
    <col min="15" max="15" width="17" style="262" customWidth="1"/>
    <col min="16" max="16" width="15.140625" style="262" customWidth="1"/>
    <col min="17" max="17" width="15.7109375" style="12" customWidth="1"/>
    <col min="18" max="18" width="28.140625" style="12" customWidth="1"/>
    <col min="19" max="19" width="29.7109375" style="263" customWidth="1"/>
    <col min="20" max="20" width="22.5703125" style="12" customWidth="1"/>
    <col min="21" max="21" width="14.5703125" style="12" customWidth="1"/>
    <col min="22" max="22" width="14" style="12" customWidth="1"/>
    <col min="23" max="23" width="35.42578125" style="12" customWidth="1"/>
    <col min="24" max="24" width="24.85546875" style="263" customWidth="1"/>
    <col min="25" max="25" width="21.42578125" style="12" customWidth="1"/>
    <col min="26" max="26" width="15.42578125" style="12" customWidth="1"/>
    <col min="27" max="27" width="14.85546875" style="12" customWidth="1"/>
    <col min="28" max="28" width="25.28515625" style="12" customWidth="1"/>
    <col min="29" max="29" width="9.140625" style="264" customWidth="1"/>
    <col min="30" max="30" width="14" style="12" customWidth="1"/>
    <col min="31" max="31" width="14.5703125" style="12" customWidth="1"/>
    <col min="32" max="32" width="10.7109375" style="12" customWidth="1"/>
    <col min="33" max="33" width="15.42578125" style="12" customWidth="1"/>
    <col min="34" max="34" width="9.140625" style="263" customWidth="1"/>
    <col min="35" max="35" width="14.85546875" style="12" customWidth="1"/>
    <col min="36" max="36" width="14" style="12" customWidth="1"/>
    <col min="37" max="37" width="15.42578125" style="12" customWidth="1"/>
    <col min="38" max="38" width="21.42578125" style="12" customWidth="1"/>
    <col min="39" max="39" width="9.140625" style="263" customWidth="1"/>
    <col min="40" max="40" width="13.5703125" style="12" customWidth="1"/>
    <col min="41" max="41" width="14.85546875" style="12" customWidth="1"/>
    <col min="42" max="42" width="21.42578125" style="12" customWidth="1"/>
    <col min="43" max="43" width="14" style="12" customWidth="1"/>
    <col min="44" max="44" width="9.140625" style="263" customWidth="1"/>
    <col min="45" max="45" width="15.42578125" style="12" customWidth="1"/>
    <col min="46" max="46" width="15.7109375" style="12" customWidth="1"/>
    <col min="47" max="47" width="14" style="12" customWidth="1"/>
    <col min="48" max="48" width="14.85546875" style="12" customWidth="1"/>
    <col min="49" max="49" width="9.140625" style="263" customWidth="1"/>
    <col min="50" max="50" width="21.42578125" style="12" customWidth="1"/>
    <col min="51" max="51" width="15.42578125" style="12" customWidth="1"/>
    <col min="52" max="52" width="14.85546875" style="12" customWidth="1"/>
    <col min="53" max="53" width="10.7109375" style="12" customWidth="1"/>
    <col min="54" max="54" width="9.140625" style="263" customWidth="1"/>
    <col min="55" max="55" width="14" style="12" customWidth="1"/>
    <col min="56" max="56" width="21.42578125" style="12" customWidth="1"/>
    <col min="57" max="57" width="10.7109375" style="12" customWidth="1"/>
    <col min="58" max="58" width="15.42578125" style="12" customWidth="1"/>
    <col min="59" max="59" width="9.140625" style="263" customWidth="1"/>
    <col min="60" max="60" width="14.85546875" style="12" customWidth="1"/>
    <col min="61" max="61" width="14" style="12" customWidth="1"/>
    <col min="62" max="62" width="15.42578125" style="12" customWidth="1"/>
    <col min="63" max="63" width="21.42578125" style="12" customWidth="1"/>
    <col min="64" max="64" width="9.140625" style="263" customWidth="1"/>
    <col min="65" max="65" width="10.7109375" style="12" customWidth="1"/>
    <col min="66" max="66" width="14.85546875" style="12" customWidth="1"/>
    <col min="67" max="67" width="14" style="12" customWidth="1"/>
    <col min="68" max="68" width="21.42578125" style="12" customWidth="1"/>
    <col min="69" max="69" width="15.42578125" style="12" customWidth="1"/>
    <col min="70" max="70" width="10.7109375" style="12" customWidth="1"/>
    <col min="71" max="71" width="14.85546875" style="12" customWidth="1"/>
    <col min="72" max="72" width="14" style="12" customWidth="1"/>
    <col min="73" max="73" width="21.42578125" style="12" customWidth="1"/>
    <col min="74" max="74" width="15.42578125" style="12" customWidth="1"/>
    <col min="75" max="75" width="10.7109375" style="12" customWidth="1"/>
    <col min="76" max="76" width="17.28515625" style="259" customWidth="1"/>
    <col min="77" max="77" width="15" style="259" customWidth="1"/>
    <col min="78" max="78" width="9.140625" style="259" customWidth="1"/>
    <col min="79" max="16384" width="9.140625" style="259"/>
  </cols>
  <sheetData>
    <row r="1" spans="1:75" ht="21.75" thickTop="1" thickBot="1">
      <c r="A1" s="870" t="s">
        <v>1984</v>
      </c>
      <c r="B1" s="765"/>
      <c r="C1" s="765"/>
      <c r="D1" s="765"/>
      <c r="E1" s="765"/>
      <c r="F1" s="765"/>
      <c r="G1" s="766"/>
      <c r="H1" s="765"/>
      <c r="I1" s="766"/>
      <c r="J1" s="1"/>
      <c r="K1" s="1"/>
      <c r="L1" s="1"/>
      <c r="M1" s="1"/>
      <c r="N1" s="1"/>
      <c r="O1" s="767" t="s">
        <v>63</v>
      </c>
      <c r="P1" s="768"/>
      <c r="Q1" s="768"/>
      <c r="R1" s="768"/>
      <c r="S1" s="769"/>
      <c r="T1" s="770" t="s">
        <v>64</v>
      </c>
      <c r="U1" s="771"/>
      <c r="V1" s="771"/>
      <c r="W1" s="771"/>
      <c r="X1" s="772"/>
      <c r="Y1" s="773" t="s">
        <v>65</v>
      </c>
      <c r="Z1" s="774"/>
      <c r="AA1" s="774"/>
      <c r="AB1" s="774"/>
      <c r="AC1" s="775"/>
      <c r="AD1" s="776" t="s">
        <v>66</v>
      </c>
      <c r="AE1" s="777"/>
      <c r="AF1" s="777"/>
      <c r="AG1" s="777"/>
      <c r="AH1" s="778"/>
      <c r="AI1" s="761" t="s">
        <v>67</v>
      </c>
      <c r="AJ1" s="762"/>
      <c r="AK1" s="762"/>
      <c r="AL1" s="762"/>
      <c r="AM1" s="763"/>
      <c r="AN1" s="746" t="s">
        <v>68</v>
      </c>
      <c r="AO1" s="747"/>
      <c r="AP1" s="747"/>
      <c r="AQ1" s="747"/>
      <c r="AR1" s="748"/>
      <c r="AS1" s="749" t="s">
        <v>69</v>
      </c>
      <c r="AT1" s="750"/>
      <c r="AU1" s="750"/>
      <c r="AV1" s="750"/>
      <c r="AW1" s="751"/>
      <c r="AX1" s="752" t="s">
        <v>70</v>
      </c>
      <c r="AY1" s="753"/>
      <c r="AZ1" s="753"/>
      <c r="BA1" s="753"/>
      <c r="BB1" s="754"/>
      <c r="BC1" s="755" t="s">
        <v>71</v>
      </c>
      <c r="BD1" s="756"/>
      <c r="BE1" s="756"/>
      <c r="BF1" s="756"/>
      <c r="BG1" s="757"/>
      <c r="BH1" s="758" t="s">
        <v>72</v>
      </c>
      <c r="BI1" s="759"/>
      <c r="BJ1" s="759"/>
      <c r="BK1" s="759"/>
      <c r="BL1" s="760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</row>
    <row r="2" spans="1:75" ht="27" thickTop="1" thickBot="1">
      <c r="A2" s="451" t="s">
        <v>73</v>
      </c>
      <c r="B2" s="274" t="s">
        <v>19</v>
      </c>
      <c r="C2" s="274" t="s">
        <v>74</v>
      </c>
      <c r="D2" s="275" t="s">
        <v>75</v>
      </c>
      <c r="E2" s="276" t="s">
        <v>46</v>
      </c>
      <c r="F2" s="274" t="s">
        <v>76</v>
      </c>
      <c r="G2" s="294" t="s">
        <v>77</v>
      </c>
      <c r="H2" s="274" t="s">
        <v>78</v>
      </c>
      <c r="I2" s="294" t="s">
        <v>79</v>
      </c>
      <c r="J2" s="144" t="s">
        <v>80</v>
      </c>
      <c r="K2" s="144" t="s">
        <v>81</v>
      </c>
      <c r="L2" s="144" t="s">
        <v>82</v>
      </c>
      <c r="M2" s="144" t="s">
        <v>83</v>
      </c>
      <c r="N2" s="143" t="s">
        <v>84</v>
      </c>
      <c r="O2" s="145" t="s">
        <v>85</v>
      </c>
      <c r="P2" s="146" t="s">
        <v>86</v>
      </c>
      <c r="Q2" s="146" t="s">
        <v>87</v>
      </c>
      <c r="R2" s="146" t="s">
        <v>88</v>
      </c>
      <c r="S2" s="146" t="s">
        <v>89</v>
      </c>
      <c r="T2" s="147" t="s">
        <v>90</v>
      </c>
      <c r="U2" s="148" t="s">
        <v>91</v>
      </c>
      <c r="V2" s="148" t="s">
        <v>92</v>
      </c>
      <c r="W2" s="148" t="s">
        <v>93</v>
      </c>
      <c r="X2" s="148" t="s">
        <v>94</v>
      </c>
      <c r="Y2" s="149" t="s">
        <v>95</v>
      </c>
      <c r="Z2" s="149" t="s">
        <v>96</v>
      </c>
      <c r="AA2" s="149" t="s">
        <v>97</v>
      </c>
      <c r="AB2" s="149" t="s">
        <v>98</v>
      </c>
      <c r="AC2" s="149" t="s">
        <v>99</v>
      </c>
      <c r="AD2" s="150" t="s">
        <v>100</v>
      </c>
      <c r="AE2" s="150" t="s">
        <v>101</v>
      </c>
      <c r="AF2" s="150" t="s">
        <v>102</v>
      </c>
      <c r="AG2" s="150" t="s">
        <v>103</v>
      </c>
      <c r="AH2" s="150" t="s">
        <v>104</v>
      </c>
      <c r="AI2" s="151" t="s">
        <v>105</v>
      </c>
      <c r="AJ2" s="151" t="s">
        <v>106</v>
      </c>
      <c r="AK2" s="151" t="s">
        <v>107</v>
      </c>
      <c r="AL2" s="151" t="s">
        <v>108</v>
      </c>
      <c r="AM2" s="151" t="s">
        <v>109</v>
      </c>
      <c r="AN2" s="152" t="s">
        <v>110</v>
      </c>
      <c r="AO2" s="152" t="s">
        <v>111</v>
      </c>
      <c r="AP2" s="152" t="s">
        <v>112</v>
      </c>
      <c r="AQ2" s="152" t="s">
        <v>113</v>
      </c>
      <c r="AR2" s="152" t="s">
        <v>114</v>
      </c>
      <c r="AS2" s="153" t="s">
        <v>115</v>
      </c>
      <c r="AT2" s="153" t="s">
        <v>116</v>
      </c>
      <c r="AU2" s="153" t="s">
        <v>117</v>
      </c>
      <c r="AV2" s="153" t="s">
        <v>118</v>
      </c>
      <c r="AW2" s="153" t="s">
        <v>119</v>
      </c>
      <c r="AX2" s="154" t="s">
        <v>120</v>
      </c>
      <c r="AY2" s="154" t="s">
        <v>121</v>
      </c>
      <c r="AZ2" s="154" t="s">
        <v>122</v>
      </c>
      <c r="BA2" s="154" t="s">
        <v>123</v>
      </c>
      <c r="BB2" s="154" t="s">
        <v>124</v>
      </c>
      <c r="BC2" s="155" t="s">
        <v>125</v>
      </c>
      <c r="BD2" s="155" t="s">
        <v>126</v>
      </c>
      <c r="BE2" s="155" t="s">
        <v>127</v>
      </c>
      <c r="BF2" s="155" t="s">
        <v>128</v>
      </c>
      <c r="BG2" s="155" t="s">
        <v>129</v>
      </c>
      <c r="BH2" s="156" t="s">
        <v>130</v>
      </c>
      <c r="BI2" s="156" t="s">
        <v>131</v>
      </c>
      <c r="BJ2" s="156" t="s">
        <v>132</v>
      </c>
      <c r="BK2" s="156" t="s">
        <v>133</v>
      </c>
      <c r="BL2" s="189" t="s">
        <v>134</v>
      </c>
      <c r="BM2" s="157" t="s">
        <v>135</v>
      </c>
      <c r="BN2" s="259" t="s">
        <v>1986</v>
      </c>
      <c r="BO2" s="259"/>
      <c r="BP2" s="259"/>
      <c r="BQ2" s="259"/>
      <c r="BR2" s="259"/>
      <c r="BS2" s="259"/>
      <c r="BT2" s="259"/>
      <c r="BU2" s="259"/>
      <c r="BV2" s="259"/>
      <c r="BW2" s="259"/>
    </row>
    <row r="3" spans="1:75" s="7" customFormat="1" ht="27.75" hidden="1" thickTop="1" thickBot="1">
      <c r="A3" s="277">
        <v>1</v>
      </c>
      <c r="B3" s="453" t="str">
        <f>$A$1</f>
        <v>PSS11_Adani Green Energy 27 B Limited (AGE27BL)</v>
      </c>
      <c r="C3" s="454" t="s">
        <v>136</v>
      </c>
      <c r="D3" s="92" t="s">
        <v>23</v>
      </c>
      <c r="E3" s="456" t="s">
        <v>137</v>
      </c>
      <c r="F3" s="457" t="s">
        <v>1985</v>
      </c>
      <c r="G3" s="295" t="s">
        <v>139</v>
      </c>
      <c r="H3" s="458" t="s">
        <v>140</v>
      </c>
      <c r="I3" s="296" t="s">
        <v>141</v>
      </c>
      <c r="J3" s="160" t="s">
        <v>142</v>
      </c>
      <c r="K3" s="420"/>
      <c r="L3" s="165"/>
      <c r="M3" s="166"/>
      <c r="N3" s="168" t="str" cm="1">
        <f t="array" ref="N3">_xlfn.IFNA(LOOKUP(2, 1/(MOD(COLUMN(O3:XFD3)-COLUMN(O3), 5)=2)/(O3:XFD3&lt;&gt;""), O3:XFD3),"Not Submitted")</f>
        <v>Cat. -I</v>
      </c>
      <c r="O3" s="228" t="s">
        <v>171</v>
      </c>
      <c r="P3" s="219"/>
      <c r="Q3" s="177"/>
      <c r="R3" s="169"/>
      <c r="S3" s="170"/>
      <c r="T3" s="213">
        <v>46049</v>
      </c>
      <c r="U3" s="219">
        <v>46055</v>
      </c>
      <c r="V3" s="177" t="s">
        <v>33</v>
      </c>
      <c r="W3" s="170" t="s">
        <v>1617</v>
      </c>
      <c r="X3" s="170" t="s">
        <v>1986</v>
      </c>
      <c r="Y3" s="244"/>
      <c r="Z3" s="245"/>
      <c r="AA3" s="241"/>
      <c r="AB3" s="171"/>
      <c r="AC3" s="171"/>
      <c r="AD3" s="231"/>
      <c r="AE3" s="232"/>
      <c r="AF3" s="208"/>
      <c r="AG3" s="172"/>
      <c r="AH3" s="172"/>
      <c r="AI3" s="235"/>
      <c r="AJ3" s="251"/>
      <c r="AK3" s="170"/>
      <c r="AL3" s="170"/>
      <c r="AM3" s="170"/>
      <c r="AN3" s="173"/>
      <c r="AO3" s="170"/>
      <c r="AP3" s="170"/>
      <c r="AQ3" s="170"/>
      <c r="AR3" s="170"/>
      <c r="AS3" s="173"/>
      <c r="AT3" s="170"/>
      <c r="AU3" s="170"/>
      <c r="AV3" s="170"/>
      <c r="AW3" s="170"/>
      <c r="AX3" s="173"/>
      <c r="AY3" s="170"/>
      <c r="AZ3" s="170"/>
      <c r="BA3" s="170"/>
      <c r="BB3" s="170"/>
      <c r="BC3" s="173"/>
      <c r="BD3" s="170"/>
      <c r="BE3" s="170"/>
      <c r="BF3" s="170"/>
      <c r="BG3" s="170"/>
      <c r="BH3" s="173"/>
      <c r="BI3" s="170"/>
      <c r="BJ3" s="170"/>
      <c r="BK3" s="170"/>
      <c r="BL3" s="190"/>
      <c r="BM3" s="7" t="str">
        <f t="shared" ref="BM3:BM66" si="0">MID(F3,20,1)</f>
        <v>E</v>
      </c>
      <c r="BN3" s="7" t="s">
        <v>3219</v>
      </c>
    </row>
    <row r="4" spans="1:75" s="7" customFormat="1" ht="27.75" hidden="1" thickBot="1">
      <c r="A4" s="277">
        <v>2</v>
      </c>
      <c r="B4" s="277" t="str">
        <f t="shared" ref="B4:B49" si="1">$A$1</f>
        <v>PSS11_Adani Green Energy 27 B Limited (AGE27BL)</v>
      </c>
      <c r="C4" s="278" t="s">
        <v>136</v>
      </c>
      <c r="D4" s="293" t="s">
        <v>23</v>
      </c>
      <c r="E4" s="28" t="s">
        <v>137</v>
      </c>
      <c r="F4" s="78" t="s">
        <v>1987</v>
      </c>
      <c r="G4" s="295" t="s">
        <v>145</v>
      </c>
      <c r="H4" s="211" t="s">
        <v>146</v>
      </c>
      <c r="I4" s="296" t="s">
        <v>141</v>
      </c>
      <c r="J4" s="160" t="s">
        <v>142</v>
      </c>
      <c r="K4" s="420"/>
      <c r="L4" s="165"/>
      <c r="M4" s="166"/>
      <c r="N4" s="168" t="str" cm="1">
        <f t="array" ref="N4">_xlfn.IFNA(LOOKUP(2, 1/(MOD(COLUMN(O4:XFD4)-COLUMN(O4), 5)=2)/(O4:XFD4&lt;&gt;""), O4:XFD4),"Not Submitted")</f>
        <v>Cat. -I</v>
      </c>
      <c r="O4" s="228" t="s">
        <v>171</v>
      </c>
      <c r="P4" s="219"/>
      <c r="Q4" s="177"/>
      <c r="R4" s="178"/>
      <c r="S4" s="172"/>
      <c r="T4" s="188">
        <v>46049</v>
      </c>
      <c r="U4" s="219">
        <v>46055</v>
      </c>
      <c r="V4" s="177" t="s">
        <v>33</v>
      </c>
      <c r="W4" s="172" t="s">
        <v>1617</v>
      </c>
      <c r="X4" s="172" t="s">
        <v>1986</v>
      </c>
      <c r="Y4" s="227"/>
      <c r="Z4" s="232"/>
      <c r="AA4" s="208"/>
      <c r="AB4" s="168"/>
      <c r="AC4" s="168"/>
      <c r="AD4" s="231"/>
      <c r="AE4" s="232"/>
      <c r="AF4" s="208"/>
      <c r="AG4" s="172"/>
      <c r="AH4" s="172"/>
      <c r="AI4" s="236"/>
      <c r="AJ4" s="205"/>
      <c r="AK4" s="172"/>
      <c r="AL4" s="172"/>
      <c r="AM4" s="172"/>
      <c r="AN4" s="180"/>
      <c r="AO4" s="172"/>
      <c r="AP4" s="172"/>
      <c r="AQ4" s="172"/>
      <c r="AR4" s="172"/>
      <c r="AS4" s="180"/>
      <c r="AT4" s="172"/>
      <c r="AU4" s="172"/>
      <c r="AV4" s="172"/>
      <c r="AW4" s="172"/>
      <c r="AX4" s="180"/>
      <c r="AY4" s="172"/>
      <c r="AZ4" s="172"/>
      <c r="BA4" s="172"/>
      <c r="BB4" s="172"/>
      <c r="BC4" s="180"/>
      <c r="BD4" s="172"/>
      <c r="BE4" s="172"/>
      <c r="BF4" s="172"/>
      <c r="BG4" s="172"/>
      <c r="BH4" s="180"/>
      <c r="BI4" s="172"/>
      <c r="BJ4" s="172"/>
      <c r="BK4" s="172"/>
      <c r="BL4" s="191"/>
      <c r="BM4" s="7" t="str">
        <f t="shared" si="0"/>
        <v>E</v>
      </c>
      <c r="BN4" s="7" t="s">
        <v>3219</v>
      </c>
    </row>
    <row r="5" spans="1:75" s="7" customFormat="1" ht="27" hidden="1" thickBot="1">
      <c r="A5" s="277">
        <v>3</v>
      </c>
      <c r="B5" s="277" t="str">
        <f t="shared" si="1"/>
        <v>PSS11_Adani Green Energy 27 B Limited (AGE27BL)</v>
      </c>
      <c r="C5" s="278" t="s">
        <v>136</v>
      </c>
      <c r="D5" s="293" t="s">
        <v>23</v>
      </c>
      <c r="E5" s="28" t="s">
        <v>137</v>
      </c>
      <c r="F5" s="78" t="s">
        <v>1988</v>
      </c>
      <c r="G5" s="295" t="s">
        <v>148</v>
      </c>
      <c r="H5" s="211" t="s">
        <v>169</v>
      </c>
      <c r="I5" s="296" t="s">
        <v>141</v>
      </c>
      <c r="J5" s="160" t="s">
        <v>142</v>
      </c>
      <c r="K5" s="420"/>
      <c r="L5" s="165"/>
      <c r="M5" s="166"/>
      <c r="N5" s="168" t="str" cm="1">
        <f t="array" ref="N5">_xlfn.IFNA(LOOKUP(2, 1/(MOD(COLUMN(O5:XFD5)-COLUMN(O5), 5)=2)/(O5:XFD5&lt;&gt;""), O5:XFD5),"Not Submitted")</f>
        <v>Cat. -I</v>
      </c>
      <c r="O5" s="228" t="s">
        <v>171</v>
      </c>
      <c r="P5" s="219"/>
      <c r="Q5" s="177"/>
      <c r="R5" s="178"/>
      <c r="S5" s="172"/>
      <c r="T5" s="188" t="s">
        <v>171</v>
      </c>
      <c r="U5" s="219">
        <v>46079</v>
      </c>
      <c r="V5" s="177" t="s">
        <v>33</v>
      </c>
      <c r="W5" s="172" t="s">
        <v>143</v>
      </c>
      <c r="X5" s="172" t="s">
        <v>1986</v>
      </c>
      <c r="Y5" s="227"/>
      <c r="Z5" s="232"/>
      <c r="AA5" s="208"/>
      <c r="AB5" s="168"/>
      <c r="AC5" s="168"/>
      <c r="AD5" s="231"/>
      <c r="AE5" s="232"/>
      <c r="AF5" s="208"/>
      <c r="AG5" s="172"/>
      <c r="AH5" s="172"/>
      <c r="AI5" s="236"/>
      <c r="AJ5" s="205"/>
      <c r="AK5" s="172"/>
      <c r="AL5" s="172"/>
      <c r="AM5" s="172"/>
      <c r="AN5" s="180"/>
      <c r="AO5" s="172"/>
      <c r="AP5" s="172"/>
      <c r="AQ5" s="172"/>
      <c r="AR5" s="172"/>
      <c r="AS5" s="180"/>
      <c r="AT5" s="172"/>
      <c r="AU5" s="172"/>
      <c r="AV5" s="172"/>
      <c r="AW5" s="172"/>
      <c r="AX5" s="180"/>
      <c r="AY5" s="172"/>
      <c r="AZ5" s="172"/>
      <c r="BA5" s="172"/>
      <c r="BB5" s="172"/>
      <c r="BC5" s="180"/>
      <c r="BD5" s="172"/>
      <c r="BE5" s="172"/>
      <c r="BF5" s="172"/>
      <c r="BG5" s="172"/>
      <c r="BH5" s="180"/>
      <c r="BI5" s="172"/>
      <c r="BJ5" s="172"/>
      <c r="BK5" s="172"/>
      <c r="BL5" s="191"/>
      <c r="BM5" s="7" t="str">
        <f t="shared" si="0"/>
        <v>E</v>
      </c>
      <c r="BN5" s="7" t="s">
        <v>3219</v>
      </c>
    </row>
    <row r="6" spans="1:75" s="7" customFormat="1" ht="27.75" hidden="1" thickBot="1">
      <c r="A6" s="277">
        <v>4</v>
      </c>
      <c r="B6" s="277" t="str">
        <f t="shared" si="1"/>
        <v>PSS11_Adani Green Energy 27 B Limited (AGE27BL)</v>
      </c>
      <c r="C6" s="278" t="s">
        <v>136</v>
      </c>
      <c r="D6" s="293" t="s">
        <v>23</v>
      </c>
      <c r="E6" s="28" t="s">
        <v>137</v>
      </c>
      <c r="F6" s="78" t="s">
        <v>1989</v>
      </c>
      <c r="G6" s="295" t="s">
        <v>151</v>
      </c>
      <c r="H6" s="211" t="s">
        <v>152</v>
      </c>
      <c r="I6" s="296" t="s">
        <v>141</v>
      </c>
      <c r="J6" s="160" t="s">
        <v>142</v>
      </c>
      <c r="K6" s="420"/>
      <c r="L6" s="165"/>
      <c r="M6" s="166"/>
      <c r="N6" s="168" t="str" cm="1">
        <f t="array" ref="N6">_xlfn.IFNA(LOOKUP(2, 1/(MOD(COLUMN(O6:XFD6)-COLUMN(O6), 5)=2)/(O6:XFD6&lt;&gt;""), O6:XFD6),"Not Submitted")</f>
        <v>Delete</v>
      </c>
      <c r="O6" s="228"/>
      <c r="P6" s="229"/>
      <c r="Q6" s="177" t="s">
        <v>56</v>
      </c>
      <c r="R6" s="178"/>
      <c r="S6" s="172"/>
      <c r="T6" s="188"/>
      <c r="U6" s="229"/>
      <c r="V6" s="177"/>
      <c r="W6" s="172"/>
      <c r="X6" s="172"/>
      <c r="Y6" s="227"/>
      <c r="Z6" s="232"/>
      <c r="AA6" s="208"/>
      <c r="AB6" s="168"/>
      <c r="AC6" s="168"/>
      <c r="AD6" s="231"/>
      <c r="AE6" s="232"/>
      <c r="AF6" s="208"/>
      <c r="AG6" s="172"/>
      <c r="AH6" s="172"/>
      <c r="AI6" s="236"/>
      <c r="AJ6" s="205"/>
      <c r="AK6" s="172"/>
      <c r="AL6" s="172"/>
      <c r="AM6" s="172"/>
      <c r="AN6" s="180"/>
      <c r="AO6" s="172"/>
      <c r="AP6" s="172"/>
      <c r="AQ6" s="172"/>
      <c r="AR6" s="172"/>
      <c r="AS6" s="180"/>
      <c r="AT6" s="172"/>
      <c r="AU6" s="172"/>
      <c r="AV6" s="172"/>
      <c r="AW6" s="172"/>
      <c r="AX6" s="180"/>
      <c r="AY6" s="172"/>
      <c r="AZ6" s="172"/>
      <c r="BA6" s="172"/>
      <c r="BB6" s="172"/>
      <c r="BC6" s="180"/>
      <c r="BD6" s="172"/>
      <c r="BE6" s="172"/>
      <c r="BF6" s="172"/>
      <c r="BG6" s="172"/>
      <c r="BH6" s="180"/>
      <c r="BI6" s="172"/>
      <c r="BJ6" s="172"/>
      <c r="BK6" s="172"/>
      <c r="BL6" s="191"/>
      <c r="BM6" s="7" t="str">
        <f t="shared" si="0"/>
        <v>E</v>
      </c>
    </row>
    <row r="7" spans="1:75" s="7" customFormat="1" ht="27" hidden="1" thickBot="1">
      <c r="A7" s="277">
        <v>5</v>
      </c>
      <c r="B7" s="277" t="str">
        <f t="shared" si="1"/>
        <v>PSS11_Adani Green Energy 27 B Limited (AGE27BL)</v>
      </c>
      <c r="C7" s="278" t="s">
        <v>136</v>
      </c>
      <c r="D7" s="293" t="s">
        <v>23</v>
      </c>
      <c r="E7" s="28" t="s">
        <v>137</v>
      </c>
      <c r="F7" s="78" t="s">
        <v>1990</v>
      </c>
      <c r="G7" s="295" t="s">
        <v>154</v>
      </c>
      <c r="H7" s="211" t="s">
        <v>165</v>
      </c>
      <c r="I7" s="296" t="s">
        <v>141</v>
      </c>
      <c r="J7" s="160" t="s">
        <v>142</v>
      </c>
      <c r="K7" s="420"/>
      <c r="L7" s="165"/>
      <c r="M7" s="166"/>
      <c r="N7" s="168" t="str" cm="1">
        <f t="array" ref="N7">_xlfn.IFNA(LOOKUP(2, 1/(MOD(COLUMN(O7:XFD7)-COLUMN(O7), 5)=2)/(O7:XFD7&lt;&gt;""), O7:XFD7),"Not Submitted")</f>
        <v>Delete</v>
      </c>
      <c r="O7" s="228"/>
      <c r="P7" s="228"/>
      <c r="Q7" s="177" t="s">
        <v>56</v>
      </c>
      <c r="R7" s="178"/>
      <c r="S7" s="172"/>
      <c r="T7" s="188"/>
      <c r="U7" s="228"/>
      <c r="V7" s="177"/>
      <c r="W7" s="172"/>
      <c r="X7" s="172"/>
      <c r="Y7" s="227"/>
      <c r="Z7" s="232"/>
      <c r="AA7" s="208"/>
      <c r="AB7" s="168"/>
      <c r="AC7" s="168"/>
      <c r="AD7" s="231"/>
      <c r="AE7" s="232"/>
      <c r="AF7" s="208"/>
      <c r="AG7" s="172"/>
      <c r="AH7" s="172"/>
      <c r="AI7" s="236"/>
      <c r="AJ7" s="205"/>
      <c r="AK7" s="172"/>
      <c r="AL7" s="172"/>
      <c r="AM7" s="172"/>
      <c r="AN7" s="180"/>
      <c r="AO7" s="172"/>
      <c r="AP7" s="172"/>
      <c r="AQ7" s="172"/>
      <c r="AR7" s="172"/>
      <c r="AS7" s="180"/>
      <c r="AT7" s="172"/>
      <c r="AU7" s="172"/>
      <c r="AV7" s="172"/>
      <c r="AW7" s="172"/>
      <c r="AX7" s="180"/>
      <c r="AY7" s="172"/>
      <c r="AZ7" s="172"/>
      <c r="BA7" s="172"/>
      <c r="BB7" s="172"/>
      <c r="BC7" s="180"/>
      <c r="BD7" s="172"/>
      <c r="BE7" s="172"/>
      <c r="BF7" s="172"/>
      <c r="BG7" s="172"/>
      <c r="BH7" s="180"/>
      <c r="BI7" s="172"/>
      <c r="BJ7" s="172"/>
      <c r="BK7" s="172"/>
      <c r="BL7" s="191"/>
      <c r="BM7" s="7" t="str">
        <f t="shared" si="0"/>
        <v>E</v>
      </c>
    </row>
    <row r="8" spans="1:75" s="7" customFormat="1" ht="27" hidden="1" thickBot="1">
      <c r="A8" s="277">
        <v>6</v>
      </c>
      <c r="B8" s="277" t="str">
        <f t="shared" si="1"/>
        <v>PSS11_Adani Green Energy 27 B Limited (AGE27BL)</v>
      </c>
      <c r="C8" s="278" t="s">
        <v>136</v>
      </c>
      <c r="D8" s="293" t="s">
        <v>23</v>
      </c>
      <c r="E8" s="28" t="s">
        <v>137</v>
      </c>
      <c r="F8" s="78" t="s">
        <v>1991</v>
      </c>
      <c r="G8" s="295" t="s">
        <v>161</v>
      </c>
      <c r="H8" s="211" t="s">
        <v>162</v>
      </c>
      <c r="I8" s="296" t="s">
        <v>141</v>
      </c>
      <c r="J8" s="160" t="s">
        <v>159</v>
      </c>
      <c r="K8" s="420"/>
      <c r="L8" s="165"/>
      <c r="M8" s="166"/>
      <c r="N8" s="168" t="str" cm="1">
        <f t="array" ref="N8">_xlfn.IFNA(LOOKUP(2, 1/(MOD(COLUMN(O8:XFD8)-COLUMN(O8), 5)=2)/(O8:XFD8&lt;&gt;""), O8:XFD8),"Not Submitted")</f>
        <v>Cat. -I</v>
      </c>
      <c r="O8" s="228" t="s">
        <v>171</v>
      </c>
      <c r="P8" s="219"/>
      <c r="Q8" s="177"/>
      <c r="R8" s="178"/>
      <c r="S8" s="172"/>
      <c r="T8" s="188">
        <v>46049</v>
      </c>
      <c r="U8" s="219">
        <v>46055</v>
      </c>
      <c r="V8" s="177" t="s">
        <v>33</v>
      </c>
      <c r="W8" s="172" t="s">
        <v>1617</v>
      </c>
      <c r="X8" s="172" t="s">
        <v>1986</v>
      </c>
      <c r="Y8" s="227"/>
      <c r="Z8" s="232"/>
      <c r="AA8" s="208"/>
      <c r="AB8" s="168"/>
      <c r="AC8" s="168"/>
      <c r="AD8" s="231"/>
      <c r="AE8" s="232"/>
      <c r="AF8" s="208"/>
      <c r="AG8" s="172"/>
      <c r="AH8" s="172"/>
      <c r="AI8" s="236"/>
      <c r="AJ8" s="205"/>
      <c r="AK8" s="172"/>
      <c r="AL8" s="172"/>
      <c r="AM8" s="172"/>
      <c r="AN8" s="180"/>
      <c r="AO8" s="172"/>
      <c r="AP8" s="172"/>
      <c r="AQ8" s="172"/>
      <c r="AR8" s="172"/>
      <c r="AS8" s="180"/>
      <c r="AT8" s="172"/>
      <c r="AU8" s="172"/>
      <c r="AV8" s="172"/>
      <c r="AW8" s="172"/>
      <c r="AX8" s="180"/>
      <c r="AY8" s="172"/>
      <c r="AZ8" s="172"/>
      <c r="BA8" s="172"/>
      <c r="BB8" s="172"/>
      <c r="BC8" s="180"/>
      <c r="BD8" s="172"/>
      <c r="BE8" s="172"/>
      <c r="BF8" s="172"/>
      <c r="BG8" s="172"/>
      <c r="BH8" s="180"/>
      <c r="BI8" s="172"/>
      <c r="BJ8" s="172"/>
      <c r="BK8" s="172"/>
      <c r="BL8" s="191"/>
      <c r="BM8" s="7" t="str">
        <f t="shared" si="0"/>
        <v>E</v>
      </c>
      <c r="BN8" s="7" t="s">
        <v>3219</v>
      </c>
    </row>
    <row r="9" spans="1:75" s="7" customFormat="1" ht="27" hidden="1" thickBot="1">
      <c r="A9" s="277">
        <v>7</v>
      </c>
      <c r="B9" s="277" t="str">
        <f t="shared" si="1"/>
        <v>PSS11_Adani Green Energy 27 B Limited (AGE27BL)</v>
      </c>
      <c r="C9" s="278" t="s">
        <v>136</v>
      </c>
      <c r="D9" s="293" t="s">
        <v>23</v>
      </c>
      <c r="E9" s="28" t="s">
        <v>137</v>
      </c>
      <c r="F9" s="78" t="s">
        <v>1992</v>
      </c>
      <c r="G9" s="295" t="s">
        <v>157</v>
      </c>
      <c r="H9" s="211" t="s">
        <v>158</v>
      </c>
      <c r="I9" s="296" t="s">
        <v>141</v>
      </c>
      <c r="J9" s="160" t="s">
        <v>159</v>
      </c>
      <c r="K9" s="420"/>
      <c r="L9" s="165"/>
      <c r="M9" s="166"/>
      <c r="N9" s="168" t="str" cm="1">
        <f t="array" ref="N9">_xlfn.IFNA(LOOKUP(2, 1/(MOD(COLUMN(O9:XFD9)-COLUMN(O9), 5)=2)/(O9:XFD9&lt;&gt;""), O9:XFD9),"Not Submitted")</f>
        <v>Cat. -IV</v>
      </c>
      <c r="O9" s="228" t="s">
        <v>171</v>
      </c>
      <c r="P9" s="219">
        <v>46079</v>
      </c>
      <c r="Q9" s="177" t="s">
        <v>37</v>
      </c>
      <c r="R9" s="178" t="s">
        <v>143</v>
      </c>
      <c r="S9" s="172" t="s">
        <v>1986</v>
      </c>
      <c r="T9" s="188"/>
      <c r="U9" s="185"/>
      <c r="V9" s="168"/>
      <c r="W9" s="172"/>
      <c r="X9" s="172"/>
      <c r="Y9" s="227"/>
      <c r="Z9" s="232"/>
      <c r="AA9" s="208"/>
      <c r="AB9" s="168"/>
      <c r="AC9" s="168"/>
      <c r="AD9" s="231"/>
      <c r="AE9" s="232"/>
      <c r="AF9" s="208"/>
      <c r="AG9" s="172"/>
      <c r="AH9" s="172"/>
      <c r="AI9" s="236"/>
      <c r="AJ9" s="205"/>
      <c r="AK9" s="172"/>
      <c r="AL9" s="172"/>
      <c r="AM9" s="172"/>
      <c r="AN9" s="180"/>
      <c r="AO9" s="172"/>
      <c r="AP9" s="172"/>
      <c r="AQ9" s="172"/>
      <c r="AR9" s="172"/>
      <c r="AS9" s="180"/>
      <c r="AT9" s="172"/>
      <c r="AU9" s="172"/>
      <c r="AV9" s="172"/>
      <c r="AW9" s="172"/>
      <c r="AX9" s="180"/>
      <c r="AY9" s="172"/>
      <c r="AZ9" s="172"/>
      <c r="BA9" s="172"/>
      <c r="BB9" s="172"/>
      <c r="BC9" s="180"/>
      <c r="BD9" s="172"/>
      <c r="BE9" s="172"/>
      <c r="BF9" s="172"/>
      <c r="BG9" s="172"/>
      <c r="BH9" s="180"/>
      <c r="BI9" s="172"/>
      <c r="BJ9" s="172"/>
      <c r="BK9" s="172"/>
      <c r="BL9" s="191"/>
      <c r="BM9" s="7" t="str">
        <f t="shared" si="0"/>
        <v>E</v>
      </c>
      <c r="BN9" s="7" t="s">
        <v>3219</v>
      </c>
    </row>
    <row r="10" spans="1:75" s="7" customFormat="1" ht="27" hidden="1" thickBot="1">
      <c r="A10" s="277">
        <v>8</v>
      </c>
      <c r="B10" s="297" t="str">
        <f t="shared" si="1"/>
        <v>PSS11_Adani Green Energy 27 B Limited (AGE27BL)</v>
      </c>
      <c r="C10" s="298" t="s">
        <v>290</v>
      </c>
      <c r="D10" s="176" t="s">
        <v>23</v>
      </c>
      <c r="E10" s="160" t="s">
        <v>291</v>
      </c>
      <c r="F10" s="291" t="s">
        <v>1993</v>
      </c>
      <c r="G10" s="182" t="s">
        <v>404</v>
      </c>
      <c r="H10" s="306" t="s">
        <v>405</v>
      </c>
      <c r="I10" s="310" t="s">
        <v>190</v>
      </c>
      <c r="J10" s="160" t="s">
        <v>159</v>
      </c>
      <c r="K10" s="420">
        <v>46052</v>
      </c>
      <c r="L10" s="165"/>
      <c r="M10" s="166"/>
      <c r="N10" s="168" t="str" cm="1">
        <f t="array" ref="N10">_xlfn.IFNA(LOOKUP(2, 1/(MOD(COLUMN(O10:XFD10)-COLUMN(O10), 5)=2)/(O10:XFD10&lt;&gt;""), O10:XFD10),"Not Submitted")</f>
        <v>Cat. -I</v>
      </c>
      <c r="O10" s="228"/>
      <c r="P10" s="228"/>
      <c r="Q10" s="177" t="s">
        <v>33</v>
      </c>
      <c r="R10" s="178"/>
      <c r="S10" s="172" t="s">
        <v>185</v>
      </c>
      <c r="T10" s="188"/>
      <c r="U10" s="185"/>
      <c r="V10" s="168"/>
      <c r="W10" s="172"/>
      <c r="X10" s="172"/>
      <c r="Y10" s="227"/>
      <c r="Z10" s="232"/>
      <c r="AA10" s="208"/>
      <c r="AB10" s="168"/>
      <c r="AC10" s="168"/>
      <c r="AD10" s="231"/>
      <c r="AE10" s="232"/>
      <c r="AF10" s="208"/>
      <c r="AG10" s="172"/>
      <c r="AH10" s="172"/>
      <c r="AI10" s="236"/>
      <c r="AJ10" s="205"/>
      <c r="AK10" s="172"/>
      <c r="AL10" s="172"/>
      <c r="AM10" s="172"/>
      <c r="AN10" s="180"/>
      <c r="AO10" s="172"/>
      <c r="AP10" s="172"/>
      <c r="AQ10" s="172"/>
      <c r="AR10" s="172"/>
      <c r="AS10" s="180"/>
      <c r="AT10" s="172"/>
      <c r="AU10" s="172"/>
      <c r="AV10" s="172"/>
      <c r="AW10" s="172"/>
      <c r="AX10" s="180"/>
      <c r="AY10" s="172"/>
      <c r="AZ10" s="172"/>
      <c r="BA10" s="172"/>
      <c r="BB10" s="172"/>
      <c r="BC10" s="180"/>
      <c r="BD10" s="172"/>
      <c r="BE10" s="172"/>
      <c r="BF10" s="172"/>
      <c r="BG10" s="172"/>
      <c r="BH10" s="180"/>
      <c r="BI10" s="172"/>
      <c r="BJ10" s="172"/>
      <c r="BK10" s="172"/>
      <c r="BL10" s="191"/>
      <c r="BM10" s="7" t="str">
        <f t="shared" si="0"/>
        <v>E</v>
      </c>
    </row>
    <row r="11" spans="1:75" s="7" customFormat="1" ht="39.75" hidden="1" thickTop="1" thickBot="1">
      <c r="A11" s="277">
        <v>9</v>
      </c>
      <c r="B11" s="159" t="str">
        <f t="shared" si="1"/>
        <v>PSS11_Adani Green Energy 27 B Limited (AGE27BL)</v>
      </c>
      <c r="C11" s="175" t="s">
        <v>290</v>
      </c>
      <c r="D11" s="176" t="s">
        <v>23</v>
      </c>
      <c r="E11" s="160" t="s">
        <v>291</v>
      </c>
      <c r="F11" s="291" t="s">
        <v>1994</v>
      </c>
      <c r="G11" s="183" t="s">
        <v>401</v>
      </c>
      <c r="H11" s="306" t="s">
        <v>402</v>
      </c>
      <c r="I11" s="310" t="s">
        <v>190</v>
      </c>
      <c r="J11" s="160" t="s">
        <v>159</v>
      </c>
      <c r="K11" s="420">
        <v>46052</v>
      </c>
      <c r="L11" s="165"/>
      <c r="M11" s="166"/>
      <c r="N11" s="168" t="str" cm="1">
        <f t="array" ref="N11">_xlfn.IFNA(LOOKUP(2, 1/(MOD(COLUMN(O11:XFD11)-COLUMN(O11), 5)=2)/(O11:XFD11&lt;&gt;""), O11:XFD11),"Not Submitted")</f>
        <v>Delete</v>
      </c>
      <c r="O11" s="228"/>
      <c r="P11" s="228"/>
      <c r="Q11" s="177" t="s">
        <v>56</v>
      </c>
      <c r="R11" s="178"/>
      <c r="S11" s="172" t="s">
        <v>316</v>
      </c>
      <c r="T11" s="188"/>
      <c r="U11" s="185"/>
      <c r="V11" s="168"/>
      <c r="W11" s="172"/>
      <c r="X11" s="172"/>
      <c r="Y11" s="227"/>
      <c r="Z11" s="232"/>
      <c r="AA11" s="208"/>
      <c r="AB11" s="168"/>
      <c r="AC11" s="168"/>
      <c r="AD11" s="231"/>
      <c r="AE11" s="232"/>
      <c r="AF11" s="208"/>
      <c r="AG11" s="172"/>
      <c r="AH11" s="172"/>
      <c r="AI11" s="236"/>
      <c r="AJ11" s="205"/>
      <c r="AK11" s="172"/>
      <c r="AL11" s="172"/>
      <c r="AM11" s="172"/>
      <c r="AN11" s="180"/>
      <c r="AO11" s="172"/>
      <c r="AP11" s="172"/>
      <c r="AQ11" s="172"/>
      <c r="AR11" s="172"/>
      <c r="AS11" s="180"/>
      <c r="AT11" s="172"/>
      <c r="AU11" s="172"/>
      <c r="AV11" s="172"/>
      <c r="AW11" s="172"/>
      <c r="AX11" s="180"/>
      <c r="AY11" s="172"/>
      <c r="AZ11" s="172"/>
      <c r="BA11" s="172"/>
      <c r="BB11" s="172"/>
      <c r="BC11" s="180"/>
      <c r="BD11" s="172"/>
      <c r="BE11" s="172"/>
      <c r="BF11" s="172"/>
      <c r="BG11" s="172"/>
      <c r="BH11" s="180"/>
      <c r="BI11" s="172"/>
      <c r="BJ11" s="172"/>
      <c r="BK11" s="172"/>
      <c r="BL11" s="191"/>
      <c r="BM11" s="7" t="str">
        <f t="shared" si="0"/>
        <v>E</v>
      </c>
    </row>
    <row r="12" spans="1:75" s="7" customFormat="1" ht="28.5" hidden="1" thickTop="1" thickBot="1">
      <c r="A12" s="277">
        <v>10</v>
      </c>
      <c r="B12" s="159" t="str">
        <f t="shared" si="1"/>
        <v>PSS11_Adani Green Energy 27 B Limited (AGE27BL)</v>
      </c>
      <c r="C12" s="175" t="s">
        <v>290</v>
      </c>
      <c r="D12" s="176" t="s">
        <v>23</v>
      </c>
      <c r="E12" s="160" t="s">
        <v>291</v>
      </c>
      <c r="F12" s="291" t="s">
        <v>1995</v>
      </c>
      <c r="G12" s="183" t="s">
        <v>398</v>
      </c>
      <c r="H12" s="307" t="s">
        <v>399</v>
      </c>
      <c r="I12" s="310" t="s">
        <v>190</v>
      </c>
      <c r="J12" s="160" t="s">
        <v>142</v>
      </c>
      <c r="K12" s="420">
        <v>46052</v>
      </c>
      <c r="L12" s="165">
        <v>46295</v>
      </c>
      <c r="M12" s="166"/>
      <c r="N12" s="168" t="str" cm="1">
        <f t="array" ref="N12">_xlfn.IFNA(LOOKUP(2, 1/(MOD(COLUMN(O12:XFD12)-COLUMN(O12), 5)=2)/(O12:XFD12&lt;&gt;""), O12:XFD12),"Not Submitted")</f>
        <v>Not Submitted</v>
      </c>
      <c r="O12" s="228"/>
      <c r="P12" s="228"/>
      <c r="Q12" s="177"/>
      <c r="R12" s="178"/>
      <c r="S12" s="172"/>
      <c r="T12" s="188"/>
      <c r="U12" s="185"/>
      <c r="V12" s="168"/>
      <c r="W12" s="172"/>
      <c r="X12" s="172"/>
      <c r="Y12" s="227"/>
      <c r="Z12" s="232"/>
      <c r="AA12" s="208"/>
      <c r="AB12" s="168"/>
      <c r="AC12" s="168"/>
      <c r="AD12" s="231"/>
      <c r="AE12" s="232"/>
      <c r="AF12" s="208"/>
      <c r="AG12" s="172"/>
      <c r="AH12" s="172"/>
      <c r="AI12" s="236"/>
      <c r="AJ12" s="205"/>
      <c r="AK12" s="172"/>
      <c r="AL12" s="172"/>
      <c r="AM12" s="172"/>
      <c r="AN12" s="180"/>
      <c r="AO12" s="172"/>
      <c r="AP12" s="172"/>
      <c r="AQ12" s="172"/>
      <c r="AR12" s="172"/>
      <c r="AS12" s="180"/>
      <c r="AT12" s="172"/>
      <c r="AU12" s="172"/>
      <c r="AV12" s="172"/>
      <c r="AW12" s="172"/>
      <c r="AX12" s="180"/>
      <c r="AY12" s="172"/>
      <c r="AZ12" s="172"/>
      <c r="BA12" s="172"/>
      <c r="BB12" s="172"/>
      <c r="BC12" s="180"/>
      <c r="BD12" s="172"/>
      <c r="BE12" s="172"/>
      <c r="BF12" s="172"/>
      <c r="BG12" s="172"/>
      <c r="BH12" s="180"/>
      <c r="BI12" s="172"/>
      <c r="BJ12" s="172"/>
      <c r="BK12" s="172"/>
      <c r="BL12" s="191"/>
      <c r="BM12" s="7" t="str">
        <f t="shared" si="0"/>
        <v>E</v>
      </c>
    </row>
    <row r="13" spans="1:75" s="7" customFormat="1" ht="27.75" hidden="1" thickTop="1" thickBot="1">
      <c r="A13" s="277">
        <v>11</v>
      </c>
      <c r="B13" s="159" t="str">
        <f t="shared" si="1"/>
        <v>PSS11_Adani Green Energy 27 B Limited (AGE27BL)</v>
      </c>
      <c r="C13" s="175" t="s">
        <v>290</v>
      </c>
      <c r="D13" s="176" t="s">
        <v>23</v>
      </c>
      <c r="E13" s="160" t="s">
        <v>291</v>
      </c>
      <c r="F13" s="291" t="s">
        <v>1996</v>
      </c>
      <c r="G13" s="182" t="s">
        <v>413</v>
      </c>
      <c r="H13" s="306" t="s">
        <v>414</v>
      </c>
      <c r="I13" s="310" t="s">
        <v>141</v>
      </c>
      <c r="J13" s="160" t="s">
        <v>159</v>
      </c>
      <c r="K13" s="420">
        <v>46052</v>
      </c>
      <c r="L13" s="165"/>
      <c r="M13" s="166"/>
      <c r="N13" s="168" t="str" cm="1">
        <f t="array" ref="N13">_xlfn.IFNA(LOOKUP(2, 1/(MOD(COLUMN(O13:XFD13)-COLUMN(O13), 5)=2)/(O13:XFD13&lt;&gt;""), O13:XFD13),"Not Submitted")</f>
        <v>Cat. -I</v>
      </c>
      <c r="O13" s="228"/>
      <c r="P13" s="228"/>
      <c r="Q13" s="177" t="s">
        <v>33</v>
      </c>
      <c r="R13" s="178"/>
      <c r="S13" s="172" t="s">
        <v>185</v>
      </c>
      <c r="T13" s="188"/>
      <c r="U13" s="185"/>
      <c r="V13" s="168"/>
      <c r="W13" s="172"/>
      <c r="X13" s="172"/>
      <c r="Y13" s="227"/>
      <c r="Z13" s="232"/>
      <c r="AA13" s="208"/>
      <c r="AB13" s="168"/>
      <c r="AC13" s="168"/>
      <c r="AD13" s="231"/>
      <c r="AE13" s="232"/>
      <c r="AF13" s="208"/>
      <c r="AG13" s="172"/>
      <c r="AH13" s="172"/>
      <c r="AI13" s="236"/>
      <c r="AJ13" s="205"/>
      <c r="AK13" s="172"/>
      <c r="AL13" s="172"/>
      <c r="AM13" s="172"/>
      <c r="AN13" s="180"/>
      <c r="AO13" s="172"/>
      <c r="AP13" s="172"/>
      <c r="AQ13" s="172"/>
      <c r="AR13" s="172"/>
      <c r="AS13" s="180"/>
      <c r="AT13" s="172"/>
      <c r="AU13" s="172"/>
      <c r="AV13" s="172"/>
      <c r="AW13" s="172"/>
      <c r="AX13" s="180"/>
      <c r="AY13" s="172"/>
      <c r="AZ13" s="172"/>
      <c r="BA13" s="172"/>
      <c r="BB13" s="172"/>
      <c r="BC13" s="180"/>
      <c r="BD13" s="172"/>
      <c r="BE13" s="172"/>
      <c r="BF13" s="172"/>
      <c r="BG13" s="172"/>
      <c r="BH13" s="180"/>
      <c r="BI13" s="172"/>
      <c r="BJ13" s="172"/>
      <c r="BK13" s="172"/>
      <c r="BL13" s="191"/>
      <c r="BM13" s="7" t="str">
        <f t="shared" si="0"/>
        <v>E</v>
      </c>
    </row>
    <row r="14" spans="1:75" s="7" customFormat="1" ht="55.5" hidden="1" thickTop="1" thickBot="1">
      <c r="A14" s="277">
        <v>12</v>
      </c>
      <c r="B14" s="159" t="str">
        <f t="shared" si="1"/>
        <v>PSS11_Adani Green Energy 27 B Limited (AGE27BL)</v>
      </c>
      <c r="C14" s="175" t="s">
        <v>290</v>
      </c>
      <c r="D14" s="176" t="s">
        <v>23</v>
      </c>
      <c r="E14" s="160" t="s">
        <v>291</v>
      </c>
      <c r="F14" s="291" t="s">
        <v>1997</v>
      </c>
      <c r="G14" s="183" t="s">
        <v>410</v>
      </c>
      <c r="H14" s="306" t="s">
        <v>411</v>
      </c>
      <c r="I14" s="310" t="s">
        <v>141</v>
      </c>
      <c r="J14" s="160" t="s">
        <v>159</v>
      </c>
      <c r="K14" s="420">
        <v>46052</v>
      </c>
      <c r="L14" s="165"/>
      <c r="M14" s="166"/>
      <c r="N14" s="168" t="str" cm="1">
        <f t="array" ref="N14">_xlfn.IFNA(LOOKUP(2, 1/(MOD(COLUMN(O14:XFD14)-COLUMN(O14), 5)=2)/(O14:XFD14&lt;&gt;""), O14:XFD14),"Not Submitted")</f>
        <v>Delete</v>
      </c>
      <c r="O14" s="228"/>
      <c r="P14" s="228"/>
      <c r="Q14" s="177" t="s">
        <v>56</v>
      </c>
      <c r="R14" s="178"/>
      <c r="S14" s="172" t="s">
        <v>316</v>
      </c>
      <c r="T14" s="188"/>
      <c r="U14" s="185"/>
      <c r="V14" s="168"/>
      <c r="W14" s="172"/>
      <c r="X14" s="172"/>
      <c r="Y14" s="227"/>
      <c r="Z14" s="232"/>
      <c r="AA14" s="208"/>
      <c r="AB14" s="168"/>
      <c r="AC14" s="168"/>
      <c r="AD14" s="231"/>
      <c r="AE14" s="232"/>
      <c r="AF14" s="208"/>
      <c r="AG14" s="172"/>
      <c r="AH14" s="172"/>
      <c r="AI14" s="236"/>
      <c r="AJ14" s="205"/>
      <c r="AK14" s="172"/>
      <c r="AL14" s="172"/>
      <c r="AM14" s="172"/>
      <c r="AN14" s="180"/>
      <c r="AO14" s="172"/>
      <c r="AP14" s="172"/>
      <c r="AQ14" s="172"/>
      <c r="AR14" s="172"/>
      <c r="AS14" s="180"/>
      <c r="AT14" s="172"/>
      <c r="AU14" s="172"/>
      <c r="AV14" s="172"/>
      <c r="AW14" s="172"/>
      <c r="AX14" s="180"/>
      <c r="AY14" s="172"/>
      <c r="AZ14" s="172"/>
      <c r="BA14" s="172"/>
      <c r="BB14" s="172"/>
      <c r="BC14" s="180"/>
      <c r="BD14" s="172"/>
      <c r="BE14" s="172"/>
      <c r="BF14" s="172"/>
      <c r="BG14" s="172"/>
      <c r="BH14" s="180"/>
      <c r="BI14" s="172"/>
      <c r="BJ14" s="172"/>
      <c r="BK14" s="172"/>
      <c r="BL14" s="191"/>
      <c r="BM14" s="7" t="str">
        <f t="shared" si="0"/>
        <v>E</v>
      </c>
    </row>
    <row r="15" spans="1:75" s="7" customFormat="1" ht="28.5" hidden="1" thickTop="1" thickBot="1">
      <c r="A15" s="277">
        <v>13</v>
      </c>
      <c r="B15" s="159" t="str">
        <f t="shared" si="1"/>
        <v>PSS11_Adani Green Energy 27 B Limited (AGE27BL)</v>
      </c>
      <c r="C15" s="175" t="s">
        <v>290</v>
      </c>
      <c r="D15" s="176" t="s">
        <v>23</v>
      </c>
      <c r="E15" s="160" t="s">
        <v>291</v>
      </c>
      <c r="F15" s="291" t="s">
        <v>1998</v>
      </c>
      <c r="G15" s="183" t="s">
        <v>407</v>
      </c>
      <c r="H15" s="306" t="s">
        <v>408</v>
      </c>
      <c r="I15" s="310" t="s">
        <v>190</v>
      </c>
      <c r="J15" s="160" t="s">
        <v>142</v>
      </c>
      <c r="K15" s="420">
        <v>46052</v>
      </c>
      <c r="L15" s="165"/>
      <c r="M15" s="166"/>
      <c r="N15" s="168" t="str" cm="1">
        <f t="array" ref="N15">_xlfn.IFNA(LOOKUP(2, 1/(MOD(COLUMN(O15:XFD15)-COLUMN(O15), 5)=2)/(O15:XFD15&lt;&gt;""), O15:XFD15),"Not Submitted")</f>
        <v>Cat. -IV</v>
      </c>
      <c r="O15" s="228"/>
      <c r="P15" s="228"/>
      <c r="Q15" s="64" t="s">
        <v>37</v>
      </c>
      <c r="R15" s="34"/>
      <c r="S15" s="172" t="s">
        <v>3045</v>
      </c>
      <c r="T15" s="188"/>
      <c r="U15" s="185"/>
      <c r="V15" s="168"/>
      <c r="W15" s="172"/>
      <c r="X15" s="172"/>
      <c r="Y15" s="227"/>
      <c r="Z15" s="232"/>
      <c r="AA15" s="208"/>
      <c r="AB15" s="168"/>
      <c r="AC15" s="168"/>
      <c r="AD15" s="231"/>
      <c r="AE15" s="232"/>
      <c r="AF15" s="208"/>
      <c r="AG15" s="172"/>
      <c r="AH15" s="172"/>
      <c r="AI15" s="236"/>
      <c r="AJ15" s="205"/>
      <c r="AK15" s="172"/>
      <c r="AL15" s="172"/>
      <c r="AM15" s="172"/>
      <c r="AN15" s="180"/>
      <c r="AO15" s="172"/>
      <c r="AP15" s="172"/>
      <c r="AQ15" s="172"/>
      <c r="AR15" s="172"/>
      <c r="AS15" s="180"/>
      <c r="AT15" s="172"/>
      <c r="AU15" s="172"/>
      <c r="AV15" s="172"/>
      <c r="AW15" s="172"/>
      <c r="AX15" s="180"/>
      <c r="AY15" s="172"/>
      <c r="AZ15" s="172"/>
      <c r="BA15" s="172"/>
      <c r="BB15" s="172"/>
      <c r="BC15" s="180"/>
      <c r="BD15" s="172"/>
      <c r="BE15" s="172"/>
      <c r="BF15" s="172"/>
      <c r="BG15" s="172"/>
      <c r="BH15" s="180"/>
      <c r="BI15" s="172"/>
      <c r="BJ15" s="172"/>
      <c r="BK15" s="172"/>
      <c r="BL15" s="191"/>
      <c r="BM15" s="7" t="str">
        <f t="shared" si="0"/>
        <v>E</v>
      </c>
    </row>
    <row r="16" spans="1:75" s="7" customFormat="1" ht="27.75" hidden="1" thickTop="1" thickBot="1">
      <c r="A16" s="277">
        <v>14</v>
      </c>
      <c r="B16" s="159" t="str">
        <f t="shared" si="1"/>
        <v>PSS11_Adani Green Energy 27 B Limited (AGE27BL)</v>
      </c>
      <c r="C16" s="175" t="s">
        <v>290</v>
      </c>
      <c r="D16" s="176" t="s">
        <v>23</v>
      </c>
      <c r="E16" s="160" t="s">
        <v>291</v>
      </c>
      <c r="F16" s="291" t="s">
        <v>1999</v>
      </c>
      <c r="G16" s="182" t="s">
        <v>395</v>
      </c>
      <c r="H16" s="306" t="s">
        <v>396</v>
      </c>
      <c r="I16" s="310" t="s">
        <v>141</v>
      </c>
      <c r="J16" s="160" t="s">
        <v>159</v>
      </c>
      <c r="K16" s="420">
        <v>46052</v>
      </c>
      <c r="L16" s="165"/>
      <c r="M16" s="166"/>
      <c r="N16" s="168" t="str" cm="1">
        <f t="array" ref="N16">_xlfn.IFNA(LOOKUP(2, 1/(MOD(COLUMN(O16:XFD16)-COLUMN(O16), 5)=2)/(O16:XFD16&lt;&gt;""), O16:XFD16),"Not Submitted")</f>
        <v>Cat. -I</v>
      </c>
      <c r="O16" s="228"/>
      <c r="P16" s="228"/>
      <c r="Q16" s="177" t="s">
        <v>33</v>
      </c>
      <c r="R16" s="178"/>
      <c r="S16" s="172" t="s">
        <v>185</v>
      </c>
      <c r="T16" s="188"/>
      <c r="U16" s="185"/>
      <c r="V16" s="168"/>
      <c r="W16" s="172"/>
      <c r="X16" s="172"/>
      <c r="Y16" s="227"/>
      <c r="Z16" s="232"/>
      <c r="AA16" s="208"/>
      <c r="AB16" s="168"/>
      <c r="AC16" s="168"/>
      <c r="AD16" s="231"/>
      <c r="AE16" s="232"/>
      <c r="AF16" s="208"/>
      <c r="AG16" s="172"/>
      <c r="AH16" s="172"/>
      <c r="AI16" s="236"/>
      <c r="AJ16" s="205"/>
      <c r="AK16" s="172"/>
      <c r="AL16" s="172"/>
      <c r="AM16" s="172"/>
      <c r="AN16" s="180"/>
      <c r="AO16" s="172"/>
      <c r="AP16" s="172"/>
      <c r="AQ16" s="172"/>
      <c r="AR16" s="172"/>
      <c r="AS16" s="180"/>
      <c r="AT16" s="172"/>
      <c r="AU16" s="172"/>
      <c r="AV16" s="172"/>
      <c r="AW16" s="172"/>
      <c r="AX16" s="180"/>
      <c r="AY16" s="172"/>
      <c r="AZ16" s="172"/>
      <c r="BA16" s="172"/>
      <c r="BB16" s="172"/>
      <c r="BC16" s="180"/>
      <c r="BD16" s="172"/>
      <c r="BE16" s="172"/>
      <c r="BF16" s="172"/>
      <c r="BG16" s="172"/>
      <c r="BH16" s="180"/>
      <c r="BI16" s="172"/>
      <c r="BJ16" s="172"/>
      <c r="BK16" s="172"/>
      <c r="BL16" s="191"/>
      <c r="BM16" s="7" t="str">
        <f t="shared" si="0"/>
        <v>E</v>
      </c>
    </row>
    <row r="17" spans="1:65" s="7" customFormat="1" ht="28.5" hidden="1" thickTop="1" thickBot="1">
      <c r="A17" s="277">
        <v>15</v>
      </c>
      <c r="B17" s="159" t="str">
        <f t="shared" si="1"/>
        <v>PSS11_Adani Green Energy 27 B Limited (AGE27BL)</v>
      </c>
      <c r="C17" s="175" t="s">
        <v>290</v>
      </c>
      <c r="D17" s="176" t="s">
        <v>23</v>
      </c>
      <c r="E17" s="160" t="s">
        <v>291</v>
      </c>
      <c r="F17" s="291" t="s">
        <v>2000</v>
      </c>
      <c r="G17" s="183" t="s">
        <v>392</v>
      </c>
      <c r="H17" s="306" t="s">
        <v>393</v>
      </c>
      <c r="I17" s="310" t="s">
        <v>141</v>
      </c>
      <c r="J17" s="160" t="s">
        <v>159</v>
      </c>
      <c r="K17" s="420">
        <v>46052</v>
      </c>
      <c r="L17" s="165"/>
      <c r="M17" s="166"/>
      <c r="N17" s="168" t="str" cm="1">
        <f t="array" ref="N17">_xlfn.IFNA(LOOKUP(2, 1/(MOD(COLUMN(O17:XFD17)-COLUMN(O17), 5)=2)/(O17:XFD17&lt;&gt;""), O17:XFD17),"Not Submitted")</f>
        <v>Cat. -I</v>
      </c>
      <c r="O17" s="228"/>
      <c r="P17" s="228"/>
      <c r="Q17" s="177" t="s">
        <v>33</v>
      </c>
      <c r="R17" s="178"/>
      <c r="S17" s="172" t="s">
        <v>181</v>
      </c>
      <c r="T17" s="188"/>
      <c r="U17" s="185"/>
      <c r="V17" s="168"/>
      <c r="W17" s="172"/>
      <c r="X17" s="172"/>
      <c r="Y17" s="227"/>
      <c r="Z17" s="232"/>
      <c r="AA17" s="208"/>
      <c r="AB17" s="168"/>
      <c r="AC17" s="168"/>
      <c r="AD17" s="231"/>
      <c r="AE17" s="232"/>
      <c r="AF17" s="208"/>
      <c r="AG17" s="172"/>
      <c r="AH17" s="172"/>
      <c r="AI17" s="236"/>
      <c r="AJ17" s="205"/>
      <c r="AK17" s="172"/>
      <c r="AL17" s="172"/>
      <c r="AM17" s="172"/>
      <c r="AN17" s="180"/>
      <c r="AO17" s="172"/>
      <c r="AP17" s="172"/>
      <c r="AQ17" s="172"/>
      <c r="AR17" s="172"/>
      <c r="AS17" s="180"/>
      <c r="AT17" s="172"/>
      <c r="AU17" s="172"/>
      <c r="AV17" s="172"/>
      <c r="AW17" s="172"/>
      <c r="AX17" s="180"/>
      <c r="AY17" s="172"/>
      <c r="AZ17" s="172"/>
      <c r="BA17" s="172"/>
      <c r="BB17" s="172"/>
      <c r="BC17" s="180"/>
      <c r="BD17" s="172"/>
      <c r="BE17" s="172"/>
      <c r="BF17" s="172"/>
      <c r="BG17" s="172"/>
      <c r="BH17" s="180"/>
      <c r="BI17" s="172"/>
      <c r="BJ17" s="172"/>
      <c r="BK17" s="172"/>
      <c r="BL17" s="191"/>
      <c r="BM17" s="7" t="str">
        <f t="shared" si="0"/>
        <v>E</v>
      </c>
    </row>
    <row r="18" spans="1:65" s="7" customFormat="1" ht="28.5" hidden="1" thickTop="1" thickBot="1">
      <c r="A18" s="277">
        <v>16</v>
      </c>
      <c r="B18" s="159" t="str">
        <f t="shared" si="1"/>
        <v>PSS11_Adani Green Energy 27 B Limited (AGE27BL)</v>
      </c>
      <c r="C18" s="175" t="s">
        <v>290</v>
      </c>
      <c r="D18" s="176" t="s">
        <v>23</v>
      </c>
      <c r="E18" s="160" t="s">
        <v>291</v>
      </c>
      <c r="F18" s="291" t="s">
        <v>2001</v>
      </c>
      <c r="G18" s="183" t="s">
        <v>389</v>
      </c>
      <c r="H18" s="306" t="s">
        <v>390</v>
      </c>
      <c r="I18" s="310" t="s">
        <v>190</v>
      </c>
      <c r="J18" s="160" t="s">
        <v>142</v>
      </c>
      <c r="K18" s="420">
        <v>46052</v>
      </c>
      <c r="L18" s="165"/>
      <c r="M18" s="166"/>
      <c r="N18" s="168" t="str" cm="1">
        <f t="array" ref="N18">_xlfn.IFNA(LOOKUP(2, 1/(MOD(COLUMN(O18:XFD18)-COLUMN(O18), 5)=2)/(O18:XFD18&lt;&gt;""), O18:XFD18),"Not Submitted")</f>
        <v>Cat. -IV</v>
      </c>
      <c r="O18" s="228"/>
      <c r="P18" s="228"/>
      <c r="Q18" s="177" t="s">
        <v>37</v>
      </c>
      <c r="R18" s="178"/>
      <c r="S18" s="207" t="s">
        <v>3007</v>
      </c>
      <c r="T18" s="188"/>
      <c r="U18" s="185"/>
      <c r="V18" s="168"/>
      <c r="W18" s="172"/>
      <c r="X18" s="172"/>
      <c r="Y18" s="227"/>
      <c r="Z18" s="232"/>
      <c r="AA18" s="208"/>
      <c r="AB18" s="168"/>
      <c r="AC18" s="168"/>
      <c r="AD18" s="231"/>
      <c r="AE18" s="232"/>
      <c r="AF18" s="208"/>
      <c r="AG18" s="172"/>
      <c r="AH18" s="172"/>
      <c r="AI18" s="236"/>
      <c r="AJ18" s="205"/>
      <c r="AK18" s="172"/>
      <c r="AL18" s="172"/>
      <c r="AM18" s="172"/>
      <c r="AN18" s="180"/>
      <c r="AO18" s="172"/>
      <c r="AP18" s="172"/>
      <c r="AQ18" s="172"/>
      <c r="AR18" s="172"/>
      <c r="AS18" s="180"/>
      <c r="AT18" s="172"/>
      <c r="AU18" s="172"/>
      <c r="AV18" s="172"/>
      <c r="AW18" s="172"/>
      <c r="AX18" s="180"/>
      <c r="AY18" s="172"/>
      <c r="AZ18" s="172"/>
      <c r="BA18" s="172"/>
      <c r="BB18" s="172"/>
      <c r="BC18" s="180"/>
      <c r="BD18" s="172"/>
      <c r="BE18" s="172"/>
      <c r="BF18" s="172"/>
      <c r="BG18" s="172"/>
      <c r="BH18" s="180"/>
      <c r="BI18" s="172"/>
      <c r="BJ18" s="172"/>
      <c r="BK18" s="172"/>
      <c r="BL18" s="191"/>
      <c r="BM18" s="7" t="str">
        <f t="shared" si="0"/>
        <v>E</v>
      </c>
    </row>
    <row r="19" spans="1:65" s="7" customFormat="1" ht="27.75" hidden="1" thickTop="1" thickBot="1">
      <c r="A19" s="277">
        <v>17</v>
      </c>
      <c r="B19" s="159" t="str">
        <f t="shared" si="1"/>
        <v>PSS11_Adani Green Energy 27 B Limited (AGE27BL)</v>
      </c>
      <c r="C19" s="175" t="s">
        <v>290</v>
      </c>
      <c r="D19" s="176" t="s">
        <v>23</v>
      </c>
      <c r="E19" s="160" t="s">
        <v>291</v>
      </c>
      <c r="F19" s="291" t="s">
        <v>2002</v>
      </c>
      <c r="G19" s="182" t="s">
        <v>377</v>
      </c>
      <c r="H19" s="306" t="s">
        <v>378</v>
      </c>
      <c r="I19" s="310" t="s">
        <v>141</v>
      </c>
      <c r="J19" s="160" t="s">
        <v>159</v>
      </c>
      <c r="K19" s="420">
        <v>46052</v>
      </c>
      <c r="L19" s="165"/>
      <c r="M19" s="166"/>
      <c r="N19" s="168" t="str" cm="1">
        <f t="array" ref="N19">_xlfn.IFNA(LOOKUP(2, 1/(MOD(COLUMN(O19:XFD19)-COLUMN(O19), 5)=2)/(O19:XFD19&lt;&gt;""), O19:XFD19),"Not Submitted")</f>
        <v>Cat. -I</v>
      </c>
      <c r="O19" s="228"/>
      <c r="P19" s="228"/>
      <c r="Q19" s="177" t="s">
        <v>33</v>
      </c>
      <c r="R19" s="178"/>
      <c r="S19" s="172" t="s">
        <v>181</v>
      </c>
      <c r="T19" s="188"/>
      <c r="U19" s="185"/>
      <c r="V19" s="168"/>
      <c r="W19" s="172"/>
      <c r="X19" s="172"/>
      <c r="Y19" s="227"/>
      <c r="Z19" s="232"/>
      <c r="AA19" s="208"/>
      <c r="AB19" s="168"/>
      <c r="AC19" s="168"/>
      <c r="AD19" s="231"/>
      <c r="AE19" s="232"/>
      <c r="AF19" s="208"/>
      <c r="AG19" s="172"/>
      <c r="AH19" s="172"/>
      <c r="AI19" s="236"/>
      <c r="AJ19" s="205"/>
      <c r="AK19" s="172"/>
      <c r="AL19" s="172"/>
      <c r="AM19" s="172"/>
      <c r="AN19" s="180"/>
      <c r="AO19" s="172"/>
      <c r="AP19" s="172"/>
      <c r="AQ19" s="172"/>
      <c r="AR19" s="172"/>
      <c r="AS19" s="180"/>
      <c r="AT19" s="172"/>
      <c r="AU19" s="172"/>
      <c r="AV19" s="172"/>
      <c r="AW19" s="172"/>
      <c r="AX19" s="180"/>
      <c r="AY19" s="172"/>
      <c r="AZ19" s="172"/>
      <c r="BA19" s="172"/>
      <c r="BB19" s="172"/>
      <c r="BC19" s="180"/>
      <c r="BD19" s="172"/>
      <c r="BE19" s="172"/>
      <c r="BF19" s="172"/>
      <c r="BG19" s="172"/>
      <c r="BH19" s="180"/>
      <c r="BI19" s="172"/>
      <c r="BJ19" s="172"/>
      <c r="BK19" s="172"/>
      <c r="BL19" s="191"/>
      <c r="BM19" s="7" t="str">
        <f t="shared" si="0"/>
        <v>E</v>
      </c>
    </row>
    <row r="20" spans="1:65" s="7" customFormat="1" ht="39.75" hidden="1" thickTop="1" thickBot="1">
      <c r="A20" s="277">
        <v>18</v>
      </c>
      <c r="B20" s="159" t="str">
        <f t="shared" si="1"/>
        <v>PSS11_Adani Green Energy 27 B Limited (AGE27BL)</v>
      </c>
      <c r="C20" s="175" t="s">
        <v>290</v>
      </c>
      <c r="D20" s="176" t="s">
        <v>23</v>
      </c>
      <c r="E20" s="160" t="s">
        <v>291</v>
      </c>
      <c r="F20" s="291" t="s">
        <v>2003</v>
      </c>
      <c r="G20" s="183" t="s">
        <v>371</v>
      </c>
      <c r="H20" s="306" t="s">
        <v>372</v>
      </c>
      <c r="I20" s="310" t="s">
        <v>141</v>
      </c>
      <c r="J20" s="160" t="s">
        <v>159</v>
      </c>
      <c r="K20" s="420">
        <v>46052</v>
      </c>
      <c r="L20" s="165"/>
      <c r="M20" s="166"/>
      <c r="N20" s="168" t="str" cm="1">
        <f t="array" ref="N20">_xlfn.IFNA(LOOKUP(2, 1/(MOD(COLUMN(O20:XFD20)-COLUMN(O20), 5)=2)/(O20:XFD20&lt;&gt;""), O20:XFD20),"Not Submitted")</f>
        <v>Delete</v>
      </c>
      <c r="O20" s="228"/>
      <c r="P20" s="228"/>
      <c r="Q20" s="177" t="s">
        <v>56</v>
      </c>
      <c r="R20" s="178"/>
      <c r="S20" s="172" t="s">
        <v>316</v>
      </c>
      <c r="T20" s="188"/>
      <c r="U20" s="185"/>
      <c r="V20" s="168"/>
      <c r="W20" s="172"/>
      <c r="X20" s="172"/>
      <c r="Y20" s="227"/>
      <c r="Z20" s="232"/>
      <c r="AA20" s="208"/>
      <c r="AB20" s="168"/>
      <c r="AC20" s="168"/>
      <c r="AD20" s="231"/>
      <c r="AE20" s="232"/>
      <c r="AF20" s="208"/>
      <c r="AG20" s="172"/>
      <c r="AH20" s="172"/>
      <c r="AI20" s="236"/>
      <c r="AJ20" s="205"/>
      <c r="AK20" s="172"/>
      <c r="AL20" s="172"/>
      <c r="AM20" s="172"/>
      <c r="AN20" s="180"/>
      <c r="AO20" s="172"/>
      <c r="AP20" s="172"/>
      <c r="AQ20" s="172"/>
      <c r="AR20" s="172"/>
      <c r="AS20" s="180"/>
      <c r="AT20" s="172"/>
      <c r="AU20" s="172"/>
      <c r="AV20" s="172"/>
      <c r="AW20" s="172"/>
      <c r="AX20" s="180"/>
      <c r="AY20" s="172"/>
      <c r="AZ20" s="172"/>
      <c r="BA20" s="172"/>
      <c r="BB20" s="172"/>
      <c r="BC20" s="180"/>
      <c r="BD20" s="172"/>
      <c r="BE20" s="172"/>
      <c r="BF20" s="172"/>
      <c r="BG20" s="172"/>
      <c r="BH20" s="180"/>
      <c r="BI20" s="172"/>
      <c r="BJ20" s="172"/>
      <c r="BK20" s="172"/>
      <c r="BL20" s="191"/>
      <c r="BM20" s="7" t="str">
        <f t="shared" si="0"/>
        <v>E</v>
      </c>
    </row>
    <row r="21" spans="1:65" s="7" customFormat="1" ht="27.75" hidden="1" thickTop="1" thickBot="1">
      <c r="A21" s="277">
        <v>19</v>
      </c>
      <c r="B21" s="159" t="str">
        <f t="shared" si="1"/>
        <v>PSS11_Adani Green Energy 27 B Limited (AGE27BL)</v>
      </c>
      <c r="C21" s="175" t="s">
        <v>290</v>
      </c>
      <c r="D21" s="176" t="s">
        <v>23</v>
      </c>
      <c r="E21" s="160" t="s">
        <v>291</v>
      </c>
      <c r="F21" s="291" t="s">
        <v>2004</v>
      </c>
      <c r="G21" s="183" t="s">
        <v>374</v>
      </c>
      <c r="H21" s="308" t="s">
        <v>375</v>
      </c>
      <c r="I21" s="310" t="s">
        <v>190</v>
      </c>
      <c r="J21" s="160" t="s">
        <v>142</v>
      </c>
      <c r="K21" s="420">
        <v>46052</v>
      </c>
      <c r="L21" s="165"/>
      <c r="M21" s="166"/>
      <c r="N21" s="168" t="str" cm="1">
        <f t="array" ref="N21">_xlfn.IFNA(LOOKUP(2, 1/(MOD(COLUMN(O21:XFD21)-COLUMN(O21), 5)=2)/(O21:XFD21&lt;&gt;""), O21:XFD21),"Not Submitted")</f>
        <v>Cat. -IV</v>
      </c>
      <c r="O21" s="228"/>
      <c r="P21" s="228"/>
      <c r="Q21" s="177" t="s">
        <v>37</v>
      </c>
      <c r="R21" s="178"/>
      <c r="S21" s="172" t="s">
        <v>181</v>
      </c>
      <c r="T21" s="188"/>
      <c r="U21" s="185"/>
      <c r="V21" s="168"/>
      <c r="W21" s="172"/>
      <c r="X21" s="172"/>
      <c r="Y21" s="227"/>
      <c r="Z21" s="232"/>
      <c r="AA21" s="208"/>
      <c r="AB21" s="168"/>
      <c r="AC21" s="168"/>
      <c r="AD21" s="231"/>
      <c r="AE21" s="232"/>
      <c r="AF21" s="208"/>
      <c r="AG21" s="172"/>
      <c r="AH21" s="172"/>
      <c r="AI21" s="236"/>
      <c r="AJ21" s="205"/>
      <c r="AK21" s="172"/>
      <c r="AL21" s="172"/>
      <c r="AM21" s="172"/>
      <c r="AN21" s="180"/>
      <c r="AO21" s="172"/>
      <c r="AP21" s="172"/>
      <c r="AQ21" s="172"/>
      <c r="AR21" s="172"/>
      <c r="AS21" s="180"/>
      <c r="AT21" s="172"/>
      <c r="AU21" s="172"/>
      <c r="AV21" s="172"/>
      <c r="AW21" s="172"/>
      <c r="AX21" s="180"/>
      <c r="AY21" s="172"/>
      <c r="AZ21" s="172"/>
      <c r="BA21" s="172"/>
      <c r="BB21" s="172"/>
      <c r="BC21" s="180"/>
      <c r="BD21" s="172"/>
      <c r="BE21" s="172"/>
      <c r="BF21" s="172"/>
      <c r="BG21" s="172"/>
      <c r="BH21" s="180"/>
      <c r="BI21" s="172"/>
      <c r="BJ21" s="172"/>
      <c r="BK21" s="172"/>
      <c r="BL21" s="191"/>
      <c r="BM21" s="7" t="str">
        <f t="shared" si="0"/>
        <v>E</v>
      </c>
    </row>
    <row r="22" spans="1:65" s="7" customFormat="1" ht="42" hidden="1" thickTop="1" thickBot="1">
      <c r="A22" s="277">
        <v>20</v>
      </c>
      <c r="B22" s="159" t="str">
        <f t="shared" si="1"/>
        <v>PSS11_Adani Green Energy 27 B Limited (AGE27BL)</v>
      </c>
      <c r="C22" s="175" t="s">
        <v>290</v>
      </c>
      <c r="D22" s="176" t="s">
        <v>23</v>
      </c>
      <c r="E22" s="160" t="s">
        <v>291</v>
      </c>
      <c r="F22" s="291" t="s">
        <v>2005</v>
      </c>
      <c r="G22" s="182" t="s">
        <v>368</v>
      </c>
      <c r="H22" s="306" t="s">
        <v>369</v>
      </c>
      <c r="I22" s="310" t="s">
        <v>190</v>
      </c>
      <c r="J22" s="160" t="s">
        <v>159</v>
      </c>
      <c r="K22" s="420">
        <v>46052</v>
      </c>
      <c r="L22" s="165"/>
      <c r="M22" s="166"/>
      <c r="N22" s="168" t="str" cm="1">
        <f t="array" ref="N22">_xlfn.IFNA(LOOKUP(2, 1/(MOD(COLUMN(O22:XFD22)-COLUMN(O22), 5)=2)/(O22:XFD22&lt;&gt;""), O22:XFD22),"Not Submitted")</f>
        <v>Cat. -IV</v>
      </c>
      <c r="O22" s="228"/>
      <c r="P22" s="228"/>
      <c r="Q22" s="177" t="s">
        <v>37</v>
      </c>
      <c r="R22" s="178"/>
      <c r="S22" s="172" t="s">
        <v>3095</v>
      </c>
      <c r="T22" s="188"/>
      <c r="U22" s="185"/>
      <c r="V22" s="168"/>
      <c r="W22" s="172"/>
      <c r="X22" s="172"/>
      <c r="Y22" s="227"/>
      <c r="Z22" s="232"/>
      <c r="AA22" s="208"/>
      <c r="AB22" s="168"/>
      <c r="AC22" s="168"/>
      <c r="AD22" s="231"/>
      <c r="AE22" s="232"/>
      <c r="AF22" s="208"/>
      <c r="AG22" s="172"/>
      <c r="AH22" s="172"/>
      <c r="AI22" s="236"/>
      <c r="AJ22" s="205"/>
      <c r="AK22" s="172"/>
      <c r="AL22" s="172"/>
      <c r="AM22" s="172"/>
      <c r="AN22" s="180"/>
      <c r="AO22" s="172"/>
      <c r="AP22" s="172"/>
      <c r="AQ22" s="172"/>
      <c r="AR22" s="172"/>
      <c r="AS22" s="180"/>
      <c r="AT22" s="172"/>
      <c r="AU22" s="172"/>
      <c r="AV22" s="172"/>
      <c r="AW22" s="172"/>
      <c r="AX22" s="180"/>
      <c r="AY22" s="172"/>
      <c r="AZ22" s="172"/>
      <c r="BA22" s="172"/>
      <c r="BB22" s="172"/>
      <c r="BC22" s="180"/>
      <c r="BD22" s="172"/>
      <c r="BE22" s="172"/>
      <c r="BF22" s="172"/>
      <c r="BG22" s="172"/>
      <c r="BH22" s="180"/>
      <c r="BI22" s="172"/>
      <c r="BJ22" s="172"/>
      <c r="BK22" s="172"/>
      <c r="BL22" s="191"/>
      <c r="BM22" s="7" t="str">
        <f t="shared" si="0"/>
        <v>E</v>
      </c>
    </row>
    <row r="23" spans="1:65" s="7" customFormat="1" ht="27.75" hidden="1" thickTop="1" thickBot="1">
      <c r="A23" s="277">
        <v>21</v>
      </c>
      <c r="B23" s="159" t="str">
        <f t="shared" si="1"/>
        <v>PSS11_Adani Green Energy 27 B Limited (AGE27BL)</v>
      </c>
      <c r="C23" s="175" t="s">
        <v>290</v>
      </c>
      <c r="D23" s="176" t="s">
        <v>23</v>
      </c>
      <c r="E23" s="160" t="s">
        <v>291</v>
      </c>
      <c r="F23" s="291" t="s">
        <v>2006</v>
      </c>
      <c r="G23" s="183" t="s">
        <v>386</v>
      </c>
      <c r="H23" s="306" t="s">
        <v>387</v>
      </c>
      <c r="I23" s="310" t="s">
        <v>141</v>
      </c>
      <c r="J23" s="160" t="s">
        <v>159</v>
      </c>
      <c r="K23" s="420">
        <v>46052</v>
      </c>
      <c r="L23" s="165"/>
      <c r="M23" s="166"/>
      <c r="N23" s="168" t="str" cm="1">
        <f t="array" ref="N23">_xlfn.IFNA(LOOKUP(2, 1/(MOD(COLUMN(O23:XFD23)-COLUMN(O23), 5)=2)/(O23:XFD23&lt;&gt;""), O23:XFD23),"Not Submitted")</f>
        <v>Cat. -I</v>
      </c>
      <c r="O23" s="228"/>
      <c r="P23" s="228"/>
      <c r="Q23" s="177" t="s">
        <v>33</v>
      </c>
      <c r="R23" s="178"/>
      <c r="S23" s="172" t="s">
        <v>185</v>
      </c>
      <c r="T23" s="188"/>
      <c r="U23" s="185"/>
      <c r="V23" s="168"/>
      <c r="W23" s="172"/>
      <c r="X23" s="172"/>
      <c r="Y23" s="227"/>
      <c r="Z23" s="232"/>
      <c r="AA23" s="208"/>
      <c r="AB23" s="168"/>
      <c r="AC23" s="168"/>
      <c r="AD23" s="231"/>
      <c r="AE23" s="232"/>
      <c r="AF23" s="208"/>
      <c r="AG23" s="172"/>
      <c r="AH23" s="172"/>
      <c r="AI23" s="236"/>
      <c r="AJ23" s="205"/>
      <c r="AK23" s="172"/>
      <c r="AL23" s="172"/>
      <c r="AM23" s="172"/>
      <c r="AN23" s="180"/>
      <c r="AO23" s="172"/>
      <c r="AP23" s="172"/>
      <c r="AQ23" s="172"/>
      <c r="AR23" s="172"/>
      <c r="AS23" s="180"/>
      <c r="AT23" s="172"/>
      <c r="AU23" s="172"/>
      <c r="AV23" s="172"/>
      <c r="AW23" s="172"/>
      <c r="AX23" s="180"/>
      <c r="AY23" s="172"/>
      <c r="AZ23" s="172"/>
      <c r="BA23" s="172"/>
      <c r="BB23" s="172"/>
      <c r="BC23" s="180"/>
      <c r="BD23" s="172"/>
      <c r="BE23" s="172"/>
      <c r="BF23" s="172"/>
      <c r="BG23" s="172"/>
      <c r="BH23" s="180"/>
      <c r="BI23" s="172"/>
      <c r="BJ23" s="172"/>
      <c r="BK23" s="172"/>
      <c r="BL23" s="191"/>
      <c r="BM23" s="7" t="str">
        <f t="shared" si="0"/>
        <v>E</v>
      </c>
    </row>
    <row r="24" spans="1:65" s="7" customFormat="1" ht="69" hidden="1" thickTop="1" thickBot="1">
      <c r="A24" s="277">
        <v>22</v>
      </c>
      <c r="B24" s="159" t="str">
        <f t="shared" si="1"/>
        <v>PSS11_Adani Green Energy 27 B Limited (AGE27BL)</v>
      </c>
      <c r="C24" s="175" t="s">
        <v>290</v>
      </c>
      <c r="D24" s="176" t="s">
        <v>23</v>
      </c>
      <c r="E24" s="160" t="s">
        <v>291</v>
      </c>
      <c r="F24" s="291" t="s">
        <v>2007</v>
      </c>
      <c r="G24" s="183" t="s">
        <v>383</v>
      </c>
      <c r="H24" s="306" t="s">
        <v>384</v>
      </c>
      <c r="I24" s="310" t="s">
        <v>141</v>
      </c>
      <c r="J24" s="160" t="s">
        <v>142</v>
      </c>
      <c r="K24" s="420">
        <v>46052</v>
      </c>
      <c r="L24" s="165"/>
      <c r="M24" s="166"/>
      <c r="N24" s="168" t="str" cm="1">
        <f t="array" ref="N24">_xlfn.IFNA(LOOKUP(2, 1/(MOD(COLUMN(O24:XFD24)-COLUMN(O24), 5)=2)/(O24:XFD24&lt;&gt;""), O24:XFD24),"Not Submitted")</f>
        <v>Cat. -I</v>
      </c>
      <c r="O24" s="228"/>
      <c r="P24" s="228"/>
      <c r="Q24" s="177" t="s">
        <v>33</v>
      </c>
      <c r="R24" s="178"/>
      <c r="S24" s="172" t="s">
        <v>185</v>
      </c>
      <c r="T24" s="188"/>
      <c r="U24" s="185"/>
      <c r="V24" s="168"/>
      <c r="W24" s="172"/>
      <c r="X24" s="172"/>
      <c r="Y24" s="227"/>
      <c r="Z24" s="232"/>
      <c r="AA24" s="208"/>
      <c r="AB24" s="168"/>
      <c r="AC24" s="168"/>
      <c r="AD24" s="231"/>
      <c r="AE24" s="232"/>
      <c r="AF24" s="208"/>
      <c r="AG24" s="172"/>
      <c r="AH24" s="172"/>
      <c r="AI24" s="236"/>
      <c r="AJ24" s="205"/>
      <c r="AK24" s="172"/>
      <c r="AL24" s="172"/>
      <c r="AM24" s="172"/>
      <c r="AN24" s="180"/>
      <c r="AO24" s="172"/>
      <c r="AP24" s="172"/>
      <c r="AQ24" s="172"/>
      <c r="AR24" s="172"/>
      <c r="AS24" s="180"/>
      <c r="AT24" s="172"/>
      <c r="AU24" s="172"/>
      <c r="AV24" s="172"/>
      <c r="AW24" s="172"/>
      <c r="AX24" s="180"/>
      <c r="AY24" s="172"/>
      <c r="AZ24" s="172"/>
      <c r="BA24" s="172"/>
      <c r="BB24" s="172"/>
      <c r="BC24" s="180"/>
      <c r="BD24" s="172"/>
      <c r="BE24" s="172"/>
      <c r="BF24" s="172"/>
      <c r="BG24" s="172"/>
      <c r="BH24" s="180"/>
      <c r="BI24" s="172"/>
      <c r="BJ24" s="172"/>
      <c r="BK24" s="172"/>
      <c r="BL24" s="191"/>
      <c r="BM24" s="7" t="str">
        <f t="shared" si="0"/>
        <v>E</v>
      </c>
    </row>
    <row r="25" spans="1:65" s="7" customFormat="1" ht="42" hidden="1" thickTop="1" thickBot="1">
      <c r="A25" s="277">
        <v>23</v>
      </c>
      <c r="B25" s="159" t="str">
        <f t="shared" si="1"/>
        <v>PSS11_Adani Green Energy 27 B Limited (AGE27BL)</v>
      </c>
      <c r="C25" s="175" t="s">
        <v>290</v>
      </c>
      <c r="D25" s="176" t="s">
        <v>23</v>
      </c>
      <c r="E25" s="160" t="s">
        <v>291</v>
      </c>
      <c r="F25" s="291" t="s">
        <v>2008</v>
      </c>
      <c r="G25" s="182" t="s">
        <v>380</v>
      </c>
      <c r="H25" s="306" t="s">
        <v>381</v>
      </c>
      <c r="I25" s="310" t="s">
        <v>190</v>
      </c>
      <c r="J25" s="160" t="s">
        <v>159</v>
      </c>
      <c r="K25" s="420">
        <v>46052</v>
      </c>
      <c r="L25" s="165"/>
      <c r="M25" s="166"/>
      <c r="N25" s="168" t="str" cm="1">
        <f t="array" ref="N25">_xlfn.IFNA(LOOKUP(2, 1/(MOD(COLUMN(O25:XFD25)-COLUMN(O25), 5)=2)/(O25:XFD25&lt;&gt;""), O25:XFD25),"Not Submitted")</f>
        <v>Cat. -IV</v>
      </c>
      <c r="O25" s="228"/>
      <c r="P25" s="228"/>
      <c r="Q25" s="177" t="s">
        <v>37</v>
      </c>
      <c r="R25" s="178"/>
      <c r="S25" s="172" t="s">
        <v>185</v>
      </c>
      <c r="T25" s="188"/>
      <c r="U25" s="185"/>
      <c r="V25" s="168"/>
      <c r="W25" s="172"/>
      <c r="X25" s="172"/>
      <c r="Y25" s="227"/>
      <c r="Z25" s="232"/>
      <c r="AA25" s="208"/>
      <c r="AB25" s="168"/>
      <c r="AC25" s="168"/>
      <c r="AD25" s="231"/>
      <c r="AE25" s="232"/>
      <c r="AF25" s="208"/>
      <c r="AG25" s="172"/>
      <c r="AH25" s="172"/>
      <c r="AI25" s="236"/>
      <c r="AJ25" s="205"/>
      <c r="AK25" s="172"/>
      <c r="AL25" s="172"/>
      <c r="AM25" s="172"/>
      <c r="AN25" s="180"/>
      <c r="AO25" s="172"/>
      <c r="AP25" s="172"/>
      <c r="AQ25" s="172"/>
      <c r="AR25" s="172"/>
      <c r="AS25" s="180"/>
      <c r="AT25" s="172"/>
      <c r="AU25" s="172"/>
      <c r="AV25" s="172"/>
      <c r="AW25" s="172"/>
      <c r="AX25" s="180"/>
      <c r="AY25" s="172"/>
      <c r="AZ25" s="172"/>
      <c r="BA25" s="172"/>
      <c r="BB25" s="172"/>
      <c r="BC25" s="180"/>
      <c r="BD25" s="172"/>
      <c r="BE25" s="172"/>
      <c r="BF25" s="172"/>
      <c r="BG25" s="172"/>
      <c r="BH25" s="180"/>
      <c r="BI25" s="172"/>
      <c r="BJ25" s="172"/>
      <c r="BK25" s="172"/>
      <c r="BL25" s="191"/>
      <c r="BM25" s="7" t="str">
        <f t="shared" si="0"/>
        <v>E</v>
      </c>
    </row>
    <row r="26" spans="1:65" s="7" customFormat="1" ht="27.75" hidden="1" thickTop="1" thickBot="1">
      <c r="A26" s="277">
        <v>24</v>
      </c>
      <c r="B26" s="159" t="str">
        <f t="shared" si="1"/>
        <v>PSS11_Adani Green Energy 27 B Limited (AGE27BL)</v>
      </c>
      <c r="C26" s="175" t="s">
        <v>290</v>
      </c>
      <c r="D26" s="176" t="s">
        <v>23</v>
      </c>
      <c r="E26" s="160" t="s">
        <v>291</v>
      </c>
      <c r="F26" s="291" t="s">
        <v>2009</v>
      </c>
      <c r="G26" s="183" t="s">
        <v>311</v>
      </c>
      <c r="H26" s="306" t="s">
        <v>312</v>
      </c>
      <c r="I26" s="310" t="s">
        <v>141</v>
      </c>
      <c r="J26" s="160" t="s">
        <v>159</v>
      </c>
      <c r="K26" s="420">
        <v>46052</v>
      </c>
      <c r="L26" s="165"/>
      <c r="M26" s="166"/>
      <c r="N26" s="168" t="str" cm="1">
        <f t="array" ref="N26">_xlfn.IFNA(LOOKUP(2, 1/(MOD(COLUMN(O26:XFD26)-COLUMN(O26), 5)=2)/(O26:XFD26&lt;&gt;""), O26:XFD26),"Not Submitted")</f>
        <v>Cat. -IV</v>
      </c>
      <c r="O26" s="228"/>
      <c r="P26" s="228"/>
      <c r="Q26" s="177" t="s">
        <v>37</v>
      </c>
      <c r="R26" s="178"/>
      <c r="S26" s="172" t="s">
        <v>185</v>
      </c>
      <c r="T26" s="188"/>
      <c r="U26" s="185"/>
      <c r="V26" s="168"/>
      <c r="W26" s="172"/>
      <c r="X26" s="172"/>
      <c r="Y26" s="227"/>
      <c r="Z26" s="232"/>
      <c r="AA26" s="208"/>
      <c r="AB26" s="168"/>
      <c r="AC26" s="168"/>
      <c r="AD26" s="231"/>
      <c r="AE26" s="232"/>
      <c r="AF26" s="208"/>
      <c r="AG26" s="172"/>
      <c r="AH26" s="172"/>
      <c r="AI26" s="236"/>
      <c r="AJ26" s="205"/>
      <c r="AK26" s="172"/>
      <c r="AL26" s="172"/>
      <c r="AM26" s="172"/>
      <c r="AN26" s="180"/>
      <c r="AO26" s="172"/>
      <c r="AP26" s="172"/>
      <c r="AQ26" s="172"/>
      <c r="AR26" s="172"/>
      <c r="AS26" s="180"/>
      <c r="AT26" s="172"/>
      <c r="AU26" s="172"/>
      <c r="AV26" s="172"/>
      <c r="AW26" s="172"/>
      <c r="AX26" s="180"/>
      <c r="AY26" s="172"/>
      <c r="AZ26" s="172"/>
      <c r="BA26" s="172"/>
      <c r="BB26" s="172"/>
      <c r="BC26" s="180"/>
      <c r="BD26" s="172"/>
      <c r="BE26" s="172"/>
      <c r="BF26" s="172"/>
      <c r="BG26" s="172"/>
      <c r="BH26" s="180"/>
      <c r="BI26" s="172"/>
      <c r="BJ26" s="172"/>
      <c r="BK26" s="172"/>
      <c r="BL26" s="191"/>
      <c r="BM26" s="7" t="str">
        <f t="shared" si="0"/>
        <v>E</v>
      </c>
    </row>
    <row r="27" spans="1:65" s="7" customFormat="1" ht="27.75" hidden="1" thickTop="1" thickBot="1">
      <c r="A27" s="277">
        <v>25</v>
      </c>
      <c r="B27" s="159" t="str">
        <f t="shared" si="1"/>
        <v>PSS11_Adani Green Energy 27 B Limited (AGE27BL)</v>
      </c>
      <c r="C27" s="175" t="s">
        <v>290</v>
      </c>
      <c r="D27" s="176" t="s">
        <v>23</v>
      </c>
      <c r="E27" s="160" t="s">
        <v>291</v>
      </c>
      <c r="F27" s="291" t="s">
        <v>2010</v>
      </c>
      <c r="G27" s="183" t="s">
        <v>308</v>
      </c>
      <c r="H27" s="306" t="s">
        <v>309</v>
      </c>
      <c r="I27" s="310" t="s">
        <v>190</v>
      </c>
      <c r="J27" s="160" t="s">
        <v>142</v>
      </c>
      <c r="K27" s="420">
        <v>46052</v>
      </c>
      <c r="L27" s="165"/>
      <c r="M27" s="166"/>
      <c r="N27" s="168" t="str" cm="1">
        <f t="array" ref="N27">_xlfn.IFNA(LOOKUP(2, 1/(MOD(COLUMN(O27:XFD27)-COLUMN(O27), 5)=2)/(O27:XFD27&lt;&gt;""), O27:XFD27),"Not Submitted")</f>
        <v>Cat. -IV</v>
      </c>
      <c r="O27" s="228"/>
      <c r="P27" s="228"/>
      <c r="Q27" s="177" t="s">
        <v>37</v>
      </c>
      <c r="R27" s="178"/>
      <c r="S27" s="172" t="s">
        <v>185</v>
      </c>
      <c r="T27" s="188"/>
      <c r="U27" s="185"/>
      <c r="V27" s="168"/>
      <c r="W27" s="172"/>
      <c r="X27" s="172"/>
      <c r="Y27" s="227"/>
      <c r="Z27" s="232"/>
      <c r="AA27" s="208"/>
      <c r="AB27" s="168"/>
      <c r="AC27" s="168"/>
      <c r="AD27" s="231"/>
      <c r="AE27" s="232"/>
      <c r="AF27" s="208"/>
      <c r="AG27" s="172"/>
      <c r="AH27" s="172"/>
      <c r="AI27" s="236"/>
      <c r="AJ27" s="205"/>
      <c r="AK27" s="172"/>
      <c r="AL27" s="172"/>
      <c r="AM27" s="172"/>
      <c r="AN27" s="180"/>
      <c r="AO27" s="172"/>
      <c r="AP27" s="172"/>
      <c r="AQ27" s="172"/>
      <c r="AR27" s="172"/>
      <c r="AS27" s="180"/>
      <c r="AT27" s="172"/>
      <c r="AU27" s="172"/>
      <c r="AV27" s="172"/>
      <c r="AW27" s="172"/>
      <c r="AX27" s="180"/>
      <c r="AY27" s="172"/>
      <c r="AZ27" s="172"/>
      <c r="BA27" s="172"/>
      <c r="BB27" s="172"/>
      <c r="BC27" s="180"/>
      <c r="BD27" s="172"/>
      <c r="BE27" s="172"/>
      <c r="BF27" s="172"/>
      <c r="BG27" s="172"/>
      <c r="BH27" s="180"/>
      <c r="BI27" s="172"/>
      <c r="BJ27" s="172"/>
      <c r="BK27" s="172"/>
      <c r="BL27" s="191"/>
      <c r="BM27" s="7" t="str">
        <f t="shared" si="0"/>
        <v>E</v>
      </c>
    </row>
    <row r="28" spans="1:65" s="7" customFormat="1" ht="27.75" hidden="1" thickTop="1" thickBot="1">
      <c r="A28" s="277">
        <v>26</v>
      </c>
      <c r="B28" s="159" t="str">
        <f t="shared" si="1"/>
        <v>PSS11_Adani Green Energy 27 B Limited (AGE27BL)</v>
      </c>
      <c r="C28" s="175" t="s">
        <v>290</v>
      </c>
      <c r="D28" s="176" t="s">
        <v>23</v>
      </c>
      <c r="E28" s="160" t="s">
        <v>291</v>
      </c>
      <c r="F28" s="291" t="s">
        <v>2011</v>
      </c>
      <c r="G28" s="182" t="s">
        <v>305</v>
      </c>
      <c r="H28" s="306" t="s">
        <v>306</v>
      </c>
      <c r="I28" s="310" t="s">
        <v>190</v>
      </c>
      <c r="J28" s="160" t="s">
        <v>159</v>
      </c>
      <c r="K28" s="420">
        <v>46052</v>
      </c>
      <c r="L28" s="165"/>
      <c r="M28" s="166"/>
      <c r="N28" s="168" t="str" cm="1">
        <f t="array" ref="N28">_xlfn.IFNA(LOOKUP(2, 1/(MOD(COLUMN(O28:XFD28)-COLUMN(O28), 5)=2)/(O28:XFD28&lt;&gt;""), O28:XFD28),"Not Submitted")</f>
        <v>Cat. -IV</v>
      </c>
      <c r="O28" s="228"/>
      <c r="P28" s="228"/>
      <c r="Q28" s="177" t="s">
        <v>37</v>
      </c>
      <c r="R28" s="178"/>
      <c r="S28" s="172" t="s">
        <v>185</v>
      </c>
      <c r="T28" s="188"/>
      <c r="U28" s="185"/>
      <c r="V28" s="168"/>
      <c r="W28" s="172"/>
      <c r="X28" s="172"/>
      <c r="Y28" s="227"/>
      <c r="Z28" s="232"/>
      <c r="AA28" s="208"/>
      <c r="AB28" s="168"/>
      <c r="AC28" s="168"/>
      <c r="AD28" s="231"/>
      <c r="AE28" s="232"/>
      <c r="AF28" s="208"/>
      <c r="AG28" s="172"/>
      <c r="AH28" s="172"/>
      <c r="AI28" s="236"/>
      <c r="AJ28" s="205"/>
      <c r="AK28" s="172"/>
      <c r="AL28" s="172"/>
      <c r="AM28" s="172"/>
      <c r="AN28" s="180"/>
      <c r="AO28" s="172"/>
      <c r="AP28" s="172"/>
      <c r="AQ28" s="172"/>
      <c r="AR28" s="172"/>
      <c r="AS28" s="180"/>
      <c r="AT28" s="172"/>
      <c r="AU28" s="172"/>
      <c r="AV28" s="172"/>
      <c r="AW28" s="172"/>
      <c r="AX28" s="180"/>
      <c r="AY28" s="172"/>
      <c r="AZ28" s="172"/>
      <c r="BA28" s="172"/>
      <c r="BB28" s="172"/>
      <c r="BC28" s="180"/>
      <c r="BD28" s="172"/>
      <c r="BE28" s="172"/>
      <c r="BF28" s="172"/>
      <c r="BG28" s="172"/>
      <c r="BH28" s="180"/>
      <c r="BI28" s="172"/>
      <c r="BJ28" s="172"/>
      <c r="BK28" s="172"/>
      <c r="BL28" s="191"/>
      <c r="BM28" s="7" t="str">
        <f t="shared" si="0"/>
        <v>E</v>
      </c>
    </row>
    <row r="29" spans="1:65" s="7" customFormat="1" ht="27.75" hidden="1" thickTop="1" thickBot="1">
      <c r="A29" s="277">
        <v>27</v>
      </c>
      <c r="B29" s="159" t="str">
        <f t="shared" si="1"/>
        <v>PSS11_Adani Green Energy 27 B Limited (AGE27BL)</v>
      </c>
      <c r="C29" s="175" t="s">
        <v>290</v>
      </c>
      <c r="D29" s="176" t="s">
        <v>23</v>
      </c>
      <c r="E29" s="160" t="s">
        <v>291</v>
      </c>
      <c r="F29" s="291" t="s">
        <v>2012</v>
      </c>
      <c r="G29" s="183" t="s">
        <v>302</v>
      </c>
      <c r="H29" s="306" t="s">
        <v>303</v>
      </c>
      <c r="I29" s="310" t="s">
        <v>141</v>
      </c>
      <c r="J29" s="160" t="s">
        <v>159</v>
      </c>
      <c r="K29" s="420">
        <v>46052</v>
      </c>
      <c r="L29" s="165"/>
      <c r="M29" s="166"/>
      <c r="N29" s="168" t="str" cm="1">
        <f t="array" ref="N29">_xlfn.IFNA(LOOKUP(2, 1/(MOD(COLUMN(O29:XFD29)-COLUMN(O29), 5)=2)/(O29:XFD29&lt;&gt;""), O29:XFD29),"Not Submitted")</f>
        <v>Cat. -I</v>
      </c>
      <c r="O29" s="228"/>
      <c r="P29" s="228"/>
      <c r="Q29" s="177" t="s">
        <v>33</v>
      </c>
      <c r="R29" s="178"/>
      <c r="S29" s="172" t="s">
        <v>185</v>
      </c>
      <c r="T29" s="188"/>
      <c r="U29" s="185"/>
      <c r="V29" s="168"/>
      <c r="W29" s="172"/>
      <c r="X29" s="172"/>
      <c r="Y29" s="227"/>
      <c r="Z29" s="232"/>
      <c r="AA29" s="208"/>
      <c r="AB29" s="168"/>
      <c r="AC29" s="168"/>
      <c r="AD29" s="231"/>
      <c r="AE29" s="232"/>
      <c r="AF29" s="208"/>
      <c r="AG29" s="172"/>
      <c r="AH29" s="172"/>
      <c r="AI29" s="236"/>
      <c r="AJ29" s="205"/>
      <c r="AK29" s="172"/>
      <c r="AL29" s="172"/>
      <c r="AM29" s="172"/>
      <c r="AN29" s="180"/>
      <c r="AO29" s="172"/>
      <c r="AP29" s="172"/>
      <c r="AQ29" s="172"/>
      <c r="AR29" s="172"/>
      <c r="AS29" s="180"/>
      <c r="AT29" s="172"/>
      <c r="AU29" s="172"/>
      <c r="AV29" s="172"/>
      <c r="AW29" s="172"/>
      <c r="AX29" s="180"/>
      <c r="AY29" s="172"/>
      <c r="AZ29" s="172"/>
      <c r="BA29" s="172"/>
      <c r="BB29" s="172"/>
      <c r="BC29" s="180"/>
      <c r="BD29" s="172"/>
      <c r="BE29" s="172"/>
      <c r="BF29" s="172"/>
      <c r="BG29" s="172"/>
      <c r="BH29" s="180"/>
      <c r="BI29" s="172"/>
      <c r="BJ29" s="172"/>
      <c r="BK29" s="172"/>
      <c r="BL29" s="191"/>
      <c r="BM29" s="7" t="str">
        <f t="shared" si="0"/>
        <v>E</v>
      </c>
    </row>
    <row r="30" spans="1:65" s="7" customFormat="1" ht="27.75" hidden="1" thickTop="1" thickBot="1">
      <c r="A30" s="277">
        <v>28</v>
      </c>
      <c r="B30" s="159" t="str">
        <f t="shared" si="1"/>
        <v>PSS11_Adani Green Energy 27 B Limited (AGE27BL)</v>
      </c>
      <c r="C30" s="175" t="s">
        <v>290</v>
      </c>
      <c r="D30" s="176" t="s">
        <v>23</v>
      </c>
      <c r="E30" s="160" t="s">
        <v>291</v>
      </c>
      <c r="F30" s="291" t="s">
        <v>2013</v>
      </c>
      <c r="G30" s="183" t="s">
        <v>299</v>
      </c>
      <c r="H30" s="306" t="s">
        <v>300</v>
      </c>
      <c r="I30" s="310" t="s">
        <v>141</v>
      </c>
      <c r="J30" s="160" t="s">
        <v>159</v>
      </c>
      <c r="K30" s="420">
        <v>46052</v>
      </c>
      <c r="L30" s="165"/>
      <c r="M30" s="166"/>
      <c r="N30" s="168" t="str" cm="1">
        <f t="array" ref="N30">_xlfn.IFNA(LOOKUP(2, 1/(MOD(COLUMN(O30:XFD30)-COLUMN(O30), 5)=2)/(O30:XFD30&lt;&gt;""), O30:XFD30),"Not Submitted")</f>
        <v>Cat. -I</v>
      </c>
      <c r="O30" s="228"/>
      <c r="P30" s="228"/>
      <c r="Q30" s="177" t="s">
        <v>33</v>
      </c>
      <c r="R30" s="178"/>
      <c r="S30" s="172" t="s">
        <v>185</v>
      </c>
      <c r="T30" s="188"/>
      <c r="U30" s="185"/>
      <c r="V30" s="168"/>
      <c r="W30" s="172"/>
      <c r="X30" s="172"/>
      <c r="Y30" s="227"/>
      <c r="Z30" s="232"/>
      <c r="AA30" s="208"/>
      <c r="AB30" s="168"/>
      <c r="AC30" s="168"/>
      <c r="AD30" s="231"/>
      <c r="AE30" s="232"/>
      <c r="AF30" s="208"/>
      <c r="AG30" s="172"/>
      <c r="AH30" s="172"/>
      <c r="AI30" s="236"/>
      <c r="AJ30" s="205"/>
      <c r="AK30" s="172"/>
      <c r="AL30" s="172"/>
      <c r="AM30" s="172"/>
      <c r="AN30" s="180"/>
      <c r="AO30" s="172"/>
      <c r="AP30" s="172"/>
      <c r="AQ30" s="172"/>
      <c r="AR30" s="172"/>
      <c r="AS30" s="180"/>
      <c r="AT30" s="172"/>
      <c r="AU30" s="172"/>
      <c r="AV30" s="172"/>
      <c r="AW30" s="172"/>
      <c r="AX30" s="180"/>
      <c r="AY30" s="172"/>
      <c r="AZ30" s="172"/>
      <c r="BA30" s="172"/>
      <c r="BB30" s="172"/>
      <c r="BC30" s="180"/>
      <c r="BD30" s="172"/>
      <c r="BE30" s="172"/>
      <c r="BF30" s="172"/>
      <c r="BG30" s="172"/>
      <c r="BH30" s="180"/>
      <c r="BI30" s="172"/>
      <c r="BJ30" s="172"/>
      <c r="BK30" s="172"/>
      <c r="BL30" s="191"/>
      <c r="BM30" s="7" t="str">
        <f t="shared" si="0"/>
        <v>E</v>
      </c>
    </row>
    <row r="31" spans="1:65" s="7" customFormat="1" ht="28.5" hidden="1" thickTop="1" thickBot="1">
      <c r="A31" s="277">
        <v>29</v>
      </c>
      <c r="B31" s="159" t="str">
        <f t="shared" si="1"/>
        <v>PSS11_Adani Green Energy 27 B Limited (AGE27BL)</v>
      </c>
      <c r="C31" s="175" t="s">
        <v>290</v>
      </c>
      <c r="D31" s="176" t="s">
        <v>23</v>
      </c>
      <c r="E31" s="160" t="s">
        <v>291</v>
      </c>
      <c r="F31" s="291" t="s">
        <v>2014</v>
      </c>
      <c r="G31" s="183" t="s">
        <v>296</v>
      </c>
      <c r="H31" s="306" t="s">
        <v>297</v>
      </c>
      <c r="I31" s="310" t="s">
        <v>190</v>
      </c>
      <c r="J31" s="160" t="s">
        <v>142</v>
      </c>
      <c r="K31" s="420">
        <v>46052</v>
      </c>
      <c r="L31" s="165"/>
      <c r="M31" s="166"/>
      <c r="N31" s="168" t="str" cm="1">
        <f t="array" ref="N31">_xlfn.IFNA(LOOKUP(2, 1/(MOD(COLUMN(O31:XFD31)-COLUMN(O31), 5)=2)/(O31:XFD31&lt;&gt;""), O31:XFD31),"Not Submitted")</f>
        <v>Cat. -IV</v>
      </c>
      <c r="O31" s="228"/>
      <c r="P31" s="228"/>
      <c r="Q31" s="177" t="s">
        <v>37</v>
      </c>
      <c r="R31" s="178"/>
      <c r="S31" s="172" t="s">
        <v>185</v>
      </c>
      <c r="T31" s="188"/>
      <c r="U31" s="185"/>
      <c r="V31" s="168"/>
      <c r="W31" s="172"/>
      <c r="X31" s="172"/>
      <c r="Y31" s="227"/>
      <c r="Z31" s="232"/>
      <c r="AA31" s="208"/>
      <c r="AB31" s="168"/>
      <c r="AC31" s="168"/>
      <c r="AD31" s="231"/>
      <c r="AE31" s="232"/>
      <c r="AF31" s="208"/>
      <c r="AG31" s="172"/>
      <c r="AH31" s="172"/>
      <c r="AI31" s="236"/>
      <c r="AJ31" s="205"/>
      <c r="AK31" s="172"/>
      <c r="AL31" s="172"/>
      <c r="AM31" s="172"/>
      <c r="AN31" s="180"/>
      <c r="AO31" s="172"/>
      <c r="AP31" s="172"/>
      <c r="AQ31" s="172"/>
      <c r="AR31" s="172"/>
      <c r="AS31" s="180"/>
      <c r="AT31" s="172"/>
      <c r="AU31" s="172"/>
      <c r="AV31" s="172"/>
      <c r="AW31" s="172"/>
      <c r="AX31" s="180"/>
      <c r="AY31" s="172"/>
      <c r="AZ31" s="172"/>
      <c r="BA31" s="172"/>
      <c r="BB31" s="172"/>
      <c r="BC31" s="180"/>
      <c r="BD31" s="172"/>
      <c r="BE31" s="172"/>
      <c r="BF31" s="172"/>
      <c r="BG31" s="172"/>
      <c r="BH31" s="180"/>
      <c r="BI31" s="172"/>
      <c r="BJ31" s="172"/>
      <c r="BK31" s="172"/>
      <c r="BL31" s="191"/>
      <c r="BM31" s="7" t="str">
        <f t="shared" si="0"/>
        <v>E</v>
      </c>
    </row>
    <row r="32" spans="1:65" s="7" customFormat="1" ht="28.5" hidden="1" thickTop="1" thickBot="1">
      <c r="A32" s="277">
        <v>30</v>
      </c>
      <c r="B32" s="159" t="str">
        <f t="shared" si="1"/>
        <v>PSS11_Adani Green Energy 27 B Limited (AGE27BL)</v>
      </c>
      <c r="C32" s="175" t="s">
        <v>290</v>
      </c>
      <c r="D32" s="176" t="s">
        <v>23</v>
      </c>
      <c r="E32" s="160" t="s">
        <v>291</v>
      </c>
      <c r="F32" s="291" t="s">
        <v>2015</v>
      </c>
      <c r="G32" s="183" t="s">
        <v>293</v>
      </c>
      <c r="H32" s="306" t="s">
        <v>294</v>
      </c>
      <c r="I32" s="310" t="s">
        <v>190</v>
      </c>
      <c r="J32" s="160" t="s">
        <v>142</v>
      </c>
      <c r="K32" s="420">
        <v>46052</v>
      </c>
      <c r="L32" s="165"/>
      <c r="M32" s="166"/>
      <c r="N32" s="168" t="str" cm="1">
        <f t="array" ref="N32">_xlfn.IFNA(LOOKUP(2, 1/(MOD(COLUMN(O32:XFD32)-COLUMN(O32), 5)=2)/(O32:XFD32&lt;&gt;""), O32:XFD32),"Not Submitted")</f>
        <v>Cat. -IV</v>
      </c>
      <c r="O32" s="228"/>
      <c r="P32" s="228"/>
      <c r="Q32" s="177" t="s">
        <v>37</v>
      </c>
      <c r="R32" s="178"/>
      <c r="S32" s="172" t="s">
        <v>185</v>
      </c>
      <c r="T32" s="188"/>
      <c r="U32" s="185"/>
      <c r="V32" s="168"/>
      <c r="W32" s="172"/>
      <c r="X32" s="172"/>
      <c r="Y32" s="227"/>
      <c r="Z32" s="232"/>
      <c r="AA32" s="208"/>
      <c r="AB32" s="168"/>
      <c r="AC32" s="168"/>
      <c r="AD32" s="231"/>
      <c r="AE32" s="232"/>
      <c r="AF32" s="208"/>
      <c r="AG32" s="172"/>
      <c r="AH32" s="172"/>
      <c r="AI32" s="236"/>
      <c r="AJ32" s="205"/>
      <c r="AK32" s="172"/>
      <c r="AL32" s="172"/>
      <c r="AM32" s="172"/>
      <c r="AN32" s="180"/>
      <c r="AO32" s="172"/>
      <c r="AP32" s="172"/>
      <c r="AQ32" s="172"/>
      <c r="AR32" s="172"/>
      <c r="AS32" s="180"/>
      <c r="AT32" s="172"/>
      <c r="AU32" s="172"/>
      <c r="AV32" s="172"/>
      <c r="AW32" s="172"/>
      <c r="AX32" s="180"/>
      <c r="AY32" s="172"/>
      <c r="AZ32" s="172"/>
      <c r="BA32" s="172"/>
      <c r="BB32" s="172"/>
      <c r="BC32" s="180"/>
      <c r="BD32" s="172"/>
      <c r="BE32" s="172"/>
      <c r="BF32" s="172"/>
      <c r="BG32" s="172"/>
      <c r="BH32" s="180"/>
      <c r="BI32" s="172"/>
      <c r="BJ32" s="172"/>
      <c r="BK32" s="172"/>
      <c r="BL32" s="191"/>
      <c r="BM32" s="7" t="str">
        <f t="shared" si="0"/>
        <v>E</v>
      </c>
    </row>
    <row r="33" spans="1:65" s="7" customFormat="1" ht="69" hidden="1" thickTop="1" thickBot="1">
      <c r="A33" s="277">
        <v>31</v>
      </c>
      <c r="B33" s="159" t="str">
        <f t="shared" si="1"/>
        <v>PSS11_Adani Green Energy 27 B Limited (AGE27BL)</v>
      </c>
      <c r="C33" s="175" t="s">
        <v>290</v>
      </c>
      <c r="D33" s="176" t="s">
        <v>23</v>
      </c>
      <c r="E33" s="160" t="s">
        <v>291</v>
      </c>
      <c r="F33" s="291" t="s">
        <v>2016</v>
      </c>
      <c r="G33" s="183" t="s">
        <v>352</v>
      </c>
      <c r="H33" s="309" t="s">
        <v>353</v>
      </c>
      <c r="I33" s="311" t="s">
        <v>141</v>
      </c>
      <c r="J33" s="160" t="s">
        <v>142</v>
      </c>
      <c r="K33" s="420">
        <v>46052</v>
      </c>
      <c r="L33" s="165"/>
      <c r="M33" s="166"/>
      <c r="N33" s="168" t="str" cm="1">
        <f t="array" ref="N33">_xlfn.IFNA(LOOKUP(2, 1/(MOD(COLUMN(O33:XFD33)-COLUMN(O33), 5)=2)/(O33:XFD33&lt;&gt;""), O33:XFD33),"Not Submitted")</f>
        <v>Cat. -I</v>
      </c>
      <c r="O33" s="228"/>
      <c r="P33" s="228"/>
      <c r="Q33" s="177" t="s">
        <v>33</v>
      </c>
      <c r="R33" s="178"/>
      <c r="S33" s="172" t="s">
        <v>185</v>
      </c>
      <c r="T33" s="188"/>
      <c r="U33" s="185"/>
      <c r="V33" s="168"/>
      <c r="W33" s="172"/>
      <c r="X33" s="172"/>
      <c r="Y33" s="227"/>
      <c r="Z33" s="232"/>
      <c r="AA33" s="208"/>
      <c r="AB33" s="168"/>
      <c r="AC33" s="168"/>
      <c r="AD33" s="231"/>
      <c r="AE33" s="232"/>
      <c r="AF33" s="208"/>
      <c r="AG33" s="172"/>
      <c r="AH33" s="172"/>
      <c r="AI33" s="236"/>
      <c r="AJ33" s="205"/>
      <c r="AK33" s="172"/>
      <c r="AL33" s="172"/>
      <c r="AM33" s="172"/>
      <c r="AN33" s="180"/>
      <c r="AO33" s="172"/>
      <c r="AP33" s="172"/>
      <c r="AQ33" s="172"/>
      <c r="AR33" s="172"/>
      <c r="AS33" s="180"/>
      <c r="AT33" s="172"/>
      <c r="AU33" s="172"/>
      <c r="AV33" s="172"/>
      <c r="AW33" s="172"/>
      <c r="AX33" s="180"/>
      <c r="AY33" s="172"/>
      <c r="AZ33" s="172"/>
      <c r="BA33" s="172"/>
      <c r="BB33" s="172"/>
      <c r="BC33" s="180"/>
      <c r="BD33" s="172"/>
      <c r="BE33" s="172"/>
      <c r="BF33" s="172"/>
      <c r="BG33" s="172"/>
      <c r="BH33" s="180"/>
      <c r="BI33" s="172"/>
      <c r="BJ33" s="172"/>
      <c r="BK33" s="172"/>
      <c r="BL33" s="191"/>
      <c r="BM33" s="7" t="str">
        <f t="shared" si="0"/>
        <v>E</v>
      </c>
    </row>
    <row r="34" spans="1:65" s="7" customFormat="1" ht="55.5" hidden="1" thickTop="1" thickBot="1">
      <c r="A34" s="277">
        <v>32</v>
      </c>
      <c r="B34" s="159" t="str">
        <f t="shared" si="1"/>
        <v>PSS11_Adani Green Energy 27 B Limited (AGE27BL)</v>
      </c>
      <c r="C34" s="175" t="s">
        <v>290</v>
      </c>
      <c r="D34" s="176" t="s">
        <v>23</v>
      </c>
      <c r="E34" s="160" t="s">
        <v>291</v>
      </c>
      <c r="F34" s="291" t="s">
        <v>2017</v>
      </c>
      <c r="G34" s="183" t="s">
        <v>349</v>
      </c>
      <c r="H34" s="309" t="s">
        <v>350</v>
      </c>
      <c r="I34" s="311" t="s">
        <v>141</v>
      </c>
      <c r="J34" s="160" t="s">
        <v>142</v>
      </c>
      <c r="K34" s="420">
        <v>46052</v>
      </c>
      <c r="L34" s="165"/>
      <c r="M34" s="166"/>
      <c r="N34" s="168" t="str" cm="1">
        <f t="array" ref="N34">_xlfn.IFNA(LOOKUP(2, 1/(MOD(COLUMN(O34:XFD34)-COLUMN(O34), 5)=2)/(O34:XFD34&lt;&gt;""), O34:XFD34),"Not Submitted")</f>
        <v>Cat. -I</v>
      </c>
      <c r="O34" s="228"/>
      <c r="P34" s="228"/>
      <c r="Q34" s="177" t="s">
        <v>33</v>
      </c>
      <c r="R34" s="178"/>
      <c r="S34" s="172" t="s">
        <v>185</v>
      </c>
      <c r="T34" s="188"/>
      <c r="U34" s="185"/>
      <c r="V34" s="168"/>
      <c r="W34" s="172"/>
      <c r="X34" s="172"/>
      <c r="Y34" s="227"/>
      <c r="Z34" s="232"/>
      <c r="AA34" s="208"/>
      <c r="AB34" s="168"/>
      <c r="AC34" s="168"/>
      <c r="AD34" s="231"/>
      <c r="AE34" s="232"/>
      <c r="AF34" s="208"/>
      <c r="AG34" s="172"/>
      <c r="AH34" s="172"/>
      <c r="AI34" s="236"/>
      <c r="AJ34" s="205"/>
      <c r="AK34" s="172"/>
      <c r="AL34" s="172"/>
      <c r="AM34" s="172"/>
      <c r="AN34" s="180"/>
      <c r="AO34" s="172"/>
      <c r="AP34" s="172"/>
      <c r="AQ34" s="172"/>
      <c r="AR34" s="172"/>
      <c r="AS34" s="180"/>
      <c r="AT34" s="172"/>
      <c r="AU34" s="172"/>
      <c r="AV34" s="172"/>
      <c r="AW34" s="172"/>
      <c r="AX34" s="180"/>
      <c r="AY34" s="172"/>
      <c r="AZ34" s="172"/>
      <c r="BA34" s="172"/>
      <c r="BB34" s="172"/>
      <c r="BC34" s="180"/>
      <c r="BD34" s="172"/>
      <c r="BE34" s="172"/>
      <c r="BF34" s="172"/>
      <c r="BG34" s="172"/>
      <c r="BH34" s="180"/>
      <c r="BI34" s="172"/>
      <c r="BJ34" s="172"/>
      <c r="BK34" s="172"/>
      <c r="BL34" s="191"/>
      <c r="BM34" s="7" t="str">
        <f t="shared" si="0"/>
        <v>E</v>
      </c>
    </row>
    <row r="35" spans="1:65" s="7" customFormat="1" ht="28.5" hidden="1" thickTop="1" thickBot="1">
      <c r="A35" s="277">
        <v>33</v>
      </c>
      <c r="B35" s="159" t="str">
        <f t="shared" si="1"/>
        <v>PSS11_Adani Green Energy 27 B Limited (AGE27BL)</v>
      </c>
      <c r="C35" s="175" t="s">
        <v>290</v>
      </c>
      <c r="D35" s="176" t="s">
        <v>23</v>
      </c>
      <c r="E35" s="160" t="s">
        <v>291</v>
      </c>
      <c r="F35" s="291" t="s">
        <v>2018</v>
      </c>
      <c r="G35" s="183" t="s">
        <v>333</v>
      </c>
      <c r="H35" s="309" t="s">
        <v>334</v>
      </c>
      <c r="I35" s="311" t="s">
        <v>141</v>
      </c>
      <c r="J35" s="160" t="s">
        <v>142</v>
      </c>
      <c r="K35" s="420">
        <v>46052</v>
      </c>
      <c r="L35" s="165"/>
      <c r="M35" s="166"/>
      <c r="N35" s="168" t="str" cm="1">
        <f t="array" ref="N35">_xlfn.IFNA(LOOKUP(2, 1/(MOD(COLUMN(O35:XFD35)-COLUMN(O35), 5)=2)/(O35:XFD35&lt;&gt;""), O35:XFD35),"Not Submitted")</f>
        <v>Cat. -I</v>
      </c>
      <c r="O35" s="228"/>
      <c r="P35" s="228"/>
      <c r="Q35" s="177" t="s">
        <v>33</v>
      </c>
      <c r="R35" s="178"/>
      <c r="S35" s="172" t="s">
        <v>181</v>
      </c>
      <c r="T35" s="188"/>
      <c r="U35" s="185"/>
      <c r="V35" s="168"/>
      <c r="W35" s="172"/>
      <c r="X35" s="172"/>
      <c r="Y35" s="227"/>
      <c r="Z35" s="232"/>
      <c r="AA35" s="208"/>
      <c r="AB35" s="168"/>
      <c r="AC35" s="168"/>
      <c r="AD35" s="231"/>
      <c r="AE35" s="232"/>
      <c r="AF35" s="208"/>
      <c r="AG35" s="172"/>
      <c r="AH35" s="172"/>
      <c r="AI35" s="236"/>
      <c r="AJ35" s="205"/>
      <c r="AK35" s="172"/>
      <c r="AL35" s="172"/>
      <c r="AM35" s="172"/>
      <c r="AN35" s="180"/>
      <c r="AO35" s="172"/>
      <c r="AP35" s="172"/>
      <c r="AQ35" s="172"/>
      <c r="AR35" s="172"/>
      <c r="AS35" s="180"/>
      <c r="AT35" s="172"/>
      <c r="AU35" s="172"/>
      <c r="AV35" s="172"/>
      <c r="AW35" s="172"/>
      <c r="AX35" s="180"/>
      <c r="AY35" s="172"/>
      <c r="AZ35" s="172"/>
      <c r="BA35" s="172"/>
      <c r="BB35" s="172"/>
      <c r="BC35" s="180"/>
      <c r="BD35" s="172"/>
      <c r="BE35" s="172"/>
      <c r="BF35" s="172"/>
      <c r="BG35" s="172"/>
      <c r="BH35" s="180"/>
      <c r="BI35" s="172"/>
      <c r="BJ35" s="172"/>
      <c r="BK35" s="172"/>
      <c r="BL35" s="191"/>
      <c r="BM35" s="7" t="str">
        <f t="shared" si="0"/>
        <v>E</v>
      </c>
    </row>
    <row r="36" spans="1:65" s="7" customFormat="1" ht="27.75" hidden="1" thickTop="1" thickBot="1">
      <c r="A36" s="277">
        <v>34</v>
      </c>
      <c r="B36" s="159" t="str">
        <f t="shared" si="1"/>
        <v>PSS11_Adani Green Energy 27 B Limited (AGE27BL)</v>
      </c>
      <c r="C36" s="175" t="s">
        <v>290</v>
      </c>
      <c r="D36" s="176" t="s">
        <v>23</v>
      </c>
      <c r="E36" s="160" t="s">
        <v>291</v>
      </c>
      <c r="F36" s="291" t="s">
        <v>2019</v>
      </c>
      <c r="G36" s="183" t="s">
        <v>318</v>
      </c>
      <c r="H36" s="309" t="s">
        <v>319</v>
      </c>
      <c r="I36" s="312" t="s">
        <v>190</v>
      </c>
      <c r="J36" s="160" t="s">
        <v>159</v>
      </c>
      <c r="K36" s="420">
        <v>46052</v>
      </c>
      <c r="L36" s="165"/>
      <c r="M36" s="166"/>
      <c r="N36" s="168" t="str" cm="1">
        <f t="array" ref="N36">_xlfn.IFNA(LOOKUP(2, 1/(MOD(COLUMN(O36:XFD36)-COLUMN(O36), 5)=2)/(O36:XFD36&lt;&gt;""), O36:XFD36),"Not Submitted")</f>
        <v>Cat. -IV</v>
      </c>
      <c r="O36" s="228"/>
      <c r="P36" s="228"/>
      <c r="Q36" s="177" t="s">
        <v>37</v>
      </c>
      <c r="R36" s="178"/>
      <c r="S36" s="172" t="s">
        <v>198</v>
      </c>
      <c r="T36" s="188"/>
      <c r="U36" s="185"/>
      <c r="V36" s="168"/>
      <c r="W36" s="172"/>
      <c r="X36" s="172"/>
      <c r="Y36" s="227"/>
      <c r="Z36" s="232"/>
      <c r="AA36" s="208"/>
      <c r="AB36" s="168"/>
      <c r="AC36" s="168"/>
      <c r="AD36" s="231"/>
      <c r="AE36" s="232"/>
      <c r="AF36" s="208"/>
      <c r="AG36" s="172"/>
      <c r="AH36" s="172"/>
      <c r="AI36" s="236"/>
      <c r="AJ36" s="205"/>
      <c r="AK36" s="172"/>
      <c r="AL36" s="172"/>
      <c r="AM36" s="172"/>
      <c r="AN36" s="180"/>
      <c r="AO36" s="172"/>
      <c r="AP36" s="172"/>
      <c r="AQ36" s="172"/>
      <c r="AR36" s="172"/>
      <c r="AS36" s="180"/>
      <c r="AT36" s="172"/>
      <c r="AU36" s="172"/>
      <c r="AV36" s="172"/>
      <c r="AW36" s="172"/>
      <c r="AX36" s="180"/>
      <c r="AY36" s="172"/>
      <c r="AZ36" s="172"/>
      <c r="BA36" s="172"/>
      <c r="BB36" s="172"/>
      <c r="BC36" s="180"/>
      <c r="BD36" s="172"/>
      <c r="BE36" s="172"/>
      <c r="BF36" s="172"/>
      <c r="BG36" s="172"/>
      <c r="BH36" s="180"/>
      <c r="BI36" s="172"/>
      <c r="BJ36" s="172"/>
      <c r="BK36" s="172"/>
      <c r="BL36" s="191"/>
      <c r="BM36" s="7" t="str">
        <f t="shared" si="0"/>
        <v>M</v>
      </c>
    </row>
    <row r="37" spans="1:65" s="7" customFormat="1" ht="39.75" hidden="1" thickTop="1" thickBot="1">
      <c r="A37" s="277">
        <v>35</v>
      </c>
      <c r="B37" s="159" t="str">
        <f t="shared" si="1"/>
        <v>PSS11_Adani Green Energy 27 B Limited (AGE27BL)</v>
      </c>
      <c r="C37" s="175" t="s">
        <v>290</v>
      </c>
      <c r="D37" s="176" t="s">
        <v>23</v>
      </c>
      <c r="E37" s="160" t="s">
        <v>291</v>
      </c>
      <c r="F37" s="291" t="s">
        <v>2020</v>
      </c>
      <c r="G37" s="183" t="s">
        <v>314</v>
      </c>
      <c r="H37" s="309" t="s">
        <v>315</v>
      </c>
      <c r="I37" s="312" t="s">
        <v>190</v>
      </c>
      <c r="J37" s="160" t="s">
        <v>142</v>
      </c>
      <c r="K37" s="420">
        <v>46052</v>
      </c>
      <c r="L37" s="165"/>
      <c r="M37" s="166"/>
      <c r="N37" s="168" t="str" cm="1">
        <f t="array" ref="N37">_xlfn.IFNA(LOOKUP(2, 1/(MOD(COLUMN(O37:XFD37)-COLUMN(O37), 5)=2)/(O37:XFD37&lt;&gt;""), O37:XFD37),"Not Submitted")</f>
        <v>Delete</v>
      </c>
      <c r="O37" s="228"/>
      <c r="P37" s="228"/>
      <c r="Q37" s="177" t="s">
        <v>56</v>
      </c>
      <c r="R37" s="178"/>
      <c r="S37" s="172" t="s">
        <v>316</v>
      </c>
      <c r="T37" s="188"/>
      <c r="U37" s="185"/>
      <c r="V37" s="168"/>
      <c r="W37" s="172"/>
      <c r="X37" s="172"/>
      <c r="Y37" s="227"/>
      <c r="Z37" s="232"/>
      <c r="AA37" s="208"/>
      <c r="AB37" s="168"/>
      <c r="AC37" s="168"/>
      <c r="AD37" s="231"/>
      <c r="AE37" s="232"/>
      <c r="AF37" s="208"/>
      <c r="AG37" s="172"/>
      <c r="AH37" s="172"/>
      <c r="AI37" s="236"/>
      <c r="AJ37" s="205"/>
      <c r="AK37" s="172"/>
      <c r="AL37" s="172"/>
      <c r="AM37" s="172"/>
      <c r="AN37" s="180"/>
      <c r="AO37" s="172"/>
      <c r="AP37" s="172"/>
      <c r="AQ37" s="172"/>
      <c r="AR37" s="172"/>
      <c r="AS37" s="180"/>
      <c r="AT37" s="172"/>
      <c r="AU37" s="172"/>
      <c r="AV37" s="172"/>
      <c r="AW37" s="172"/>
      <c r="AX37" s="180"/>
      <c r="AY37" s="172"/>
      <c r="AZ37" s="172"/>
      <c r="BA37" s="172"/>
      <c r="BB37" s="172"/>
      <c r="BC37" s="180"/>
      <c r="BD37" s="172"/>
      <c r="BE37" s="172"/>
      <c r="BF37" s="172"/>
      <c r="BG37" s="172"/>
      <c r="BH37" s="180"/>
      <c r="BI37" s="172"/>
      <c r="BJ37" s="172"/>
      <c r="BK37" s="172"/>
      <c r="BL37" s="191"/>
      <c r="BM37" s="7" t="str">
        <f t="shared" si="0"/>
        <v>M</v>
      </c>
    </row>
    <row r="38" spans="1:65" s="7" customFormat="1" ht="27.75" hidden="1" thickTop="1" thickBot="1">
      <c r="A38" s="277">
        <v>36</v>
      </c>
      <c r="B38" s="159" t="str">
        <f t="shared" si="1"/>
        <v>PSS11_Adani Green Energy 27 B Limited (AGE27BL)</v>
      </c>
      <c r="C38" s="175" t="s">
        <v>290</v>
      </c>
      <c r="D38" s="176" t="s">
        <v>23</v>
      </c>
      <c r="E38" s="160" t="s">
        <v>291</v>
      </c>
      <c r="F38" s="291" t="s">
        <v>2021</v>
      </c>
      <c r="G38" s="183" t="s">
        <v>321</v>
      </c>
      <c r="H38" s="308" t="s">
        <v>322</v>
      </c>
      <c r="I38" s="312" t="s">
        <v>190</v>
      </c>
      <c r="J38" s="160" t="s">
        <v>142</v>
      </c>
      <c r="K38" s="420">
        <v>46052</v>
      </c>
      <c r="L38" s="165"/>
      <c r="M38" s="166"/>
      <c r="N38" s="168" t="str" cm="1">
        <f t="array" ref="N38">_xlfn.IFNA(LOOKUP(2, 1/(MOD(COLUMN(O38:XFD38)-COLUMN(O38), 5)=2)/(O38:XFD38&lt;&gt;""), O38:XFD38),"Not Submitted")</f>
        <v>Cat. -IV</v>
      </c>
      <c r="O38" s="228"/>
      <c r="P38" s="228"/>
      <c r="Q38" s="177" t="s">
        <v>37</v>
      </c>
      <c r="R38" s="178"/>
      <c r="S38" s="172" t="s">
        <v>185</v>
      </c>
      <c r="T38" s="188"/>
      <c r="U38" s="185"/>
      <c r="V38" s="168"/>
      <c r="W38" s="172"/>
      <c r="X38" s="172"/>
      <c r="Y38" s="227"/>
      <c r="Z38" s="232"/>
      <c r="AA38" s="208"/>
      <c r="AB38" s="168"/>
      <c r="AC38" s="168"/>
      <c r="AD38" s="231"/>
      <c r="AE38" s="232"/>
      <c r="AF38" s="208"/>
      <c r="AG38" s="172"/>
      <c r="AH38" s="172"/>
      <c r="AI38" s="236"/>
      <c r="AJ38" s="205"/>
      <c r="AK38" s="172"/>
      <c r="AL38" s="172"/>
      <c r="AM38" s="172"/>
      <c r="AN38" s="180"/>
      <c r="AO38" s="172"/>
      <c r="AP38" s="172"/>
      <c r="AQ38" s="172"/>
      <c r="AR38" s="172"/>
      <c r="AS38" s="180"/>
      <c r="AT38" s="172"/>
      <c r="AU38" s="172"/>
      <c r="AV38" s="172"/>
      <c r="AW38" s="172"/>
      <c r="AX38" s="180"/>
      <c r="AY38" s="172"/>
      <c r="AZ38" s="172"/>
      <c r="BA38" s="172"/>
      <c r="BB38" s="172"/>
      <c r="BC38" s="180"/>
      <c r="BD38" s="172"/>
      <c r="BE38" s="172"/>
      <c r="BF38" s="172"/>
      <c r="BG38" s="172"/>
      <c r="BH38" s="180"/>
      <c r="BI38" s="172"/>
      <c r="BJ38" s="172"/>
      <c r="BK38" s="172"/>
      <c r="BL38" s="191"/>
      <c r="BM38" s="7" t="str">
        <f t="shared" si="0"/>
        <v>M</v>
      </c>
    </row>
    <row r="39" spans="1:65" s="7" customFormat="1" ht="27.75" hidden="1" thickTop="1" thickBot="1">
      <c r="A39" s="277">
        <v>37</v>
      </c>
      <c r="B39" s="159" t="str">
        <f t="shared" si="1"/>
        <v>PSS11_Adani Green Energy 27 B Limited (AGE27BL)</v>
      </c>
      <c r="C39" s="175" t="s">
        <v>290</v>
      </c>
      <c r="D39" s="176" t="s">
        <v>23</v>
      </c>
      <c r="E39" s="160" t="s">
        <v>291</v>
      </c>
      <c r="F39" s="291" t="s">
        <v>2022</v>
      </c>
      <c r="G39" s="183" t="s">
        <v>339</v>
      </c>
      <c r="H39" s="309" t="s">
        <v>340</v>
      </c>
      <c r="I39" s="311" t="s">
        <v>141</v>
      </c>
      <c r="J39" s="160" t="s">
        <v>142</v>
      </c>
      <c r="K39" s="420">
        <v>46052</v>
      </c>
      <c r="L39" s="165"/>
      <c r="M39" s="166"/>
      <c r="N39" s="168" t="str" cm="1">
        <f t="array" ref="N39">_xlfn.IFNA(LOOKUP(2, 1/(MOD(COLUMN(O39:XFD39)-COLUMN(O39), 5)=2)/(O39:XFD39&lt;&gt;""), O39:XFD39),"Not Submitted")</f>
        <v>Cat. -I</v>
      </c>
      <c r="O39" s="228"/>
      <c r="P39" s="228"/>
      <c r="Q39" s="177" t="s">
        <v>33</v>
      </c>
      <c r="R39" s="178"/>
      <c r="S39" s="172" t="s">
        <v>341</v>
      </c>
      <c r="T39" s="188"/>
      <c r="U39" s="185"/>
      <c r="V39" s="168"/>
      <c r="W39" s="172"/>
      <c r="X39" s="172"/>
      <c r="Y39" s="227"/>
      <c r="Z39" s="232"/>
      <c r="AA39" s="208"/>
      <c r="AB39" s="168"/>
      <c r="AC39" s="168"/>
      <c r="AD39" s="231"/>
      <c r="AE39" s="232"/>
      <c r="AF39" s="208"/>
      <c r="AG39" s="172"/>
      <c r="AH39" s="172"/>
      <c r="AI39" s="236"/>
      <c r="AJ39" s="205"/>
      <c r="AK39" s="172"/>
      <c r="AL39" s="172"/>
      <c r="AM39" s="172"/>
      <c r="AN39" s="180"/>
      <c r="AO39" s="172"/>
      <c r="AP39" s="172"/>
      <c r="AQ39" s="172"/>
      <c r="AR39" s="172"/>
      <c r="AS39" s="180"/>
      <c r="AT39" s="172"/>
      <c r="AU39" s="172"/>
      <c r="AV39" s="172"/>
      <c r="AW39" s="172"/>
      <c r="AX39" s="180"/>
      <c r="AY39" s="172"/>
      <c r="AZ39" s="172"/>
      <c r="BA39" s="172"/>
      <c r="BB39" s="172"/>
      <c r="BC39" s="180"/>
      <c r="BD39" s="172"/>
      <c r="BE39" s="172"/>
      <c r="BF39" s="172"/>
      <c r="BG39" s="172"/>
      <c r="BH39" s="180"/>
      <c r="BI39" s="172"/>
      <c r="BJ39" s="172"/>
      <c r="BK39" s="172"/>
      <c r="BL39" s="191"/>
      <c r="BM39" s="7" t="str">
        <f t="shared" si="0"/>
        <v>E</v>
      </c>
    </row>
    <row r="40" spans="1:65" s="7" customFormat="1" ht="27.75" hidden="1" thickTop="1" thickBot="1">
      <c r="A40" s="277">
        <v>38</v>
      </c>
      <c r="B40" s="159" t="str">
        <f t="shared" si="1"/>
        <v>PSS11_Adani Green Energy 27 B Limited (AGE27BL)</v>
      </c>
      <c r="C40" s="175" t="s">
        <v>290</v>
      </c>
      <c r="D40" s="176" t="s">
        <v>23</v>
      </c>
      <c r="E40" s="160" t="s">
        <v>291</v>
      </c>
      <c r="F40" s="291" t="s">
        <v>2023</v>
      </c>
      <c r="G40" s="183" t="s">
        <v>336</v>
      </c>
      <c r="H40" s="309" t="s">
        <v>337</v>
      </c>
      <c r="I40" s="311" t="s">
        <v>141</v>
      </c>
      <c r="J40" s="160" t="s">
        <v>159</v>
      </c>
      <c r="K40" s="420">
        <v>46052</v>
      </c>
      <c r="L40" s="165"/>
      <c r="M40" s="166"/>
      <c r="N40" s="168" t="str" cm="1">
        <f t="array" ref="N40">_xlfn.IFNA(LOOKUP(2, 1/(MOD(COLUMN(O40:XFD40)-COLUMN(O40), 5)=2)/(O40:XFD40&lt;&gt;""), O40:XFD40),"Not Submitted")</f>
        <v>Cat. -I</v>
      </c>
      <c r="O40" s="228"/>
      <c r="P40" s="228"/>
      <c r="Q40" s="177" t="s">
        <v>33</v>
      </c>
      <c r="R40" s="178"/>
      <c r="S40" s="172" t="s">
        <v>185</v>
      </c>
      <c r="T40" s="188"/>
      <c r="U40" s="185"/>
      <c r="V40" s="168"/>
      <c r="W40" s="172"/>
      <c r="X40" s="172"/>
      <c r="Y40" s="227"/>
      <c r="Z40" s="232"/>
      <c r="AA40" s="208"/>
      <c r="AB40" s="168"/>
      <c r="AC40" s="168"/>
      <c r="AD40" s="231"/>
      <c r="AE40" s="232"/>
      <c r="AF40" s="208"/>
      <c r="AG40" s="172"/>
      <c r="AH40" s="172"/>
      <c r="AI40" s="236"/>
      <c r="AJ40" s="205"/>
      <c r="AK40" s="172"/>
      <c r="AL40" s="172"/>
      <c r="AM40" s="172"/>
      <c r="AN40" s="180"/>
      <c r="AO40" s="172"/>
      <c r="AP40" s="172"/>
      <c r="AQ40" s="172"/>
      <c r="AR40" s="172"/>
      <c r="AS40" s="180"/>
      <c r="AT40" s="172"/>
      <c r="AU40" s="172"/>
      <c r="AV40" s="172"/>
      <c r="AW40" s="172"/>
      <c r="AX40" s="180"/>
      <c r="AY40" s="172"/>
      <c r="AZ40" s="172"/>
      <c r="BA40" s="172"/>
      <c r="BB40" s="172"/>
      <c r="BC40" s="180"/>
      <c r="BD40" s="172"/>
      <c r="BE40" s="172"/>
      <c r="BF40" s="172"/>
      <c r="BG40" s="172"/>
      <c r="BH40" s="180"/>
      <c r="BI40" s="172"/>
      <c r="BJ40" s="172"/>
      <c r="BK40" s="172"/>
      <c r="BL40" s="191"/>
      <c r="BM40" s="7" t="str">
        <f t="shared" si="0"/>
        <v>E</v>
      </c>
    </row>
    <row r="41" spans="1:65" s="7" customFormat="1" ht="27.75" hidden="1" thickTop="1" thickBot="1">
      <c r="A41" s="277">
        <v>39</v>
      </c>
      <c r="B41" s="159" t="str">
        <f t="shared" si="1"/>
        <v>PSS11_Adani Green Energy 27 B Limited (AGE27BL)</v>
      </c>
      <c r="C41" s="175" t="s">
        <v>290</v>
      </c>
      <c r="D41" s="176" t="s">
        <v>23</v>
      </c>
      <c r="E41" s="160" t="s">
        <v>291</v>
      </c>
      <c r="F41" s="291" t="s">
        <v>2024</v>
      </c>
      <c r="G41" s="183" t="s">
        <v>330</v>
      </c>
      <c r="H41" s="309" t="s">
        <v>331</v>
      </c>
      <c r="I41" s="311" t="s">
        <v>141</v>
      </c>
      <c r="J41" s="160"/>
      <c r="K41" s="420">
        <v>46052</v>
      </c>
      <c r="L41" s="165"/>
      <c r="M41" s="166"/>
      <c r="N41" s="168" t="str" cm="1">
        <f t="array" ref="N41">_xlfn.IFNA(LOOKUP(2, 1/(MOD(COLUMN(O41:XFD41)-COLUMN(O41), 5)=2)/(O41:XFD41&lt;&gt;""), O41:XFD41),"Not Submitted")</f>
        <v>Cat. -I</v>
      </c>
      <c r="O41" s="228"/>
      <c r="P41" s="228"/>
      <c r="Q41" s="177" t="s">
        <v>33</v>
      </c>
      <c r="R41" s="178"/>
      <c r="S41" s="172" t="s">
        <v>185</v>
      </c>
      <c r="T41" s="188"/>
      <c r="U41" s="185"/>
      <c r="V41" s="168"/>
      <c r="W41" s="172"/>
      <c r="X41" s="172"/>
      <c r="Y41" s="227"/>
      <c r="Z41" s="232"/>
      <c r="AA41" s="208"/>
      <c r="AB41" s="168"/>
      <c r="AC41" s="168"/>
      <c r="AD41" s="231"/>
      <c r="AE41" s="232"/>
      <c r="AF41" s="208"/>
      <c r="AG41" s="172"/>
      <c r="AH41" s="172"/>
      <c r="AI41" s="236"/>
      <c r="AJ41" s="205"/>
      <c r="AK41" s="172"/>
      <c r="AL41" s="172"/>
      <c r="AM41" s="172"/>
      <c r="AN41" s="180"/>
      <c r="AO41" s="172"/>
      <c r="AP41" s="172"/>
      <c r="AQ41" s="172"/>
      <c r="AR41" s="172"/>
      <c r="AS41" s="180"/>
      <c r="AT41" s="172"/>
      <c r="AU41" s="172"/>
      <c r="AV41" s="172"/>
      <c r="AW41" s="172"/>
      <c r="AX41" s="180"/>
      <c r="AY41" s="172"/>
      <c r="AZ41" s="172"/>
      <c r="BA41" s="172"/>
      <c r="BB41" s="172"/>
      <c r="BC41" s="180"/>
      <c r="BD41" s="172"/>
      <c r="BE41" s="172"/>
      <c r="BF41" s="172"/>
      <c r="BG41" s="172"/>
      <c r="BH41" s="180"/>
      <c r="BI41" s="172"/>
      <c r="BJ41" s="172"/>
      <c r="BK41" s="172"/>
      <c r="BL41" s="191"/>
      <c r="BM41" s="7" t="str">
        <f t="shared" si="0"/>
        <v>E</v>
      </c>
    </row>
    <row r="42" spans="1:65" s="7" customFormat="1" ht="27.75" hidden="1" thickTop="1" thickBot="1">
      <c r="A42" s="277">
        <v>40</v>
      </c>
      <c r="B42" s="159" t="str">
        <f t="shared" si="1"/>
        <v>PSS11_Adani Green Energy 27 B Limited (AGE27BL)</v>
      </c>
      <c r="C42" s="175" t="s">
        <v>290</v>
      </c>
      <c r="D42" s="176" t="s">
        <v>23</v>
      </c>
      <c r="E42" s="160" t="s">
        <v>291</v>
      </c>
      <c r="F42" s="291" t="s">
        <v>2025</v>
      </c>
      <c r="G42" s="183" t="s">
        <v>362</v>
      </c>
      <c r="H42" s="308" t="s">
        <v>363</v>
      </c>
      <c r="I42" s="311" t="s">
        <v>190</v>
      </c>
      <c r="J42" s="160"/>
      <c r="K42" s="420">
        <v>46052</v>
      </c>
      <c r="L42" s="165"/>
      <c r="M42" s="166"/>
      <c r="N42" s="168" t="str" cm="1">
        <f t="array" ref="N42">_xlfn.IFNA(LOOKUP(2, 1/(MOD(COLUMN(O42:XFD42)-COLUMN(O42), 5)=2)/(O42:XFD42&lt;&gt;""), O42:XFD42),"Not Submitted")</f>
        <v>Cat. -IV</v>
      </c>
      <c r="O42" s="228"/>
      <c r="P42" s="228"/>
      <c r="Q42" s="177" t="s">
        <v>37</v>
      </c>
      <c r="R42" s="178"/>
      <c r="S42" s="172" t="s">
        <v>181</v>
      </c>
      <c r="T42" s="188"/>
      <c r="U42" s="185"/>
      <c r="V42" s="168"/>
      <c r="W42" s="172"/>
      <c r="X42" s="172"/>
      <c r="Y42" s="227"/>
      <c r="Z42" s="232"/>
      <c r="AA42" s="208"/>
      <c r="AB42" s="168"/>
      <c r="AC42" s="168"/>
      <c r="AD42" s="231"/>
      <c r="AE42" s="232"/>
      <c r="AF42" s="208"/>
      <c r="AG42" s="172"/>
      <c r="AH42" s="172"/>
      <c r="AI42" s="236"/>
      <c r="AJ42" s="205"/>
      <c r="AK42" s="172"/>
      <c r="AL42" s="172"/>
      <c r="AM42" s="172"/>
      <c r="AN42" s="180"/>
      <c r="AO42" s="172"/>
      <c r="AP42" s="172"/>
      <c r="AQ42" s="172"/>
      <c r="AR42" s="172"/>
      <c r="AS42" s="180"/>
      <c r="AT42" s="172"/>
      <c r="AU42" s="172"/>
      <c r="AV42" s="172"/>
      <c r="AW42" s="172"/>
      <c r="AX42" s="180"/>
      <c r="AY42" s="172"/>
      <c r="AZ42" s="172"/>
      <c r="BA42" s="172"/>
      <c r="BB42" s="172"/>
      <c r="BC42" s="180"/>
      <c r="BD42" s="172"/>
      <c r="BE42" s="172"/>
      <c r="BF42" s="172"/>
      <c r="BG42" s="172"/>
      <c r="BH42" s="180"/>
      <c r="BI42" s="172"/>
      <c r="BJ42" s="172"/>
      <c r="BK42" s="172"/>
      <c r="BL42" s="191"/>
      <c r="BM42" s="7" t="str">
        <f t="shared" si="0"/>
        <v>E</v>
      </c>
    </row>
    <row r="43" spans="1:65" s="7" customFormat="1" ht="27.75" hidden="1" thickTop="1" thickBot="1">
      <c r="A43" s="277">
        <v>41</v>
      </c>
      <c r="B43" s="159" t="str">
        <f t="shared" si="1"/>
        <v>PSS11_Adani Green Energy 27 B Limited (AGE27BL)</v>
      </c>
      <c r="C43" s="175" t="s">
        <v>290</v>
      </c>
      <c r="D43" s="176" t="s">
        <v>23</v>
      </c>
      <c r="E43" s="160" t="s">
        <v>291</v>
      </c>
      <c r="F43" s="291" t="s">
        <v>2026</v>
      </c>
      <c r="G43" s="183" t="s">
        <v>346</v>
      </c>
      <c r="H43" s="308" t="s">
        <v>347</v>
      </c>
      <c r="I43" s="313" t="s">
        <v>190</v>
      </c>
      <c r="J43" s="160"/>
      <c r="K43" s="420">
        <v>46052</v>
      </c>
      <c r="L43" s="165"/>
      <c r="M43" s="166"/>
      <c r="N43" s="168" t="str" cm="1">
        <f t="array" ref="N43">_xlfn.IFNA(LOOKUP(2, 1/(MOD(COLUMN(O43:XFD43)-COLUMN(O43), 5)=2)/(O43:XFD43&lt;&gt;""), O43:XFD43),"Not Submitted")</f>
        <v>Cat. -IV</v>
      </c>
      <c r="O43" s="228"/>
      <c r="P43" s="228"/>
      <c r="Q43" s="177" t="s">
        <v>37</v>
      </c>
      <c r="R43" s="178"/>
      <c r="S43" s="172" t="s">
        <v>181</v>
      </c>
      <c r="T43" s="188"/>
      <c r="U43" s="185"/>
      <c r="V43" s="168"/>
      <c r="W43" s="172"/>
      <c r="X43" s="172"/>
      <c r="Y43" s="227"/>
      <c r="Z43" s="232"/>
      <c r="AA43" s="208"/>
      <c r="AB43" s="168"/>
      <c r="AC43" s="168"/>
      <c r="AD43" s="231"/>
      <c r="AE43" s="232"/>
      <c r="AF43" s="208"/>
      <c r="AG43" s="172"/>
      <c r="AH43" s="172"/>
      <c r="AI43" s="236"/>
      <c r="AJ43" s="205"/>
      <c r="AK43" s="172"/>
      <c r="AL43" s="172"/>
      <c r="AM43" s="172"/>
      <c r="AN43" s="180"/>
      <c r="AO43" s="172"/>
      <c r="AP43" s="172"/>
      <c r="AQ43" s="172"/>
      <c r="AR43" s="172"/>
      <c r="AS43" s="180"/>
      <c r="AT43" s="172"/>
      <c r="AU43" s="172"/>
      <c r="AV43" s="172"/>
      <c r="AW43" s="172"/>
      <c r="AX43" s="180"/>
      <c r="AY43" s="172"/>
      <c r="AZ43" s="172"/>
      <c r="BA43" s="172"/>
      <c r="BB43" s="172"/>
      <c r="BC43" s="180"/>
      <c r="BD43" s="172"/>
      <c r="BE43" s="172"/>
      <c r="BF43" s="172"/>
      <c r="BG43" s="172"/>
      <c r="BH43" s="180"/>
      <c r="BI43" s="172"/>
      <c r="BJ43" s="172"/>
      <c r="BK43" s="172"/>
      <c r="BL43" s="191"/>
      <c r="BM43" s="7" t="str">
        <f t="shared" si="0"/>
        <v>E</v>
      </c>
    </row>
    <row r="44" spans="1:65" s="7" customFormat="1" ht="28.5" hidden="1" thickTop="1" thickBot="1">
      <c r="A44" s="277">
        <v>42</v>
      </c>
      <c r="B44" s="159" t="str">
        <f t="shared" si="1"/>
        <v>PSS11_Adani Green Energy 27 B Limited (AGE27BL)</v>
      </c>
      <c r="C44" s="175" t="s">
        <v>290</v>
      </c>
      <c r="D44" s="176" t="s">
        <v>23</v>
      </c>
      <c r="E44" s="160" t="s">
        <v>291</v>
      </c>
      <c r="F44" s="291" t="s">
        <v>2027</v>
      </c>
      <c r="G44" s="183" t="s">
        <v>365</v>
      </c>
      <c r="H44" s="309" t="s">
        <v>366</v>
      </c>
      <c r="I44" s="314" t="s">
        <v>141</v>
      </c>
      <c r="J44" s="160"/>
      <c r="K44" s="420">
        <v>46052</v>
      </c>
      <c r="L44" s="165"/>
      <c r="M44" s="166"/>
      <c r="N44" s="168" t="str" cm="1">
        <f t="array" ref="N44">_xlfn.IFNA(LOOKUP(2, 1/(MOD(COLUMN(O44:XFD44)-COLUMN(O44), 5)=2)/(O44:XFD44&lt;&gt;""), O44:XFD44),"Not Submitted")</f>
        <v>Cat. -IV</v>
      </c>
      <c r="O44" s="228"/>
      <c r="P44" s="228"/>
      <c r="Q44" s="177" t="s">
        <v>37</v>
      </c>
      <c r="R44" s="178"/>
      <c r="S44" s="207" t="s">
        <v>3045</v>
      </c>
      <c r="T44" s="188"/>
      <c r="U44" s="185"/>
      <c r="V44" s="168"/>
      <c r="W44" s="172"/>
      <c r="X44" s="172"/>
      <c r="Y44" s="227"/>
      <c r="Z44" s="232"/>
      <c r="AA44" s="208"/>
      <c r="AB44" s="168"/>
      <c r="AC44" s="168"/>
      <c r="AD44" s="231"/>
      <c r="AE44" s="232"/>
      <c r="AF44" s="208"/>
      <c r="AG44" s="172"/>
      <c r="AH44" s="172"/>
      <c r="AI44" s="236"/>
      <c r="AJ44" s="205"/>
      <c r="AK44" s="172"/>
      <c r="AL44" s="172"/>
      <c r="AM44" s="172"/>
      <c r="AN44" s="180"/>
      <c r="AO44" s="172"/>
      <c r="AP44" s="172"/>
      <c r="AQ44" s="172"/>
      <c r="AR44" s="172"/>
      <c r="AS44" s="180"/>
      <c r="AT44" s="172"/>
      <c r="AU44" s="172"/>
      <c r="AV44" s="172"/>
      <c r="AW44" s="172"/>
      <c r="AX44" s="180"/>
      <c r="AY44" s="172"/>
      <c r="AZ44" s="172"/>
      <c r="BA44" s="172"/>
      <c r="BB44" s="172"/>
      <c r="BC44" s="180"/>
      <c r="BD44" s="172"/>
      <c r="BE44" s="172"/>
      <c r="BF44" s="172"/>
      <c r="BG44" s="172"/>
      <c r="BH44" s="180"/>
      <c r="BI44" s="172"/>
      <c r="BJ44" s="172"/>
      <c r="BK44" s="172"/>
      <c r="BL44" s="191"/>
      <c r="BM44" s="7" t="str">
        <f t="shared" si="0"/>
        <v>E</v>
      </c>
    </row>
    <row r="45" spans="1:65" s="7" customFormat="1" ht="27.75" hidden="1" thickTop="1" thickBot="1">
      <c r="A45" s="277">
        <v>43</v>
      </c>
      <c r="B45" s="159" t="str">
        <f t="shared" si="1"/>
        <v>PSS11_Adani Green Energy 27 B Limited (AGE27BL)</v>
      </c>
      <c r="C45" s="175" t="s">
        <v>290</v>
      </c>
      <c r="D45" s="176" t="s">
        <v>23</v>
      </c>
      <c r="E45" s="160" t="s">
        <v>291</v>
      </c>
      <c r="F45" s="291" t="s">
        <v>2028</v>
      </c>
      <c r="G45" s="183" t="s">
        <v>324</v>
      </c>
      <c r="H45" s="309" t="s">
        <v>325</v>
      </c>
      <c r="I45" s="311" t="s">
        <v>190</v>
      </c>
      <c r="J45" s="160"/>
      <c r="K45" s="420">
        <v>46052</v>
      </c>
      <c r="L45" s="165"/>
      <c r="M45" s="166"/>
      <c r="N45" s="168" t="str" cm="1">
        <f t="array" ref="N45">_xlfn.IFNA(LOOKUP(2, 1/(MOD(COLUMN(O45:XFD45)-COLUMN(O45), 5)=2)/(O45:XFD45&lt;&gt;""), O45:XFD45),"Not Submitted")</f>
        <v>Cat. -IV</v>
      </c>
      <c r="O45" s="228"/>
      <c r="P45" s="228"/>
      <c r="Q45" s="177" t="s">
        <v>37</v>
      </c>
      <c r="R45" s="178"/>
      <c r="S45" s="207" t="s">
        <v>3045</v>
      </c>
      <c r="T45" s="188"/>
      <c r="U45" s="185"/>
      <c r="V45" s="168"/>
      <c r="W45" s="172"/>
      <c r="X45" s="172"/>
      <c r="Y45" s="227"/>
      <c r="Z45" s="232"/>
      <c r="AA45" s="208"/>
      <c r="AB45" s="168"/>
      <c r="AC45" s="168"/>
      <c r="AD45" s="231"/>
      <c r="AE45" s="232"/>
      <c r="AF45" s="208"/>
      <c r="AG45" s="172"/>
      <c r="AH45" s="172"/>
      <c r="AI45" s="236"/>
      <c r="AJ45" s="205"/>
      <c r="AK45" s="172"/>
      <c r="AL45" s="172"/>
      <c r="AM45" s="172"/>
      <c r="AN45" s="180"/>
      <c r="AO45" s="172"/>
      <c r="AP45" s="172"/>
      <c r="AQ45" s="172"/>
      <c r="AR45" s="172"/>
      <c r="AS45" s="180"/>
      <c r="AT45" s="172"/>
      <c r="AU45" s="172"/>
      <c r="AV45" s="172"/>
      <c r="AW45" s="172"/>
      <c r="AX45" s="180"/>
      <c r="AY45" s="172"/>
      <c r="AZ45" s="172"/>
      <c r="BA45" s="172"/>
      <c r="BB45" s="172"/>
      <c r="BC45" s="180"/>
      <c r="BD45" s="172"/>
      <c r="BE45" s="172"/>
      <c r="BF45" s="172"/>
      <c r="BG45" s="172"/>
      <c r="BH45" s="180"/>
      <c r="BI45" s="172"/>
      <c r="BJ45" s="172"/>
      <c r="BK45" s="172"/>
      <c r="BL45" s="191"/>
      <c r="BM45" s="7" t="str">
        <f t="shared" si="0"/>
        <v>E</v>
      </c>
    </row>
    <row r="46" spans="1:65" s="7" customFormat="1" ht="27.75" hidden="1" thickTop="1" thickBot="1">
      <c r="A46" s="277">
        <v>44</v>
      </c>
      <c r="B46" s="159" t="str">
        <f t="shared" si="1"/>
        <v>PSS11_Adani Green Energy 27 B Limited (AGE27BL)</v>
      </c>
      <c r="C46" s="175" t="s">
        <v>290</v>
      </c>
      <c r="D46" s="176" t="s">
        <v>23</v>
      </c>
      <c r="E46" s="160" t="s">
        <v>291</v>
      </c>
      <c r="F46" s="291" t="s">
        <v>2029</v>
      </c>
      <c r="G46" s="182" t="s">
        <v>358</v>
      </c>
      <c r="H46" s="300" t="s">
        <v>359</v>
      </c>
      <c r="I46" s="311" t="s">
        <v>190</v>
      </c>
      <c r="J46" s="160" t="s">
        <v>159</v>
      </c>
      <c r="K46" s="420">
        <v>46052</v>
      </c>
      <c r="L46" s="165"/>
      <c r="M46" s="166"/>
      <c r="N46" s="168" t="str" cm="1">
        <f t="array" ref="N46">_xlfn.IFNA(LOOKUP(2, 1/(MOD(COLUMN(O46:XFD46)-COLUMN(O46), 5)=2)/(O46:XFD46&lt;&gt;""), O46:XFD46),"Not Submitted")</f>
        <v>Cat. -IV</v>
      </c>
      <c r="O46" s="228"/>
      <c r="P46" s="228"/>
      <c r="Q46" s="177" t="s">
        <v>37</v>
      </c>
      <c r="R46" s="178"/>
      <c r="S46" s="172" t="s">
        <v>360</v>
      </c>
      <c r="T46" s="188"/>
      <c r="U46" s="185"/>
      <c r="V46" s="168"/>
      <c r="W46" s="172"/>
      <c r="X46" s="172"/>
      <c r="Y46" s="227"/>
      <c r="Z46" s="232"/>
      <c r="AA46" s="208"/>
      <c r="AB46" s="168"/>
      <c r="AC46" s="168"/>
      <c r="AD46" s="231"/>
      <c r="AE46" s="232"/>
      <c r="AF46" s="208"/>
      <c r="AG46" s="172"/>
      <c r="AH46" s="172"/>
      <c r="AI46" s="236"/>
      <c r="AJ46" s="205"/>
      <c r="AK46" s="172"/>
      <c r="AL46" s="172"/>
      <c r="AM46" s="172"/>
      <c r="AN46" s="180"/>
      <c r="AO46" s="172"/>
      <c r="AP46" s="172"/>
      <c r="AQ46" s="172"/>
      <c r="AR46" s="172"/>
      <c r="AS46" s="180"/>
      <c r="AT46" s="172"/>
      <c r="AU46" s="172"/>
      <c r="AV46" s="172"/>
      <c r="AW46" s="172"/>
      <c r="AX46" s="180"/>
      <c r="AY46" s="172"/>
      <c r="AZ46" s="172"/>
      <c r="BA46" s="172"/>
      <c r="BB46" s="172"/>
      <c r="BC46" s="180"/>
      <c r="BD46" s="172"/>
      <c r="BE46" s="172"/>
      <c r="BF46" s="172"/>
      <c r="BG46" s="172"/>
      <c r="BH46" s="180"/>
      <c r="BI46" s="172"/>
      <c r="BJ46" s="172"/>
      <c r="BK46" s="172"/>
      <c r="BL46" s="191"/>
      <c r="BM46" s="7" t="str">
        <f t="shared" si="0"/>
        <v>E</v>
      </c>
    </row>
    <row r="47" spans="1:65" s="7" customFormat="1" ht="27.75" hidden="1" thickTop="1" thickBot="1">
      <c r="A47" s="277">
        <v>45</v>
      </c>
      <c r="B47" s="159" t="str">
        <f t="shared" si="1"/>
        <v>PSS11_Adani Green Energy 27 B Limited (AGE27BL)</v>
      </c>
      <c r="C47" s="175" t="s">
        <v>290</v>
      </c>
      <c r="D47" s="176" t="s">
        <v>23</v>
      </c>
      <c r="E47" s="160" t="s">
        <v>291</v>
      </c>
      <c r="F47" s="291" t="s">
        <v>2030</v>
      </c>
      <c r="G47" s="183" t="s">
        <v>327</v>
      </c>
      <c r="H47" s="309" t="s">
        <v>328</v>
      </c>
      <c r="I47" s="311" t="s">
        <v>190</v>
      </c>
      <c r="J47" s="160" t="s">
        <v>159</v>
      </c>
      <c r="K47" s="420">
        <v>46052</v>
      </c>
      <c r="L47" s="165"/>
      <c r="M47" s="166"/>
      <c r="N47" s="168" t="str" cm="1">
        <f t="array" ref="N47">_xlfn.IFNA(LOOKUP(2, 1/(MOD(COLUMN(O47:XFD47)-COLUMN(O47), 5)=2)/(O47:XFD47&lt;&gt;""), O47:XFD47),"Not Submitted")</f>
        <v>Cat. -IV</v>
      </c>
      <c r="O47" s="228"/>
      <c r="P47" s="228"/>
      <c r="Q47" s="177" t="s">
        <v>37</v>
      </c>
      <c r="R47" s="178"/>
      <c r="S47" s="172" t="s">
        <v>181</v>
      </c>
      <c r="T47" s="188"/>
      <c r="U47" s="185"/>
      <c r="V47" s="168"/>
      <c r="W47" s="172"/>
      <c r="X47" s="172"/>
      <c r="Y47" s="227"/>
      <c r="Z47" s="232"/>
      <c r="AA47" s="208"/>
      <c r="AB47" s="168"/>
      <c r="AC47" s="168"/>
      <c r="AD47" s="231"/>
      <c r="AE47" s="232"/>
      <c r="AF47" s="208"/>
      <c r="AG47" s="172"/>
      <c r="AH47" s="172"/>
      <c r="AI47" s="236"/>
      <c r="AJ47" s="205"/>
      <c r="AK47" s="172"/>
      <c r="AL47" s="172"/>
      <c r="AM47" s="172"/>
      <c r="AN47" s="180"/>
      <c r="AO47" s="172"/>
      <c r="AP47" s="172"/>
      <c r="AQ47" s="172"/>
      <c r="AR47" s="172"/>
      <c r="AS47" s="180"/>
      <c r="AT47" s="172"/>
      <c r="AU47" s="172"/>
      <c r="AV47" s="172"/>
      <c r="AW47" s="172"/>
      <c r="AX47" s="180"/>
      <c r="AY47" s="172"/>
      <c r="AZ47" s="172"/>
      <c r="BA47" s="172"/>
      <c r="BB47" s="172"/>
      <c r="BC47" s="180"/>
      <c r="BD47" s="172"/>
      <c r="BE47" s="172"/>
      <c r="BF47" s="172"/>
      <c r="BG47" s="172"/>
      <c r="BH47" s="180"/>
      <c r="BI47" s="172"/>
      <c r="BJ47" s="172"/>
      <c r="BK47" s="172"/>
      <c r="BL47" s="191"/>
      <c r="BM47" s="7" t="str">
        <f t="shared" si="0"/>
        <v>E</v>
      </c>
    </row>
    <row r="48" spans="1:65" s="7" customFormat="1" ht="42" hidden="1" thickTop="1" thickBot="1">
      <c r="A48" s="277">
        <v>46</v>
      </c>
      <c r="B48" s="159" t="str">
        <f t="shared" si="1"/>
        <v>PSS11_Adani Green Energy 27 B Limited (AGE27BL)</v>
      </c>
      <c r="C48" s="175" t="s">
        <v>290</v>
      </c>
      <c r="D48" s="176" t="s">
        <v>23</v>
      </c>
      <c r="E48" s="160" t="s">
        <v>291</v>
      </c>
      <c r="F48" s="291" t="s">
        <v>2031</v>
      </c>
      <c r="G48" s="183" t="s">
        <v>343</v>
      </c>
      <c r="H48" s="309" t="s">
        <v>344</v>
      </c>
      <c r="I48" s="311" t="s">
        <v>190</v>
      </c>
      <c r="J48" s="160" t="s">
        <v>142</v>
      </c>
      <c r="K48" s="420">
        <v>46052</v>
      </c>
      <c r="L48" s="165"/>
      <c r="M48" s="166"/>
      <c r="N48" s="168" t="str" cm="1">
        <f t="array" ref="N48">_xlfn.IFNA(LOOKUP(2, 1/(MOD(COLUMN(O48:XFD48)-COLUMN(O48), 5)=2)/(O48:XFD48&lt;&gt;""), O48:XFD48),"Not Submitted")</f>
        <v>Cat. -IV</v>
      </c>
      <c r="O48" s="228"/>
      <c r="P48" s="228"/>
      <c r="Q48" s="177" t="s">
        <v>37</v>
      </c>
      <c r="R48" s="178"/>
      <c r="S48" s="172" t="s">
        <v>185</v>
      </c>
      <c r="T48" s="188"/>
      <c r="U48" s="185"/>
      <c r="V48" s="168"/>
      <c r="W48" s="172"/>
      <c r="X48" s="172"/>
      <c r="Y48" s="227"/>
      <c r="Z48" s="232"/>
      <c r="AA48" s="208"/>
      <c r="AB48" s="168"/>
      <c r="AC48" s="168"/>
      <c r="AD48" s="231"/>
      <c r="AE48" s="232"/>
      <c r="AF48" s="208"/>
      <c r="AG48" s="172"/>
      <c r="AH48" s="172"/>
      <c r="AI48" s="236"/>
      <c r="AJ48" s="205"/>
      <c r="AK48" s="172"/>
      <c r="AL48" s="172"/>
      <c r="AM48" s="172"/>
      <c r="AN48" s="180"/>
      <c r="AO48" s="172"/>
      <c r="AP48" s="172"/>
      <c r="AQ48" s="172"/>
      <c r="AR48" s="172"/>
      <c r="AS48" s="180"/>
      <c r="AT48" s="172"/>
      <c r="AU48" s="172"/>
      <c r="AV48" s="172"/>
      <c r="AW48" s="172"/>
      <c r="AX48" s="180"/>
      <c r="AY48" s="172"/>
      <c r="AZ48" s="172"/>
      <c r="BA48" s="172"/>
      <c r="BB48" s="172"/>
      <c r="BC48" s="180"/>
      <c r="BD48" s="172"/>
      <c r="BE48" s="172"/>
      <c r="BF48" s="172"/>
      <c r="BG48" s="172"/>
      <c r="BH48" s="180"/>
      <c r="BI48" s="172"/>
      <c r="BJ48" s="172"/>
      <c r="BK48" s="172"/>
      <c r="BL48" s="191"/>
      <c r="BM48" s="7" t="str">
        <f t="shared" si="0"/>
        <v>E</v>
      </c>
    </row>
    <row r="49" spans="1:65" s="7" customFormat="1" ht="27.75" hidden="1" thickTop="1" thickBot="1">
      <c r="A49" s="277">
        <v>47</v>
      </c>
      <c r="B49" s="159" t="str">
        <f t="shared" si="1"/>
        <v>PSS11_Adani Green Energy 27 B Limited (AGE27BL)</v>
      </c>
      <c r="C49" s="175" t="s">
        <v>290</v>
      </c>
      <c r="D49" s="176" t="s">
        <v>23</v>
      </c>
      <c r="E49" s="160" t="s">
        <v>291</v>
      </c>
      <c r="F49" s="291" t="s">
        <v>2032</v>
      </c>
      <c r="G49" s="182" t="s">
        <v>355</v>
      </c>
      <c r="H49" s="309" t="s">
        <v>356</v>
      </c>
      <c r="I49" s="311" t="s">
        <v>190</v>
      </c>
      <c r="J49" s="160" t="s">
        <v>159</v>
      </c>
      <c r="K49" s="420">
        <v>46052</v>
      </c>
      <c r="L49" s="165"/>
      <c r="M49" s="166"/>
      <c r="N49" s="168" t="str" cm="1">
        <f t="array" ref="N49">_xlfn.IFNA(LOOKUP(2, 1/(MOD(COLUMN(O49:XFD49)-COLUMN(O49), 5)=2)/(O49:XFD49&lt;&gt;""), O49:XFD49),"Not Submitted")</f>
        <v>Cat. -IV</v>
      </c>
      <c r="O49" s="228"/>
      <c r="P49" s="228"/>
      <c r="Q49" s="177" t="s">
        <v>37</v>
      </c>
      <c r="R49" s="178"/>
      <c r="S49" s="172" t="s">
        <v>185</v>
      </c>
      <c r="T49" s="188"/>
      <c r="U49" s="185"/>
      <c r="V49" s="168"/>
      <c r="W49" s="172"/>
      <c r="X49" s="172"/>
      <c r="Y49" s="227"/>
      <c r="Z49" s="232"/>
      <c r="AA49" s="208"/>
      <c r="AB49" s="168"/>
      <c r="AC49" s="168"/>
      <c r="AD49" s="231"/>
      <c r="AE49" s="232"/>
      <c r="AF49" s="208"/>
      <c r="AG49" s="172"/>
      <c r="AH49" s="172"/>
      <c r="AI49" s="236"/>
      <c r="AJ49" s="205"/>
      <c r="AK49" s="172"/>
      <c r="AL49" s="172"/>
      <c r="AM49" s="172"/>
      <c r="AN49" s="180"/>
      <c r="AO49" s="172"/>
      <c r="AP49" s="172"/>
      <c r="AQ49" s="172"/>
      <c r="AR49" s="172"/>
      <c r="AS49" s="180"/>
      <c r="AT49" s="172"/>
      <c r="AU49" s="172"/>
      <c r="AV49" s="172"/>
      <c r="AW49" s="172"/>
      <c r="AX49" s="180"/>
      <c r="AY49" s="172"/>
      <c r="AZ49" s="172"/>
      <c r="BA49" s="172"/>
      <c r="BB49" s="172"/>
      <c r="BC49" s="180"/>
      <c r="BD49" s="172"/>
      <c r="BE49" s="172"/>
      <c r="BF49" s="172"/>
      <c r="BG49" s="172"/>
      <c r="BH49" s="180"/>
      <c r="BI49" s="172"/>
      <c r="BJ49" s="172"/>
      <c r="BK49" s="172"/>
      <c r="BL49" s="191"/>
      <c r="BM49" s="7" t="str">
        <f t="shared" si="0"/>
        <v>E</v>
      </c>
    </row>
    <row r="50" spans="1:65" s="7" customFormat="1" ht="27" hidden="1" thickTop="1" thickBot="1">
      <c r="A50" s="277">
        <v>48</v>
      </c>
      <c r="B50" s="159" t="str">
        <f t="shared" ref="B50:B181" si="2">$A$1</f>
        <v>PSS11_Adani Green Energy 27 B Limited (AGE27BL)</v>
      </c>
      <c r="C50" s="175" t="s">
        <v>175</v>
      </c>
      <c r="D50" s="176" t="s">
        <v>23</v>
      </c>
      <c r="E50" s="160" t="s">
        <v>176</v>
      </c>
      <c r="F50" s="160" t="s">
        <v>2033</v>
      </c>
      <c r="G50" s="260" t="s">
        <v>241</v>
      </c>
      <c r="H50" s="270" t="s">
        <v>242</v>
      </c>
      <c r="I50" s="315" t="s">
        <v>190</v>
      </c>
      <c r="J50" s="160" t="s">
        <v>142</v>
      </c>
      <c r="K50" s="420"/>
      <c r="L50" s="165"/>
      <c r="M50" s="166"/>
      <c r="N50" s="168" t="str" cm="1">
        <f t="array" ref="N50">_xlfn.IFNA(LOOKUP(2, 1/(MOD(COLUMN(O50:XFD50)-COLUMN(O50), 5)=2)/(O50:XFD50&lt;&gt;""), O50:XFD50),"Not Submitted")</f>
        <v>Cat. -IV</v>
      </c>
      <c r="O50" s="228"/>
      <c r="P50" s="228"/>
      <c r="Q50" s="177" t="s">
        <v>37</v>
      </c>
      <c r="R50" s="178"/>
      <c r="S50" s="172" t="s">
        <v>185</v>
      </c>
      <c r="T50" s="188"/>
      <c r="U50" s="185"/>
      <c r="V50" s="168"/>
      <c r="W50" s="172"/>
      <c r="X50" s="172"/>
      <c r="Y50" s="227"/>
      <c r="Z50" s="232"/>
      <c r="AA50" s="208"/>
      <c r="AB50" s="168"/>
      <c r="AC50" s="168"/>
      <c r="AD50" s="231"/>
      <c r="AE50" s="232"/>
      <c r="AF50" s="208"/>
      <c r="AG50" s="172"/>
      <c r="AH50" s="172"/>
      <c r="AI50" s="236"/>
      <c r="AJ50" s="205"/>
      <c r="AK50" s="172"/>
      <c r="AL50" s="172"/>
      <c r="AM50" s="172"/>
      <c r="AN50" s="180"/>
      <c r="AO50" s="172"/>
      <c r="AP50" s="172"/>
      <c r="AQ50" s="172"/>
      <c r="AR50" s="172"/>
      <c r="AS50" s="180"/>
      <c r="AT50" s="172"/>
      <c r="AU50" s="172"/>
      <c r="AV50" s="172"/>
      <c r="AW50" s="172"/>
      <c r="AX50" s="180"/>
      <c r="AY50" s="172"/>
      <c r="AZ50" s="172"/>
      <c r="BA50" s="172"/>
      <c r="BB50" s="172"/>
      <c r="BC50" s="180"/>
      <c r="BD50" s="172"/>
      <c r="BE50" s="172"/>
      <c r="BF50" s="172"/>
      <c r="BG50" s="172"/>
      <c r="BH50" s="180"/>
      <c r="BI50" s="172"/>
      <c r="BJ50" s="172"/>
      <c r="BK50" s="172"/>
      <c r="BL50" s="191"/>
      <c r="BM50" s="7" t="str">
        <f t="shared" si="0"/>
        <v>E</v>
      </c>
    </row>
    <row r="51" spans="1:65" s="7" customFormat="1" ht="27" hidden="1" thickTop="1" thickBot="1">
      <c r="A51" s="277">
        <v>49</v>
      </c>
      <c r="B51" s="159" t="str">
        <f t="shared" si="2"/>
        <v>PSS11_Adani Green Energy 27 B Limited (AGE27BL)</v>
      </c>
      <c r="C51" s="175" t="s">
        <v>175</v>
      </c>
      <c r="D51" s="176" t="s">
        <v>23</v>
      </c>
      <c r="E51" s="160" t="s">
        <v>176</v>
      </c>
      <c r="F51" s="160" t="s">
        <v>2034</v>
      </c>
      <c r="G51" s="260" t="s">
        <v>282</v>
      </c>
      <c r="H51" s="270" t="s">
        <v>283</v>
      </c>
      <c r="I51" s="315" t="s">
        <v>180</v>
      </c>
      <c r="J51" s="160" t="s">
        <v>142</v>
      </c>
      <c r="K51" s="420"/>
      <c r="L51" s="165"/>
      <c r="M51" s="166"/>
      <c r="N51" s="168" t="str" cm="1">
        <f t="array" ref="N51">_xlfn.IFNA(LOOKUP(2, 1/(MOD(COLUMN(O51:XFD51)-COLUMN(O51), 5)=2)/(O51:XFD51&lt;&gt;""), O51:XFD51),"Not Submitted")</f>
        <v>Cat. -I</v>
      </c>
      <c r="O51" s="228"/>
      <c r="P51" s="228"/>
      <c r="Q51" s="177" t="s">
        <v>33</v>
      </c>
      <c r="R51" s="178"/>
      <c r="S51" s="172" t="s">
        <v>185</v>
      </c>
      <c r="T51" s="188"/>
      <c r="U51" s="185"/>
      <c r="V51" s="168"/>
      <c r="W51" s="172"/>
      <c r="X51" s="172"/>
      <c r="Y51" s="227"/>
      <c r="Z51" s="232"/>
      <c r="AA51" s="208"/>
      <c r="AB51" s="168"/>
      <c r="AC51" s="168"/>
      <c r="AD51" s="231"/>
      <c r="AE51" s="232"/>
      <c r="AF51" s="208"/>
      <c r="AG51" s="172"/>
      <c r="AH51" s="172"/>
      <c r="AI51" s="236"/>
      <c r="AJ51" s="205"/>
      <c r="AK51" s="172"/>
      <c r="AL51" s="172"/>
      <c r="AM51" s="172"/>
      <c r="AN51" s="180"/>
      <c r="AO51" s="172"/>
      <c r="AP51" s="172"/>
      <c r="AQ51" s="172"/>
      <c r="AR51" s="172"/>
      <c r="AS51" s="180"/>
      <c r="AT51" s="172"/>
      <c r="AU51" s="172"/>
      <c r="AV51" s="172"/>
      <c r="AW51" s="172"/>
      <c r="AX51" s="180"/>
      <c r="AY51" s="172"/>
      <c r="AZ51" s="172"/>
      <c r="BA51" s="172"/>
      <c r="BB51" s="172"/>
      <c r="BC51" s="180"/>
      <c r="BD51" s="172"/>
      <c r="BE51" s="172"/>
      <c r="BF51" s="172"/>
      <c r="BG51" s="172"/>
      <c r="BH51" s="180"/>
      <c r="BI51" s="172"/>
      <c r="BJ51" s="172"/>
      <c r="BK51" s="172"/>
      <c r="BL51" s="191"/>
      <c r="BM51" s="7" t="str">
        <f t="shared" si="0"/>
        <v>E</v>
      </c>
    </row>
    <row r="52" spans="1:65" s="7" customFormat="1" ht="27" hidden="1" thickTop="1" thickBot="1">
      <c r="A52" s="277">
        <v>50</v>
      </c>
      <c r="B52" s="159" t="str">
        <f t="shared" si="2"/>
        <v>PSS11_Adani Green Energy 27 B Limited (AGE27BL)</v>
      </c>
      <c r="C52" s="175" t="s">
        <v>175</v>
      </c>
      <c r="D52" s="176" t="s">
        <v>23</v>
      </c>
      <c r="E52" s="160" t="s">
        <v>176</v>
      </c>
      <c r="F52" s="160" t="s">
        <v>2035</v>
      </c>
      <c r="G52" s="260" t="s">
        <v>273</v>
      </c>
      <c r="H52" s="270" t="s">
        <v>274</v>
      </c>
      <c r="I52" s="315" t="s">
        <v>180</v>
      </c>
      <c r="J52" s="160" t="s">
        <v>142</v>
      </c>
      <c r="K52" s="420"/>
      <c r="L52" s="165"/>
      <c r="M52" s="166"/>
      <c r="N52" s="168" t="str" cm="1">
        <f t="array" ref="N52">_xlfn.IFNA(LOOKUP(2, 1/(MOD(COLUMN(O52:XFD52)-COLUMN(O52), 5)=2)/(O52:XFD52&lt;&gt;""), O52:XFD52),"Not Submitted")</f>
        <v>Cat. -I_Star</v>
      </c>
      <c r="O52" s="228"/>
      <c r="P52" s="228"/>
      <c r="Q52" s="177" t="s">
        <v>34</v>
      </c>
      <c r="R52" s="178"/>
      <c r="S52" s="172" t="s">
        <v>185</v>
      </c>
      <c r="T52" s="188"/>
      <c r="U52" s="185"/>
      <c r="V52" s="168"/>
      <c r="W52" s="172"/>
      <c r="X52" s="172"/>
      <c r="Y52" s="227"/>
      <c r="Z52" s="232"/>
      <c r="AA52" s="208"/>
      <c r="AB52" s="168"/>
      <c r="AC52" s="168"/>
      <c r="AD52" s="231"/>
      <c r="AE52" s="232"/>
      <c r="AF52" s="208"/>
      <c r="AG52" s="172"/>
      <c r="AH52" s="172"/>
      <c r="AI52" s="236"/>
      <c r="AJ52" s="205"/>
      <c r="AK52" s="172"/>
      <c r="AL52" s="172"/>
      <c r="AM52" s="172"/>
      <c r="AN52" s="180"/>
      <c r="AO52" s="172"/>
      <c r="AP52" s="172"/>
      <c r="AQ52" s="172"/>
      <c r="AR52" s="172"/>
      <c r="AS52" s="180"/>
      <c r="AT52" s="172"/>
      <c r="AU52" s="172"/>
      <c r="AV52" s="172"/>
      <c r="AW52" s="172"/>
      <c r="AX52" s="180"/>
      <c r="AY52" s="172"/>
      <c r="AZ52" s="172"/>
      <c r="BA52" s="172"/>
      <c r="BB52" s="172"/>
      <c r="BC52" s="180"/>
      <c r="BD52" s="172"/>
      <c r="BE52" s="172"/>
      <c r="BF52" s="172"/>
      <c r="BG52" s="172"/>
      <c r="BH52" s="180"/>
      <c r="BI52" s="172"/>
      <c r="BJ52" s="172"/>
      <c r="BK52" s="172"/>
      <c r="BL52" s="191"/>
      <c r="BM52" s="7" t="str">
        <f t="shared" si="0"/>
        <v>E</v>
      </c>
    </row>
    <row r="53" spans="1:65" s="7" customFormat="1" ht="27" hidden="1" thickTop="1" thickBot="1">
      <c r="A53" s="277">
        <v>51</v>
      </c>
      <c r="B53" s="159" t="str">
        <f t="shared" si="2"/>
        <v>PSS11_Adani Green Energy 27 B Limited (AGE27BL)</v>
      </c>
      <c r="C53" s="175" t="s">
        <v>175</v>
      </c>
      <c r="D53" s="176" t="s">
        <v>23</v>
      </c>
      <c r="E53" s="160" t="s">
        <v>176</v>
      </c>
      <c r="F53" s="160" t="s">
        <v>2036</v>
      </c>
      <c r="G53" s="260" t="s">
        <v>236</v>
      </c>
      <c r="H53" s="271" t="s">
        <v>237</v>
      </c>
      <c r="I53" s="315" t="s">
        <v>190</v>
      </c>
      <c r="J53" s="160" t="s">
        <v>142</v>
      </c>
      <c r="K53" s="420"/>
      <c r="L53" s="165"/>
      <c r="M53" s="166"/>
      <c r="N53" s="168" t="str" cm="1">
        <f t="array" ref="N53">_xlfn.IFNA(LOOKUP(2, 1/(MOD(COLUMN(O53:XFD53)-COLUMN(O53), 5)=2)/(O53:XFD53&lt;&gt;""), O53:XFD53),"Not Submitted")</f>
        <v>Cat. -IV</v>
      </c>
      <c r="O53" s="228"/>
      <c r="P53" s="228"/>
      <c r="Q53" s="177" t="s">
        <v>37</v>
      </c>
      <c r="R53" s="178"/>
      <c r="S53" s="172" t="s">
        <v>185</v>
      </c>
      <c r="T53" s="188"/>
      <c r="U53" s="185"/>
      <c r="V53" s="168"/>
      <c r="W53" s="172"/>
      <c r="X53" s="172"/>
      <c r="Y53" s="227"/>
      <c r="Z53" s="232"/>
      <c r="AA53" s="208"/>
      <c r="AB53" s="168"/>
      <c r="AC53" s="168"/>
      <c r="AD53" s="231"/>
      <c r="AE53" s="232"/>
      <c r="AF53" s="208"/>
      <c r="AG53" s="172"/>
      <c r="AH53" s="172"/>
      <c r="AI53" s="236"/>
      <c r="AJ53" s="205"/>
      <c r="AK53" s="172"/>
      <c r="AL53" s="172"/>
      <c r="AM53" s="172"/>
      <c r="AN53" s="180"/>
      <c r="AO53" s="172"/>
      <c r="AP53" s="172"/>
      <c r="AQ53" s="172"/>
      <c r="AR53" s="172"/>
      <c r="AS53" s="180"/>
      <c r="AT53" s="172"/>
      <c r="AU53" s="172"/>
      <c r="AV53" s="172"/>
      <c r="AW53" s="172"/>
      <c r="AX53" s="180"/>
      <c r="AY53" s="172"/>
      <c r="AZ53" s="172"/>
      <c r="BA53" s="172"/>
      <c r="BB53" s="172"/>
      <c r="BC53" s="180"/>
      <c r="BD53" s="172"/>
      <c r="BE53" s="172"/>
      <c r="BF53" s="172"/>
      <c r="BG53" s="172"/>
      <c r="BH53" s="180"/>
      <c r="BI53" s="172"/>
      <c r="BJ53" s="172"/>
      <c r="BK53" s="172"/>
      <c r="BL53" s="191"/>
      <c r="BM53" s="7" t="str">
        <f t="shared" si="0"/>
        <v>E</v>
      </c>
    </row>
    <row r="54" spans="1:65" s="7" customFormat="1" ht="27" hidden="1" thickTop="1" thickBot="1">
      <c r="A54" s="277">
        <v>52</v>
      </c>
      <c r="B54" s="159" t="str">
        <f t="shared" si="2"/>
        <v>PSS11_Adani Green Energy 27 B Limited (AGE27BL)</v>
      </c>
      <c r="C54" s="175" t="s">
        <v>175</v>
      </c>
      <c r="D54" s="176" t="s">
        <v>23</v>
      </c>
      <c r="E54" s="160" t="s">
        <v>176</v>
      </c>
      <c r="F54" s="160" t="s">
        <v>2037</v>
      </c>
      <c r="G54" s="260" t="s">
        <v>213</v>
      </c>
      <c r="H54" s="270" t="s">
        <v>214</v>
      </c>
      <c r="I54" s="315" t="s">
        <v>180</v>
      </c>
      <c r="J54" s="160" t="s">
        <v>142</v>
      </c>
      <c r="K54" s="420"/>
      <c r="L54" s="165"/>
      <c r="M54" s="166"/>
      <c r="N54" s="168" t="str" cm="1">
        <f t="array" ref="N54">_xlfn.IFNA(LOOKUP(2, 1/(MOD(COLUMN(O54:XFD54)-COLUMN(O54), 5)=2)/(O54:XFD54&lt;&gt;""), O54:XFD54),"Not Submitted")</f>
        <v>Delete</v>
      </c>
      <c r="O54" s="228"/>
      <c r="P54" s="228"/>
      <c r="Q54" s="177" t="s">
        <v>56</v>
      </c>
      <c r="R54" s="178"/>
      <c r="S54" s="172" t="s">
        <v>215</v>
      </c>
      <c r="T54" s="188"/>
      <c r="U54" s="185"/>
      <c r="V54" s="168"/>
      <c r="W54" s="172"/>
      <c r="X54" s="172"/>
      <c r="Y54" s="227"/>
      <c r="Z54" s="232"/>
      <c r="AA54" s="208"/>
      <c r="AB54" s="168"/>
      <c r="AC54" s="168"/>
      <c r="AD54" s="231"/>
      <c r="AE54" s="232"/>
      <c r="AF54" s="208"/>
      <c r="AG54" s="172"/>
      <c r="AH54" s="172"/>
      <c r="AI54" s="236"/>
      <c r="AJ54" s="205"/>
      <c r="AK54" s="172"/>
      <c r="AL54" s="172"/>
      <c r="AM54" s="172"/>
      <c r="AN54" s="180"/>
      <c r="AO54" s="172"/>
      <c r="AP54" s="172"/>
      <c r="AQ54" s="172"/>
      <c r="AR54" s="172"/>
      <c r="AS54" s="180"/>
      <c r="AT54" s="172"/>
      <c r="AU54" s="172"/>
      <c r="AV54" s="172"/>
      <c r="AW54" s="172"/>
      <c r="AX54" s="180"/>
      <c r="AY54" s="172"/>
      <c r="AZ54" s="172"/>
      <c r="BA54" s="172"/>
      <c r="BB54" s="172"/>
      <c r="BC54" s="180"/>
      <c r="BD54" s="172"/>
      <c r="BE54" s="172"/>
      <c r="BF54" s="172"/>
      <c r="BG54" s="172"/>
      <c r="BH54" s="180"/>
      <c r="BI54" s="172"/>
      <c r="BJ54" s="172"/>
      <c r="BK54" s="172"/>
      <c r="BL54" s="191"/>
      <c r="BM54" s="7" t="str">
        <f t="shared" si="0"/>
        <v>E</v>
      </c>
    </row>
    <row r="55" spans="1:65" s="7" customFormat="1" ht="28.5" hidden="1" thickTop="1" thickBot="1">
      <c r="A55" s="277">
        <v>53</v>
      </c>
      <c r="B55" s="159" t="str">
        <f t="shared" si="2"/>
        <v>PSS11_Adani Green Energy 27 B Limited (AGE27BL)</v>
      </c>
      <c r="C55" s="175" t="s">
        <v>175</v>
      </c>
      <c r="D55" s="176" t="s">
        <v>23</v>
      </c>
      <c r="E55" s="160" t="s">
        <v>176</v>
      </c>
      <c r="F55" s="160" t="s">
        <v>2038</v>
      </c>
      <c r="G55" s="268" t="s">
        <v>233</v>
      </c>
      <c r="H55" s="270" t="s">
        <v>234</v>
      </c>
      <c r="I55" s="315" t="s">
        <v>190</v>
      </c>
      <c r="J55" s="160" t="s">
        <v>142</v>
      </c>
      <c r="K55" s="420"/>
      <c r="L55" s="165"/>
      <c r="M55" s="166"/>
      <c r="N55" s="168" t="str" cm="1">
        <f t="array" ref="N55">_xlfn.IFNA(LOOKUP(2, 1/(MOD(COLUMN(O55:XFD55)-COLUMN(O55), 5)=2)/(O55:XFD55&lt;&gt;""), O55:XFD55),"Not Submitted")</f>
        <v>Cat. -IV</v>
      </c>
      <c r="O55" s="228"/>
      <c r="P55" s="228"/>
      <c r="Q55" s="177" t="s">
        <v>37</v>
      </c>
      <c r="R55" s="178"/>
      <c r="S55" s="172" t="s">
        <v>194</v>
      </c>
      <c r="T55" s="188"/>
      <c r="U55" s="185"/>
      <c r="V55" s="168"/>
      <c r="W55" s="172"/>
      <c r="X55" s="172"/>
      <c r="Y55" s="227"/>
      <c r="Z55" s="232"/>
      <c r="AA55" s="208"/>
      <c r="AB55" s="168"/>
      <c r="AC55" s="168"/>
      <c r="AD55" s="231"/>
      <c r="AE55" s="232"/>
      <c r="AF55" s="208"/>
      <c r="AG55" s="172"/>
      <c r="AH55" s="172"/>
      <c r="AI55" s="236"/>
      <c r="AJ55" s="205"/>
      <c r="AK55" s="172"/>
      <c r="AL55" s="172"/>
      <c r="AM55" s="172"/>
      <c r="AN55" s="180"/>
      <c r="AO55" s="172"/>
      <c r="AP55" s="172"/>
      <c r="AQ55" s="172"/>
      <c r="AR55" s="172"/>
      <c r="AS55" s="180"/>
      <c r="AT55" s="172"/>
      <c r="AU55" s="172"/>
      <c r="AV55" s="172"/>
      <c r="AW55" s="172"/>
      <c r="AX55" s="180"/>
      <c r="AY55" s="172"/>
      <c r="AZ55" s="172"/>
      <c r="BA55" s="172"/>
      <c r="BB55" s="172"/>
      <c r="BC55" s="180"/>
      <c r="BD55" s="172"/>
      <c r="BE55" s="172"/>
      <c r="BF55" s="172"/>
      <c r="BG55" s="172"/>
      <c r="BH55" s="180"/>
      <c r="BI55" s="172"/>
      <c r="BJ55" s="172"/>
      <c r="BK55" s="172"/>
      <c r="BL55" s="191"/>
      <c r="BM55" s="7" t="str">
        <f t="shared" si="0"/>
        <v>E</v>
      </c>
    </row>
    <row r="56" spans="1:65" s="7" customFormat="1" ht="27" hidden="1" thickTop="1" thickBot="1">
      <c r="A56" s="277">
        <v>54</v>
      </c>
      <c r="B56" s="159" t="str">
        <f t="shared" si="2"/>
        <v>PSS11_Adani Green Energy 27 B Limited (AGE27BL)</v>
      </c>
      <c r="C56" s="175" t="s">
        <v>175</v>
      </c>
      <c r="D56" s="176" t="s">
        <v>23</v>
      </c>
      <c r="E56" s="160" t="s">
        <v>176</v>
      </c>
      <c r="F56" s="160" t="s">
        <v>2039</v>
      </c>
      <c r="G56" s="182" t="s">
        <v>276</v>
      </c>
      <c r="H56" s="270" t="s">
        <v>277</v>
      </c>
      <c r="I56" s="315" t="s">
        <v>180</v>
      </c>
      <c r="J56" s="160" t="s">
        <v>159</v>
      </c>
      <c r="K56" s="420"/>
      <c r="L56" s="165"/>
      <c r="M56" s="166"/>
      <c r="N56" s="168" t="str" cm="1">
        <f t="array" ref="N56">_xlfn.IFNA(LOOKUP(2, 1/(MOD(COLUMN(O56:XFD56)-COLUMN(O56), 5)=2)/(O56:XFD56&lt;&gt;""), O56:XFD56),"Not Submitted")</f>
        <v>Cat. -I_Star</v>
      </c>
      <c r="O56" s="228"/>
      <c r="P56" s="228"/>
      <c r="Q56" s="177" t="s">
        <v>34</v>
      </c>
      <c r="R56" s="178"/>
      <c r="S56" s="172" t="s">
        <v>185</v>
      </c>
      <c r="T56" s="188"/>
      <c r="U56" s="185"/>
      <c r="V56" s="168"/>
      <c r="W56" s="172"/>
      <c r="X56" s="172"/>
      <c r="Y56" s="227"/>
      <c r="Z56" s="232"/>
      <c r="AA56" s="208"/>
      <c r="AB56" s="168"/>
      <c r="AC56" s="168"/>
      <c r="AD56" s="231"/>
      <c r="AE56" s="232"/>
      <c r="AF56" s="208"/>
      <c r="AG56" s="172"/>
      <c r="AH56" s="172"/>
      <c r="AI56" s="236"/>
      <c r="AJ56" s="205"/>
      <c r="AK56" s="172"/>
      <c r="AL56" s="172"/>
      <c r="AM56" s="172"/>
      <c r="AN56" s="180"/>
      <c r="AO56" s="172"/>
      <c r="AP56" s="172"/>
      <c r="AQ56" s="172"/>
      <c r="AR56" s="172"/>
      <c r="AS56" s="180"/>
      <c r="AT56" s="172"/>
      <c r="AU56" s="172"/>
      <c r="AV56" s="172"/>
      <c r="AW56" s="172"/>
      <c r="AX56" s="180"/>
      <c r="AY56" s="172"/>
      <c r="AZ56" s="172"/>
      <c r="BA56" s="172"/>
      <c r="BB56" s="172"/>
      <c r="BC56" s="180"/>
      <c r="BD56" s="172"/>
      <c r="BE56" s="172"/>
      <c r="BF56" s="172"/>
      <c r="BG56" s="172"/>
      <c r="BH56" s="180"/>
      <c r="BI56" s="172"/>
      <c r="BJ56" s="172"/>
      <c r="BK56" s="172"/>
      <c r="BL56" s="191"/>
      <c r="BM56" s="7" t="str">
        <f t="shared" si="0"/>
        <v>E</v>
      </c>
    </row>
    <row r="57" spans="1:65" s="7" customFormat="1" ht="27" hidden="1" thickTop="1" thickBot="1">
      <c r="A57" s="277">
        <v>55</v>
      </c>
      <c r="B57" s="159" t="str">
        <f t="shared" si="2"/>
        <v>PSS11_Adani Green Energy 27 B Limited (AGE27BL)</v>
      </c>
      <c r="C57" s="175" t="s">
        <v>175</v>
      </c>
      <c r="D57" s="176" t="s">
        <v>23</v>
      </c>
      <c r="E57" s="160" t="s">
        <v>176</v>
      </c>
      <c r="F57" s="160" t="s">
        <v>2040</v>
      </c>
      <c r="G57" s="260" t="s">
        <v>288</v>
      </c>
      <c r="H57" s="270" t="s">
        <v>289</v>
      </c>
      <c r="I57" s="315" t="s">
        <v>180</v>
      </c>
      <c r="J57" s="160" t="s">
        <v>159</v>
      </c>
      <c r="K57" s="420"/>
      <c r="L57" s="165"/>
      <c r="M57" s="166"/>
      <c r="N57" s="168" t="str" cm="1">
        <f t="array" ref="N57">_xlfn.IFNA(LOOKUP(2, 1/(MOD(COLUMN(O57:XFD57)-COLUMN(O57), 5)=2)/(O57:XFD57&lt;&gt;""), O57:XFD57),"Not Submitted")</f>
        <v>Cat. -IV</v>
      </c>
      <c r="O57" s="228"/>
      <c r="P57" s="228"/>
      <c r="Q57" s="177" t="s">
        <v>37</v>
      </c>
      <c r="R57" s="178"/>
      <c r="S57" s="172" t="s">
        <v>198</v>
      </c>
      <c r="T57" s="188"/>
      <c r="U57" s="185"/>
      <c r="V57" s="168"/>
      <c r="W57" s="172"/>
      <c r="X57" s="172"/>
      <c r="Y57" s="227"/>
      <c r="Z57" s="232"/>
      <c r="AA57" s="208"/>
      <c r="AB57" s="168"/>
      <c r="AC57" s="168"/>
      <c r="AD57" s="231"/>
      <c r="AE57" s="232"/>
      <c r="AF57" s="208"/>
      <c r="AG57" s="172"/>
      <c r="AH57" s="172"/>
      <c r="AI57" s="236"/>
      <c r="AJ57" s="205"/>
      <c r="AK57" s="172"/>
      <c r="AL57" s="172"/>
      <c r="AM57" s="172"/>
      <c r="AN57" s="180"/>
      <c r="AO57" s="172"/>
      <c r="AP57" s="172"/>
      <c r="AQ57" s="172"/>
      <c r="AR57" s="172"/>
      <c r="AS57" s="180"/>
      <c r="AT57" s="172"/>
      <c r="AU57" s="172"/>
      <c r="AV57" s="172"/>
      <c r="AW57" s="172"/>
      <c r="AX57" s="180"/>
      <c r="AY57" s="172"/>
      <c r="AZ57" s="172"/>
      <c r="BA57" s="172"/>
      <c r="BB57" s="172"/>
      <c r="BC57" s="180"/>
      <c r="BD57" s="172"/>
      <c r="BE57" s="172"/>
      <c r="BF57" s="172"/>
      <c r="BG57" s="172"/>
      <c r="BH57" s="180"/>
      <c r="BI57" s="172"/>
      <c r="BJ57" s="172"/>
      <c r="BK57" s="172"/>
      <c r="BL57" s="191"/>
      <c r="BM57" s="7" t="str">
        <f t="shared" si="0"/>
        <v>E</v>
      </c>
    </row>
    <row r="58" spans="1:65" s="7" customFormat="1" ht="27" hidden="1" thickTop="1" thickBot="1">
      <c r="A58" s="277">
        <v>56</v>
      </c>
      <c r="B58" s="159" t="str">
        <f t="shared" si="2"/>
        <v>PSS11_Adani Green Energy 27 B Limited (AGE27BL)</v>
      </c>
      <c r="C58" s="175" t="s">
        <v>175</v>
      </c>
      <c r="D58" s="176" t="s">
        <v>23</v>
      </c>
      <c r="E58" s="160" t="s">
        <v>176</v>
      </c>
      <c r="F58" s="160" t="s">
        <v>2041</v>
      </c>
      <c r="G58" s="260" t="s">
        <v>267</v>
      </c>
      <c r="H58" s="270" t="s">
        <v>268</v>
      </c>
      <c r="I58" s="315" t="s">
        <v>180</v>
      </c>
      <c r="J58" s="160" t="s">
        <v>142</v>
      </c>
      <c r="K58" s="420"/>
      <c r="L58" s="165"/>
      <c r="M58" s="166"/>
      <c r="N58" s="168" t="str" cm="1">
        <f t="array" ref="N58">_xlfn.IFNA(LOOKUP(2, 1/(MOD(COLUMN(O58:XFD58)-COLUMN(O58), 5)=2)/(O58:XFD58&lt;&gt;""), O58:XFD58),"Not Submitted")</f>
        <v>Cat. -IV</v>
      </c>
      <c r="O58" s="228"/>
      <c r="P58" s="228"/>
      <c r="Q58" s="177" t="s">
        <v>37</v>
      </c>
      <c r="R58" s="178"/>
      <c r="S58" s="172" t="s">
        <v>198</v>
      </c>
      <c r="T58" s="188"/>
      <c r="U58" s="185"/>
      <c r="V58" s="168"/>
      <c r="W58" s="172"/>
      <c r="X58" s="172"/>
      <c r="Y58" s="227"/>
      <c r="Z58" s="232"/>
      <c r="AA58" s="208"/>
      <c r="AB58" s="168"/>
      <c r="AC58" s="168"/>
      <c r="AD58" s="231"/>
      <c r="AE58" s="232"/>
      <c r="AF58" s="208"/>
      <c r="AG58" s="172"/>
      <c r="AH58" s="172"/>
      <c r="AI58" s="236"/>
      <c r="AJ58" s="205"/>
      <c r="AK58" s="172"/>
      <c r="AL58" s="172"/>
      <c r="AM58" s="172"/>
      <c r="AN58" s="180"/>
      <c r="AO58" s="172"/>
      <c r="AP58" s="172"/>
      <c r="AQ58" s="172"/>
      <c r="AR58" s="172"/>
      <c r="AS58" s="180"/>
      <c r="AT58" s="172"/>
      <c r="AU58" s="172"/>
      <c r="AV58" s="172"/>
      <c r="AW58" s="172"/>
      <c r="AX58" s="180"/>
      <c r="AY58" s="172"/>
      <c r="AZ58" s="172"/>
      <c r="BA58" s="172"/>
      <c r="BB58" s="172"/>
      <c r="BC58" s="180"/>
      <c r="BD58" s="172"/>
      <c r="BE58" s="172"/>
      <c r="BF58" s="172"/>
      <c r="BG58" s="172"/>
      <c r="BH58" s="180"/>
      <c r="BI58" s="172"/>
      <c r="BJ58" s="172"/>
      <c r="BK58" s="172"/>
      <c r="BL58" s="191"/>
      <c r="BM58" s="7" t="str">
        <f t="shared" si="0"/>
        <v>E</v>
      </c>
    </row>
    <row r="59" spans="1:65" s="7" customFormat="1" ht="27" hidden="1" thickTop="1" thickBot="1">
      <c r="A59" s="277">
        <v>57</v>
      </c>
      <c r="B59" s="159" t="str">
        <f t="shared" si="2"/>
        <v>PSS11_Adani Green Energy 27 B Limited (AGE27BL)</v>
      </c>
      <c r="C59" s="175" t="s">
        <v>175</v>
      </c>
      <c r="D59" s="176" t="s">
        <v>23</v>
      </c>
      <c r="E59" s="160" t="s">
        <v>176</v>
      </c>
      <c r="F59" s="160" t="s">
        <v>2042</v>
      </c>
      <c r="G59" s="260" t="s">
        <v>270</v>
      </c>
      <c r="H59" s="272" t="s">
        <v>271</v>
      </c>
      <c r="I59" s="315" t="s">
        <v>180</v>
      </c>
      <c r="J59" s="160" t="s">
        <v>142</v>
      </c>
      <c r="K59" s="420"/>
      <c r="L59" s="165"/>
      <c r="M59" s="166"/>
      <c r="N59" s="168" t="str" cm="1">
        <f t="array" ref="N59">_xlfn.IFNA(LOOKUP(2, 1/(MOD(COLUMN(O59:XFD59)-COLUMN(O59), 5)=2)/(O59:XFD59&lt;&gt;""), O59:XFD59),"Not Submitted")</f>
        <v>Cat. -I_Star</v>
      </c>
      <c r="O59" s="228"/>
      <c r="P59" s="228"/>
      <c r="Q59" s="177" t="s">
        <v>34</v>
      </c>
      <c r="R59" s="178"/>
      <c r="S59" s="172" t="s">
        <v>185</v>
      </c>
      <c r="T59" s="188"/>
      <c r="U59" s="185"/>
      <c r="V59" s="168"/>
      <c r="W59" s="172"/>
      <c r="X59" s="172"/>
      <c r="Y59" s="227"/>
      <c r="Z59" s="232"/>
      <c r="AA59" s="208"/>
      <c r="AB59" s="168"/>
      <c r="AC59" s="168"/>
      <c r="AD59" s="231"/>
      <c r="AE59" s="232"/>
      <c r="AF59" s="208"/>
      <c r="AG59" s="172"/>
      <c r="AH59" s="172"/>
      <c r="AI59" s="236"/>
      <c r="AJ59" s="205"/>
      <c r="AK59" s="172"/>
      <c r="AL59" s="172"/>
      <c r="AM59" s="172"/>
      <c r="AN59" s="180"/>
      <c r="AO59" s="172"/>
      <c r="AP59" s="172"/>
      <c r="AQ59" s="172"/>
      <c r="AR59" s="172"/>
      <c r="AS59" s="180"/>
      <c r="AT59" s="172"/>
      <c r="AU59" s="172"/>
      <c r="AV59" s="172"/>
      <c r="AW59" s="172"/>
      <c r="AX59" s="180"/>
      <c r="AY59" s="172"/>
      <c r="AZ59" s="172"/>
      <c r="BA59" s="172"/>
      <c r="BB59" s="172"/>
      <c r="BC59" s="180"/>
      <c r="BD59" s="172"/>
      <c r="BE59" s="172"/>
      <c r="BF59" s="172"/>
      <c r="BG59" s="172"/>
      <c r="BH59" s="180"/>
      <c r="BI59" s="172"/>
      <c r="BJ59" s="172"/>
      <c r="BK59" s="172"/>
      <c r="BL59" s="191"/>
      <c r="BM59" s="7" t="str">
        <f t="shared" si="0"/>
        <v>E</v>
      </c>
    </row>
    <row r="60" spans="1:65" s="7" customFormat="1" ht="27" hidden="1" thickTop="1" thickBot="1">
      <c r="A60" s="277">
        <v>58</v>
      </c>
      <c r="B60" s="159" t="str">
        <f t="shared" si="2"/>
        <v>PSS11_Adani Green Energy 27 B Limited (AGE27BL)</v>
      </c>
      <c r="C60" s="175" t="s">
        <v>175</v>
      </c>
      <c r="D60" s="176" t="s">
        <v>23</v>
      </c>
      <c r="E60" s="160" t="s">
        <v>176</v>
      </c>
      <c r="F60" s="160" t="s">
        <v>2043</v>
      </c>
      <c r="G60" s="266" t="s">
        <v>254</v>
      </c>
      <c r="H60" s="270" t="s">
        <v>255</v>
      </c>
      <c r="I60" s="315" t="s">
        <v>190</v>
      </c>
      <c r="J60" s="160" t="s">
        <v>142</v>
      </c>
      <c r="K60" s="420"/>
      <c r="L60" s="165"/>
      <c r="M60" s="166"/>
      <c r="N60" s="168" t="str" cm="1">
        <f t="array" ref="N60">_xlfn.IFNA(LOOKUP(2, 1/(MOD(COLUMN(O60:XFD60)-COLUMN(O60), 5)=2)/(O60:XFD60&lt;&gt;""), O60:XFD60),"Not Submitted")</f>
        <v>Cat. -IV</v>
      </c>
      <c r="O60" s="228"/>
      <c r="P60" s="228"/>
      <c r="Q60" s="177" t="s">
        <v>37</v>
      </c>
      <c r="R60" s="178"/>
      <c r="S60" s="172" t="s">
        <v>185</v>
      </c>
      <c r="T60" s="188"/>
      <c r="U60" s="185"/>
      <c r="V60" s="168"/>
      <c r="W60" s="172"/>
      <c r="X60" s="172"/>
      <c r="Y60" s="227"/>
      <c r="Z60" s="232"/>
      <c r="AA60" s="208"/>
      <c r="AB60" s="168"/>
      <c r="AC60" s="168"/>
      <c r="AD60" s="231"/>
      <c r="AE60" s="232"/>
      <c r="AF60" s="208"/>
      <c r="AG60" s="172"/>
      <c r="AH60" s="172"/>
      <c r="AI60" s="236"/>
      <c r="AJ60" s="205"/>
      <c r="AK60" s="172"/>
      <c r="AL60" s="172"/>
      <c r="AM60" s="172"/>
      <c r="AN60" s="180"/>
      <c r="AO60" s="172"/>
      <c r="AP60" s="172"/>
      <c r="AQ60" s="172"/>
      <c r="AR60" s="172"/>
      <c r="AS60" s="180"/>
      <c r="AT60" s="172"/>
      <c r="AU60" s="172"/>
      <c r="AV60" s="172"/>
      <c r="AW60" s="172"/>
      <c r="AX60" s="180"/>
      <c r="AY60" s="172"/>
      <c r="AZ60" s="172"/>
      <c r="BA60" s="172"/>
      <c r="BB60" s="172"/>
      <c r="BC60" s="180"/>
      <c r="BD60" s="172"/>
      <c r="BE60" s="172"/>
      <c r="BF60" s="172"/>
      <c r="BG60" s="172"/>
      <c r="BH60" s="180"/>
      <c r="BI60" s="172"/>
      <c r="BJ60" s="172"/>
      <c r="BK60" s="172"/>
      <c r="BL60" s="191"/>
      <c r="BM60" s="7" t="str">
        <f t="shared" si="0"/>
        <v>E</v>
      </c>
    </row>
    <row r="61" spans="1:65" s="7" customFormat="1" ht="27" hidden="1" thickTop="1" thickBot="1">
      <c r="A61" s="277">
        <v>59</v>
      </c>
      <c r="B61" s="159" t="str">
        <f t="shared" si="2"/>
        <v>PSS11_Adani Green Energy 27 B Limited (AGE27BL)</v>
      </c>
      <c r="C61" s="175" t="s">
        <v>175</v>
      </c>
      <c r="D61" s="176" t="s">
        <v>23</v>
      </c>
      <c r="E61" s="160" t="s">
        <v>176</v>
      </c>
      <c r="F61" s="160" t="s">
        <v>2044</v>
      </c>
      <c r="G61" s="260" t="s">
        <v>285</v>
      </c>
      <c r="H61" s="270" t="s">
        <v>286</v>
      </c>
      <c r="I61" s="315" t="s">
        <v>180</v>
      </c>
      <c r="J61" s="160" t="s">
        <v>142</v>
      </c>
      <c r="K61" s="420"/>
      <c r="L61" s="165"/>
      <c r="M61" s="166"/>
      <c r="N61" s="168" t="str" cm="1">
        <f t="array" ref="N61">_xlfn.IFNA(LOOKUP(2, 1/(MOD(COLUMN(O61:XFD61)-COLUMN(O61), 5)=2)/(O61:XFD61&lt;&gt;""), O61:XFD61),"Not Submitted")</f>
        <v>Cat. -I</v>
      </c>
      <c r="O61" s="228"/>
      <c r="P61" s="228"/>
      <c r="Q61" s="177" t="s">
        <v>33</v>
      </c>
      <c r="R61" s="178"/>
      <c r="S61" s="172" t="s">
        <v>185</v>
      </c>
      <c r="T61" s="188"/>
      <c r="U61" s="185"/>
      <c r="V61" s="168"/>
      <c r="W61" s="172"/>
      <c r="X61" s="172"/>
      <c r="Y61" s="227"/>
      <c r="Z61" s="232"/>
      <c r="AA61" s="208"/>
      <c r="AB61" s="168"/>
      <c r="AC61" s="168"/>
      <c r="AD61" s="231"/>
      <c r="AE61" s="232"/>
      <c r="AF61" s="208"/>
      <c r="AG61" s="172"/>
      <c r="AH61" s="172"/>
      <c r="AI61" s="236"/>
      <c r="AJ61" s="205"/>
      <c r="AK61" s="172"/>
      <c r="AL61" s="172"/>
      <c r="AM61" s="172"/>
      <c r="AN61" s="180"/>
      <c r="AO61" s="172"/>
      <c r="AP61" s="172"/>
      <c r="AQ61" s="172"/>
      <c r="AR61" s="172"/>
      <c r="AS61" s="180"/>
      <c r="AT61" s="172"/>
      <c r="AU61" s="172"/>
      <c r="AV61" s="172"/>
      <c r="AW61" s="172"/>
      <c r="AX61" s="180"/>
      <c r="AY61" s="172"/>
      <c r="AZ61" s="172"/>
      <c r="BA61" s="172"/>
      <c r="BB61" s="172"/>
      <c r="BC61" s="180"/>
      <c r="BD61" s="172"/>
      <c r="BE61" s="172"/>
      <c r="BF61" s="172"/>
      <c r="BG61" s="172"/>
      <c r="BH61" s="180"/>
      <c r="BI61" s="172"/>
      <c r="BJ61" s="172"/>
      <c r="BK61" s="172"/>
      <c r="BL61" s="191"/>
      <c r="BM61" s="7" t="str">
        <f t="shared" si="0"/>
        <v>E</v>
      </c>
    </row>
    <row r="62" spans="1:65" s="7" customFormat="1" ht="27" hidden="1" thickTop="1" thickBot="1">
      <c r="A62" s="277">
        <v>60</v>
      </c>
      <c r="B62" s="159" t="str">
        <f t="shared" si="2"/>
        <v>PSS11_Adani Green Energy 27 B Limited (AGE27BL)</v>
      </c>
      <c r="C62" s="175" t="s">
        <v>175</v>
      </c>
      <c r="D62" s="176" t="s">
        <v>23</v>
      </c>
      <c r="E62" s="160" t="s">
        <v>176</v>
      </c>
      <c r="F62" s="160" t="s">
        <v>2045</v>
      </c>
      <c r="G62" s="266" t="s">
        <v>230</v>
      </c>
      <c r="H62" s="270" t="s">
        <v>231</v>
      </c>
      <c r="I62" s="315" t="s">
        <v>180</v>
      </c>
      <c r="J62" s="160" t="s">
        <v>142</v>
      </c>
      <c r="K62" s="420"/>
      <c r="L62" s="165"/>
      <c r="M62" s="166"/>
      <c r="N62" s="168" t="str" cm="1">
        <f t="array" ref="N62">_xlfn.IFNA(LOOKUP(2, 1/(MOD(COLUMN(O62:XFD62)-COLUMN(O62), 5)=2)/(O62:XFD62&lt;&gt;""), O62:XFD62),"Not Submitted")</f>
        <v>Cat. -I</v>
      </c>
      <c r="O62" s="228"/>
      <c r="P62" s="228"/>
      <c r="Q62" s="177" t="s">
        <v>33</v>
      </c>
      <c r="R62" s="178"/>
      <c r="S62" s="172" t="s">
        <v>185</v>
      </c>
      <c r="T62" s="188"/>
      <c r="U62" s="185"/>
      <c r="V62" s="168"/>
      <c r="W62" s="172"/>
      <c r="X62" s="172"/>
      <c r="Y62" s="227"/>
      <c r="Z62" s="232"/>
      <c r="AA62" s="208"/>
      <c r="AB62" s="168"/>
      <c r="AC62" s="168"/>
      <c r="AD62" s="231"/>
      <c r="AE62" s="232"/>
      <c r="AF62" s="208"/>
      <c r="AG62" s="172"/>
      <c r="AH62" s="172"/>
      <c r="AI62" s="236"/>
      <c r="AJ62" s="205"/>
      <c r="AK62" s="172"/>
      <c r="AL62" s="172"/>
      <c r="AM62" s="172"/>
      <c r="AN62" s="180"/>
      <c r="AO62" s="172"/>
      <c r="AP62" s="172"/>
      <c r="AQ62" s="172"/>
      <c r="AR62" s="172"/>
      <c r="AS62" s="180"/>
      <c r="AT62" s="172"/>
      <c r="AU62" s="172"/>
      <c r="AV62" s="172"/>
      <c r="AW62" s="172"/>
      <c r="AX62" s="180"/>
      <c r="AY62" s="172"/>
      <c r="AZ62" s="172"/>
      <c r="BA62" s="172"/>
      <c r="BB62" s="172"/>
      <c r="BC62" s="180"/>
      <c r="BD62" s="172"/>
      <c r="BE62" s="172"/>
      <c r="BF62" s="172"/>
      <c r="BG62" s="172"/>
      <c r="BH62" s="180"/>
      <c r="BI62" s="172"/>
      <c r="BJ62" s="172"/>
      <c r="BK62" s="172"/>
      <c r="BL62" s="191"/>
      <c r="BM62" s="7" t="str">
        <f t="shared" si="0"/>
        <v>E</v>
      </c>
    </row>
    <row r="63" spans="1:65" s="7" customFormat="1" ht="27" hidden="1" thickTop="1" thickBot="1">
      <c r="A63" s="277">
        <v>61</v>
      </c>
      <c r="B63" s="159" t="str">
        <f t="shared" si="2"/>
        <v>PSS11_Adani Green Energy 27 B Limited (AGE27BL)</v>
      </c>
      <c r="C63" s="175" t="s">
        <v>175</v>
      </c>
      <c r="D63" s="176" t="s">
        <v>23</v>
      </c>
      <c r="E63" s="160" t="s">
        <v>176</v>
      </c>
      <c r="F63" s="160" t="s">
        <v>2046</v>
      </c>
      <c r="G63" s="260" t="s">
        <v>227</v>
      </c>
      <c r="H63" s="270" t="s">
        <v>228</v>
      </c>
      <c r="I63" s="315" t="s">
        <v>190</v>
      </c>
      <c r="J63" s="160" t="s">
        <v>142</v>
      </c>
      <c r="K63" s="420"/>
      <c r="L63" s="165"/>
      <c r="M63" s="166"/>
      <c r="N63" s="168" t="str" cm="1">
        <f t="array" ref="N63">_xlfn.IFNA(LOOKUP(2, 1/(MOD(COLUMN(O63:XFD63)-COLUMN(O63), 5)=2)/(O63:XFD63&lt;&gt;""), O63:XFD63),"Not Submitted")</f>
        <v>Cat. -I</v>
      </c>
      <c r="O63" s="228"/>
      <c r="P63" s="228"/>
      <c r="Q63" s="177" t="s">
        <v>33</v>
      </c>
      <c r="R63" s="178"/>
      <c r="S63" s="172" t="s">
        <v>185</v>
      </c>
      <c r="T63" s="188"/>
      <c r="U63" s="185"/>
      <c r="V63" s="168"/>
      <c r="W63" s="172"/>
      <c r="X63" s="172"/>
      <c r="Y63" s="227"/>
      <c r="Z63" s="232"/>
      <c r="AA63" s="208"/>
      <c r="AB63" s="168"/>
      <c r="AC63" s="168"/>
      <c r="AD63" s="231"/>
      <c r="AE63" s="232"/>
      <c r="AF63" s="208"/>
      <c r="AG63" s="172"/>
      <c r="AH63" s="172"/>
      <c r="AI63" s="236"/>
      <c r="AJ63" s="205"/>
      <c r="AK63" s="172"/>
      <c r="AL63" s="172"/>
      <c r="AM63" s="172"/>
      <c r="AN63" s="180"/>
      <c r="AO63" s="172"/>
      <c r="AP63" s="172"/>
      <c r="AQ63" s="172"/>
      <c r="AR63" s="172"/>
      <c r="AS63" s="180"/>
      <c r="AT63" s="172"/>
      <c r="AU63" s="172"/>
      <c r="AV63" s="172"/>
      <c r="AW63" s="172"/>
      <c r="AX63" s="180"/>
      <c r="AY63" s="172"/>
      <c r="AZ63" s="172"/>
      <c r="BA63" s="172"/>
      <c r="BB63" s="172"/>
      <c r="BC63" s="180"/>
      <c r="BD63" s="172"/>
      <c r="BE63" s="172"/>
      <c r="BF63" s="172"/>
      <c r="BG63" s="172"/>
      <c r="BH63" s="180"/>
      <c r="BI63" s="172"/>
      <c r="BJ63" s="172"/>
      <c r="BK63" s="172"/>
      <c r="BL63" s="191"/>
      <c r="BM63" s="7" t="str">
        <f t="shared" si="0"/>
        <v>E</v>
      </c>
    </row>
    <row r="64" spans="1:65" s="7" customFormat="1" ht="27" hidden="1" thickTop="1" thickBot="1">
      <c r="A64" s="277">
        <v>62</v>
      </c>
      <c r="B64" s="159" t="str">
        <f t="shared" si="2"/>
        <v>PSS11_Adani Green Energy 27 B Limited (AGE27BL)</v>
      </c>
      <c r="C64" s="175" t="s">
        <v>175</v>
      </c>
      <c r="D64" s="176" t="s">
        <v>23</v>
      </c>
      <c r="E64" s="160" t="s">
        <v>176</v>
      </c>
      <c r="F64" s="160" t="s">
        <v>2047</v>
      </c>
      <c r="G64" s="260" t="s">
        <v>264</v>
      </c>
      <c r="H64" s="270" t="s">
        <v>265</v>
      </c>
      <c r="I64" s="315" t="s">
        <v>180</v>
      </c>
      <c r="J64" s="160" t="s">
        <v>159</v>
      </c>
      <c r="K64" s="420"/>
      <c r="L64" s="165"/>
      <c r="M64" s="166"/>
      <c r="N64" s="168" t="str" cm="1">
        <f t="array" ref="N64">_xlfn.IFNA(LOOKUP(2, 1/(MOD(COLUMN(O64:XFD64)-COLUMN(O64), 5)=2)/(O64:XFD64&lt;&gt;""), O64:XFD64),"Not Submitted")</f>
        <v>Cat. -I_Star</v>
      </c>
      <c r="O64" s="228"/>
      <c r="P64" s="228"/>
      <c r="Q64" s="177" t="s">
        <v>34</v>
      </c>
      <c r="R64" s="178"/>
      <c r="S64" s="172" t="s">
        <v>198</v>
      </c>
      <c r="T64" s="188"/>
      <c r="U64" s="185"/>
      <c r="V64" s="168"/>
      <c r="W64" s="172"/>
      <c r="X64" s="172"/>
      <c r="Y64" s="227"/>
      <c r="Z64" s="232"/>
      <c r="AA64" s="208"/>
      <c r="AB64" s="168"/>
      <c r="AC64" s="168"/>
      <c r="AD64" s="231"/>
      <c r="AE64" s="232"/>
      <c r="AF64" s="208"/>
      <c r="AG64" s="172"/>
      <c r="AH64" s="172"/>
      <c r="AI64" s="236"/>
      <c r="AJ64" s="205"/>
      <c r="AK64" s="172"/>
      <c r="AL64" s="172"/>
      <c r="AM64" s="172"/>
      <c r="AN64" s="180"/>
      <c r="AO64" s="172"/>
      <c r="AP64" s="172"/>
      <c r="AQ64" s="172"/>
      <c r="AR64" s="172"/>
      <c r="AS64" s="180"/>
      <c r="AT64" s="172"/>
      <c r="AU64" s="172"/>
      <c r="AV64" s="172"/>
      <c r="AW64" s="172"/>
      <c r="AX64" s="180"/>
      <c r="AY64" s="172"/>
      <c r="AZ64" s="172"/>
      <c r="BA64" s="172"/>
      <c r="BB64" s="172"/>
      <c r="BC64" s="180"/>
      <c r="BD64" s="172"/>
      <c r="BE64" s="172"/>
      <c r="BF64" s="172"/>
      <c r="BG64" s="172"/>
      <c r="BH64" s="180"/>
      <c r="BI64" s="172"/>
      <c r="BJ64" s="172"/>
      <c r="BK64" s="172"/>
      <c r="BL64" s="191"/>
      <c r="BM64" s="7" t="str">
        <f t="shared" si="0"/>
        <v>E</v>
      </c>
    </row>
    <row r="65" spans="1:65" s="7" customFormat="1" ht="27" thickTop="1" thickBot="1">
      <c r="A65" s="277">
        <v>63</v>
      </c>
      <c r="B65" s="159" t="str">
        <f t="shared" si="2"/>
        <v>PSS11_Adani Green Energy 27 B Limited (AGE27BL)</v>
      </c>
      <c r="C65" s="175" t="s">
        <v>175</v>
      </c>
      <c r="D65" s="176" t="s">
        <v>23</v>
      </c>
      <c r="E65" s="160" t="s">
        <v>176</v>
      </c>
      <c r="F65" s="160" t="s">
        <v>2048</v>
      </c>
      <c r="G65" s="260" t="s">
        <v>239</v>
      </c>
      <c r="H65" s="270" t="s">
        <v>184</v>
      </c>
      <c r="I65" s="315" t="s">
        <v>180</v>
      </c>
      <c r="J65" s="160" t="s">
        <v>142</v>
      </c>
      <c r="K65" s="420"/>
      <c r="L65" s="165"/>
      <c r="M65" s="166"/>
      <c r="N65" s="168" t="str" cm="1">
        <f t="array" ref="N65">_xlfn.IFNA(LOOKUP(2, 1/(MOD(COLUMN(O65:XFD65)-COLUMN(O65), 5)=2)/(O65:XFD65&lt;&gt;""), O65:XFD65),"Not Submitted")</f>
        <v>Cat. -II</v>
      </c>
      <c r="O65" s="228"/>
      <c r="P65" s="228"/>
      <c r="Q65" s="177" t="s">
        <v>35</v>
      </c>
      <c r="R65" s="178"/>
      <c r="S65" s="172" t="s">
        <v>205</v>
      </c>
      <c r="T65" s="188"/>
      <c r="U65" s="185"/>
      <c r="V65" s="168"/>
      <c r="W65" s="172"/>
      <c r="X65" s="172"/>
      <c r="Y65" s="227"/>
      <c r="Z65" s="232"/>
      <c r="AA65" s="208"/>
      <c r="AB65" s="168"/>
      <c r="AC65" s="168"/>
      <c r="AD65" s="231"/>
      <c r="AE65" s="232"/>
      <c r="AF65" s="208"/>
      <c r="AG65" s="172"/>
      <c r="AH65" s="172"/>
      <c r="AI65" s="236"/>
      <c r="AJ65" s="205"/>
      <c r="AK65" s="172"/>
      <c r="AL65" s="172"/>
      <c r="AM65" s="172"/>
      <c r="AN65" s="180"/>
      <c r="AO65" s="172"/>
      <c r="AP65" s="172"/>
      <c r="AQ65" s="172"/>
      <c r="AR65" s="172"/>
      <c r="AS65" s="180"/>
      <c r="AT65" s="172"/>
      <c r="AU65" s="172"/>
      <c r="AV65" s="172"/>
      <c r="AW65" s="172"/>
      <c r="AX65" s="180"/>
      <c r="AY65" s="172"/>
      <c r="AZ65" s="172"/>
      <c r="BA65" s="172"/>
      <c r="BB65" s="172"/>
      <c r="BC65" s="180"/>
      <c r="BD65" s="172"/>
      <c r="BE65" s="172"/>
      <c r="BF65" s="172"/>
      <c r="BG65" s="172"/>
      <c r="BH65" s="180"/>
      <c r="BI65" s="172"/>
      <c r="BJ65" s="172"/>
      <c r="BK65" s="172"/>
      <c r="BL65" s="191"/>
      <c r="BM65" s="7" t="str">
        <f t="shared" si="0"/>
        <v>E</v>
      </c>
    </row>
    <row r="66" spans="1:65" s="7" customFormat="1" ht="39.75" thickTop="1" thickBot="1">
      <c r="A66" s="277">
        <v>64</v>
      </c>
      <c r="B66" s="159" t="str">
        <f t="shared" si="2"/>
        <v>PSS11_Adani Green Energy 27 B Limited (AGE27BL)</v>
      </c>
      <c r="C66" s="175" t="s">
        <v>175</v>
      </c>
      <c r="D66" s="176" t="s">
        <v>23</v>
      </c>
      <c r="E66" s="160" t="s">
        <v>176</v>
      </c>
      <c r="F66" s="160" t="s">
        <v>2049</v>
      </c>
      <c r="G66" s="260" t="s">
        <v>183</v>
      </c>
      <c r="H66" s="270" t="s">
        <v>184</v>
      </c>
      <c r="I66" s="315" t="s">
        <v>180</v>
      </c>
      <c r="J66" s="160" t="s">
        <v>142</v>
      </c>
      <c r="K66" s="420"/>
      <c r="L66" s="165"/>
      <c r="M66" s="166"/>
      <c r="N66" s="168" t="str" cm="1">
        <f t="array" ref="N66">_xlfn.IFNA(LOOKUP(2, 1/(MOD(COLUMN(O66:XFD66)-COLUMN(O66), 5)=2)/(O66:XFD66&lt;&gt;""), O66:XFD66),"Not Submitted")</f>
        <v>Cat. -II</v>
      </c>
      <c r="O66" s="228"/>
      <c r="P66" s="228"/>
      <c r="Q66" s="177" t="s">
        <v>35</v>
      </c>
      <c r="R66" s="178"/>
      <c r="S66" s="172" t="s">
        <v>185</v>
      </c>
      <c r="T66" s="188"/>
      <c r="U66" s="185"/>
      <c r="V66" s="177" t="s">
        <v>35</v>
      </c>
      <c r="W66" s="172"/>
      <c r="X66" s="172" t="s">
        <v>935</v>
      </c>
      <c r="Y66" s="227"/>
      <c r="Z66" s="232"/>
      <c r="AA66" s="208"/>
      <c r="AB66" s="168"/>
      <c r="AC66" s="168"/>
      <c r="AD66" s="231"/>
      <c r="AE66" s="232"/>
      <c r="AF66" s="208"/>
      <c r="AG66" s="172"/>
      <c r="AH66" s="172"/>
      <c r="AI66" s="236"/>
      <c r="AJ66" s="205"/>
      <c r="AK66" s="172"/>
      <c r="AL66" s="172"/>
      <c r="AM66" s="172"/>
      <c r="AN66" s="180"/>
      <c r="AO66" s="172"/>
      <c r="AP66" s="172"/>
      <c r="AQ66" s="172"/>
      <c r="AR66" s="172"/>
      <c r="AS66" s="180"/>
      <c r="AT66" s="172"/>
      <c r="AU66" s="172"/>
      <c r="AV66" s="172"/>
      <c r="AW66" s="172"/>
      <c r="AX66" s="180"/>
      <c r="AY66" s="172"/>
      <c r="AZ66" s="172"/>
      <c r="BA66" s="172"/>
      <c r="BB66" s="172"/>
      <c r="BC66" s="180"/>
      <c r="BD66" s="172"/>
      <c r="BE66" s="172"/>
      <c r="BF66" s="172"/>
      <c r="BG66" s="172"/>
      <c r="BH66" s="180"/>
      <c r="BI66" s="172"/>
      <c r="BJ66" s="172"/>
      <c r="BK66" s="172"/>
      <c r="BL66" s="191"/>
      <c r="BM66" s="7" t="str">
        <f t="shared" si="0"/>
        <v>I</v>
      </c>
    </row>
    <row r="67" spans="1:65" s="7" customFormat="1" ht="27" hidden="1" thickTop="1" thickBot="1">
      <c r="A67" s="277">
        <v>65</v>
      </c>
      <c r="B67" s="159" t="str">
        <f t="shared" si="2"/>
        <v>PSS11_Adani Green Energy 27 B Limited (AGE27BL)</v>
      </c>
      <c r="C67" s="175" t="s">
        <v>175</v>
      </c>
      <c r="D67" s="176" t="s">
        <v>23</v>
      </c>
      <c r="E67" s="160" t="s">
        <v>176</v>
      </c>
      <c r="F67" s="160" t="s">
        <v>2050</v>
      </c>
      <c r="G67" s="260" t="s">
        <v>178</v>
      </c>
      <c r="H67" s="270" t="s">
        <v>179</v>
      </c>
      <c r="I67" s="315" t="s">
        <v>180</v>
      </c>
      <c r="J67" s="160" t="s">
        <v>159</v>
      </c>
      <c r="K67" s="420"/>
      <c r="L67" s="165"/>
      <c r="M67" s="166"/>
      <c r="N67" s="168" t="str" cm="1">
        <f t="array" ref="N67">_xlfn.IFNA(LOOKUP(2, 1/(MOD(COLUMN(O67:XFD67)-COLUMN(O67), 5)=2)/(O67:XFD67&lt;&gt;""), O67:XFD67),"Not Submitted")</f>
        <v>Cat. -IV</v>
      </c>
      <c r="O67" s="228"/>
      <c r="P67" s="228"/>
      <c r="Q67" s="177" t="s">
        <v>37</v>
      </c>
      <c r="R67" s="178"/>
      <c r="S67" s="172" t="s">
        <v>185</v>
      </c>
      <c r="T67" s="188"/>
      <c r="U67" s="185"/>
      <c r="V67" s="168"/>
      <c r="W67" s="172"/>
      <c r="X67" s="172"/>
      <c r="Y67" s="227"/>
      <c r="Z67" s="232"/>
      <c r="AA67" s="208"/>
      <c r="AB67" s="168"/>
      <c r="AC67" s="168"/>
      <c r="AD67" s="231"/>
      <c r="AE67" s="232"/>
      <c r="AF67" s="208"/>
      <c r="AG67" s="172"/>
      <c r="AH67" s="172"/>
      <c r="AI67" s="236"/>
      <c r="AJ67" s="205"/>
      <c r="AK67" s="172"/>
      <c r="AL67" s="172"/>
      <c r="AM67" s="172"/>
      <c r="AN67" s="180"/>
      <c r="AO67" s="172"/>
      <c r="AP67" s="172"/>
      <c r="AQ67" s="172"/>
      <c r="AR67" s="172"/>
      <c r="AS67" s="180"/>
      <c r="AT67" s="172"/>
      <c r="AU67" s="172"/>
      <c r="AV67" s="172"/>
      <c r="AW67" s="172"/>
      <c r="AX67" s="180"/>
      <c r="AY67" s="172"/>
      <c r="AZ67" s="172"/>
      <c r="BA67" s="172"/>
      <c r="BB67" s="172"/>
      <c r="BC67" s="180"/>
      <c r="BD67" s="172"/>
      <c r="BE67" s="172"/>
      <c r="BF67" s="172"/>
      <c r="BG67" s="172"/>
      <c r="BH67" s="180"/>
      <c r="BI67" s="172"/>
      <c r="BJ67" s="172"/>
      <c r="BK67" s="172"/>
      <c r="BL67" s="191"/>
      <c r="BM67" s="7" t="str">
        <f t="shared" ref="BM67:BM132" si="3">MID(F67,20,1)</f>
        <v>I</v>
      </c>
    </row>
    <row r="68" spans="1:65" s="7" customFormat="1" ht="27" hidden="1" thickTop="1" thickBot="1">
      <c r="A68" s="277">
        <v>66</v>
      </c>
      <c r="B68" s="159" t="str">
        <f t="shared" si="2"/>
        <v>PSS11_Adani Green Energy 27 B Limited (AGE27BL)</v>
      </c>
      <c r="C68" s="175" t="s">
        <v>175</v>
      </c>
      <c r="D68" s="176" t="s">
        <v>23</v>
      </c>
      <c r="E68" s="160" t="s">
        <v>176</v>
      </c>
      <c r="F68" s="160" t="s">
        <v>2051</v>
      </c>
      <c r="G68" s="260" t="s">
        <v>196</v>
      </c>
      <c r="H68" s="270" t="s">
        <v>197</v>
      </c>
      <c r="I68" s="315" t="s">
        <v>190</v>
      </c>
      <c r="J68" s="160" t="s">
        <v>159</v>
      </c>
      <c r="K68" s="420"/>
      <c r="L68" s="165"/>
      <c r="M68" s="166"/>
      <c r="N68" s="168" t="str" cm="1">
        <f t="array" ref="N68">_xlfn.IFNA(LOOKUP(2, 1/(MOD(COLUMN(O68:XFD68)-COLUMN(O68), 5)=2)/(O68:XFD68&lt;&gt;""), O68:XFD68),"Not Submitted")</f>
        <v>Cat. -IV</v>
      </c>
      <c r="O68" s="228"/>
      <c r="P68" s="228"/>
      <c r="Q68" s="177" t="s">
        <v>37</v>
      </c>
      <c r="R68" s="178"/>
      <c r="S68" s="172" t="s">
        <v>198</v>
      </c>
      <c r="T68" s="188"/>
      <c r="U68" s="185"/>
      <c r="V68" s="168"/>
      <c r="W68" s="172"/>
      <c r="X68" s="172"/>
      <c r="Y68" s="227"/>
      <c r="Z68" s="232"/>
      <c r="AA68" s="208"/>
      <c r="AB68" s="168"/>
      <c r="AC68" s="168"/>
      <c r="AD68" s="231"/>
      <c r="AE68" s="232"/>
      <c r="AF68" s="208"/>
      <c r="AG68" s="172"/>
      <c r="AH68" s="172"/>
      <c r="AI68" s="236"/>
      <c r="AJ68" s="205"/>
      <c r="AK68" s="172"/>
      <c r="AL68" s="172"/>
      <c r="AM68" s="172"/>
      <c r="AN68" s="180"/>
      <c r="AO68" s="172"/>
      <c r="AP68" s="172"/>
      <c r="AQ68" s="172"/>
      <c r="AR68" s="172"/>
      <c r="AS68" s="180"/>
      <c r="AT68" s="172"/>
      <c r="AU68" s="172"/>
      <c r="AV68" s="172"/>
      <c r="AW68" s="172"/>
      <c r="AX68" s="180"/>
      <c r="AY68" s="172"/>
      <c r="AZ68" s="172"/>
      <c r="BA68" s="172"/>
      <c r="BB68" s="172"/>
      <c r="BC68" s="180"/>
      <c r="BD68" s="172"/>
      <c r="BE68" s="172"/>
      <c r="BF68" s="172"/>
      <c r="BG68" s="172"/>
      <c r="BH68" s="180"/>
      <c r="BI68" s="172"/>
      <c r="BJ68" s="172"/>
      <c r="BK68" s="172"/>
      <c r="BL68" s="191"/>
      <c r="BM68" s="7" t="str">
        <f t="shared" si="3"/>
        <v>I</v>
      </c>
    </row>
    <row r="69" spans="1:65" s="7" customFormat="1" ht="27" hidden="1" thickTop="1" thickBot="1">
      <c r="A69" s="277">
        <v>67</v>
      </c>
      <c r="B69" s="159" t="str">
        <f t="shared" si="2"/>
        <v>PSS11_Adani Green Energy 27 B Limited (AGE27BL)</v>
      </c>
      <c r="C69" s="175" t="s">
        <v>175</v>
      </c>
      <c r="D69" s="176" t="s">
        <v>23</v>
      </c>
      <c r="E69" s="160" t="s">
        <v>176</v>
      </c>
      <c r="F69" s="160" t="s">
        <v>2052</v>
      </c>
      <c r="G69" s="260" t="s">
        <v>192</v>
      </c>
      <c r="H69" s="270" t="s">
        <v>193</v>
      </c>
      <c r="I69" s="315" t="s">
        <v>190</v>
      </c>
      <c r="J69" s="160" t="s">
        <v>159</v>
      </c>
      <c r="K69" s="420"/>
      <c r="L69" s="165"/>
      <c r="M69" s="166"/>
      <c r="N69" s="168" t="str" cm="1">
        <f t="array" ref="N69">_xlfn.IFNA(LOOKUP(2, 1/(MOD(COLUMN(O69:XFD69)-COLUMN(O69), 5)=2)/(O69:XFD69&lt;&gt;""), O69:XFD69),"Not Submitted")</f>
        <v>Cat. -IV</v>
      </c>
      <c r="O69" s="228"/>
      <c r="P69" s="228"/>
      <c r="Q69" s="177" t="s">
        <v>37</v>
      </c>
      <c r="R69" s="178"/>
      <c r="S69" s="172" t="s">
        <v>194</v>
      </c>
      <c r="T69" s="188"/>
      <c r="U69" s="185"/>
      <c r="V69" s="168"/>
      <c r="W69" s="172"/>
      <c r="X69" s="172"/>
      <c r="Y69" s="227"/>
      <c r="Z69" s="232"/>
      <c r="AA69" s="208"/>
      <c r="AB69" s="168"/>
      <c r="AC69" s="168"/>
      <c r="AD69" s="231"/>
      <c r="AE69" s="232"/>
      <c r="AF69" s="208"/>
      <c r="AG69" s="172"/>
      <c r="AH69" s="172"/>
      <c r="AI69" s="236"/>
      <c r="AJ69" s="205"/>
      <c r="AK69" s="172"/>
      <c r="AL69" s="172"/>
      <c r="AM69" s="172"/>
      <c r="AN69" s="180"/>
      <c r="AO69" s="172"/>
      <c r="AP69" s="172"/>
      <c r="AQ69" s="172"/>
      <c r="AR69" s="172"/>
      <c r="AS69" s="180"/>
      <c r="AT69" s="172"/>
      <c r="AU69" s="172"/>
      <c r="AV69" s="172"/>
      <c r="AW69" s="172"/>
      <c r="AX69" s="180"/>
      <c r="AY69" s="172"/>
      <c r="AZ69" s="172"/>
      <c r="BA69" s="172"/>
      <c r="BB69" s="172"/>
      <c r="BC69" s="180"/>
      <c r="BD69" s="172"/>
      <c r="BE69" s="172"/>
      <c r="BF69" s="172"/>
      <c r="BG69" s="172"/>
      <c r="BH69" s="180"/>
      <c r="BI69" s="172"/>
      <c r="BJ69" s="172"/>
      <c r="BK69" s="172"/>
      <c r="BL69" s="191"/>
      <c r="BM69" s="7" t="str">
        <f t="shared" si="3"/>
        <v>I</v>
      </c>
    </row>
    <row r="70" spans="1:65" s="7" customFormat="1" ht="27" hidden="1" thickTop="1" thickBot="1">
      <c r="A70" s="277">
        <v>68</v>
      </c>
      <c r="B70" s="159" t="str">
        <f t="shared" si="2"/>
        <v>PSS11_Adani Green Energy 27 B Limited (AGE27BL)</v>
      </c>
      <c r="C70" s="175" t="s">
        <v>175</v>
      </c>
      <c r="D70" s="176" t="s">
        <v>23</v>
      </c>
      <c r="E70" s="160" t="s">
        <v>176</v>
      </c>
      <c r="F70" s="160" t="s">
        <v>2053</v>
      </c>
      <c r="G70" s="269" t="s">
        <v>2054</v>
      </c>
      <c r="H70" s="270" t="s">
        <v>189</v>
      </c>
      <c r="I70" s="315" t="s">
        <v>190</v>
      </c>
      <c r="J70" s="160" t="s">
        <v>142</v>
      </c>
      <c r="K70" s="420"/>
      <c r="L70" s="165"/>
      <c r="M70" s="166"/>
      <c r="N70" s="168" t="str" cm="1">
        <f t="array" ref="N70">_xlfn.IFNA(LOOKUP(2, 1/(MOD(COLUMN(O70:XFD70)-COLUMN(O70), 5)=2)/(O70:XFD70&lt;&gt;""), O70:XFD70),"Not Submitted")</f>
        <v>Cat. -IV</v>
      </c>
      <c r="O70" s="228"/>
      <c r="P70" s="228"/>
      <c r="Q70" s="177" t="s">
        <v>37</v>
      </c>
      <c r="R70" s="178"/>
      <c r="S70" s="172" t="s">
        <v>185</v>
      </c>
      <c r="T70" s="188"/>
      <c r="U70" s="185"/>
      <c r="V70" s="168"/>
      <c r="W70" s="172"/>
      <c r="X70" s="172"/>
      <c r="Y70" s="227"/>
      <c r="Z70" s="232"/>
      <c r="AA70" s="208"/>
      <c r="AB70" s="168"/>
      <c r="AC70" s="168"/>
      <c r="AD70" s="231"/>
      <c r="AE70" s="232"/>
      <c r="AF70" s="208"/>
      <c r="AG70" s="172"/>
      <c r="AH70" s="172"/>
      <c r="AI70" s="236"/>
      <c r="AJ70" s="205"/>
      <c r="AK70" s="172"/>
      <c r="AL70" s="172"/>
      <c r="AM70" s="172"/>
      <c r="AN70" s="180"/>
      <c r="AO70" s="172"/>
      <c r="AP70" s="172"/>
      <c r="AQ70" s="172"/>
      <c r="AR70" s="172"/>
      <c r="AS70" s="180"/>
      <c r="AT70" s="172"/>
      <c r="AU70" s="172"/>
      <c r="AV70" s="172"/>
      <c r="AW70" s="172"/>
      <c r="AX70" s="180"/>
      <c r="AY70" s="172"/>
      <c r="AZ70" s="172"/>
      <c r="BA70" s="172"/>
      <c r="BB70" s="172"/>
      <c r="BC70" s="180"/>
      <c r="BD70" s="172"/>
      <c r="BE70" s="172"/>
      <c r="BF70" s="172"/>
      <c r="BG70" s="172"/>
      <c r="BH70" s="180"/>
      <c r="BI70" s="172"/>
      <c r="BJ70" s="172"/>
      <c r="BK70" s="172"/>
      <c r="BL70" s="191"/>
      <c r="BM70" s="7" t="str">
        <f t="shared" si="3"/>
        <v>I</v>
      </c>
    </row>
    <row r="71" spans="1:65" s="7" customFormat="1" ht="27" hidden="1" thickTop="1" thickBot="1">
      <c r="A71" s="277">
        <v>69</v>
      </c>
      <c r="B71" s="159" t="str">
        <f t="shared" si="2"/>
        <v>PSS11_Adani Green Energy 27 B Limited (AGE27BL)</v>
      </c>
      <c r="C71" s="175" t="s">
        <v>175</v>
      </c>
      <c r="D71" s="176" t="s">
        <v>23</v>
      </c>
      <c r="E71" s="160" t="s">
        <v>176</v>
      </c>
      <c r="F71" s="160" t="s">
        <v>2055</v>
      </c>
      <c r="G71" s="260" t="s">
        <v>250</v>
      </c>
      <c r="H71" s="270" t="s">
        <v>251</v>
      </c>
      <c r="I71" s="315" t="s">
        <v>190</v>
      </c>
      <c r="J71" s="160" t="s">
        <v>142</v>
      </c>
      <c r="K71" s="420"/>
      <c r="L71" s="165"/>
      <c r="M71" s="166"/>
      <c r="N71" s="168" t="str" cm="1">
        <f t="array" ref="N71">_xlfn.IFNA(LOOKUP(2, 1/(MOD(COLUMN(O71:XFD71)-COLUMN(O71), 5)=2)/(O71:XFD71&lt;&gt;""), O71:XFD71),"Not Submitted")</f>
        <v>Cat. -IV</v>
      </c>
      <c r="O71" s="228"/>
      <c r="P71" s="228"/>
      <c r="Q71" s="177" t="s">
        <v>37</v>
      </c>
      <c r="R71" s="178"/>
      <c r="S71" s="172" t="s">
        <v>252</v>
      </c>
      <c r="T71" s="188"/>
      <c r="U71" s="185"/>
      <c r="V71" s="168"/>
      <c r="W71" s="172"/>
      <c r="X71" s="172"/>
      <c r="Y71" s="227"/>
      <c r="Z71" s="232"/>
      <c r="AA71" s="208"/>
      <c r="AB71" s="168"/>
      <c r="AC71" s="168"/>
      <c r="AD71" s="231"/>
      <c r="AE71" s="232"/>
      <c r="AF71" s="208"/>
      <c r="AG71" s="172"/>
      <c r="AH71" s="172"/>
      <c r="AI71" s="236"/>
      <c r="AJ71" s="205"/>
      <c r="AK71" s="172"/>
      <c r="AL71" s="172"/>
      <c r="AM71" s="172"/>
      <c r="AN71" s="180"/>
      <c r="AO71" s="172"/>
      <c r="AP71" s="172"/>
      <c r="AQ71" s="172"/>
      <c r="AR71" s="172"/>
      <c r="AS71" s="180"/>
      <c r="AT71" s="172"/>
      <c r="AU71" s="172"/>
      <c r="AV71" s="172"/>
      <c r="AW71" s="172"/>
      <c r="AX71" s="180"/>
      <c r="AY71" s="172"/>
      <c r="AZ71" s="172"/>
      <c r="BA71" s="172"/>
      <c r="BB71" s="172"/>
      <c r="BC71" s="180"/>
      <c r="BD71" s="172"/>
      <c r="BE71" s="172"/>
      <c r="BF71" s="172"/>
      <c r="BG71" s="172"/>
      <c r="BH71" s="180"/>
      <c r="BI71" s="172"/>
      <c r="BJ71" s="172"/>
      <c r="BK71" s="172"/>
      <c r="BL71" s="191"/>
      <c r="BM71" s="7" t="str">
        <f t="shared" si="3"/>
        <v>E</v>
      </c>
    </row>
    <row r="72" spans="1:65" s="7" customFormat="1" ht="27" hidden="1" thickTop="1" thickBot="1">
      <c r="A72" s="277">
        <v>70</v>
      </c>
      <c r="B72" s="159" t="str">
        <f t="shared" si="2"/>
        <v>PSS11_Adani Green Energy 27 B Limited (AGE27BL)</v>
      </c>
      <c r="C72" s="175" t="s">
        <v>175</v>
      </c>
      <c r="D72" s="176" t="s">
        <v>23</v>
      </c>
      <c r="E72" s="160" t="s">
        <v>176</v>
      </c>
      <c r="F72" s="160" t="s">
        <v>2056</v>
      </c>
      <c r="G72" s="260" t="s">
        <v>247</v>
      </c>
      <c r="H72" s="270" t="s">
        <v>248</v>
      </c>
      <c r="I72" s="315" t="s">
        <v>190</v>
      </c>
      <c r="J72" s="160" t="s">
        <v>142</v>
      </c>
      <c r="K72" s="420"/>
      <c r="L72" s="165"/>
      <c r="M72" s="166"/>
      <c r="N72" s="168" t="str" cm="1">
        <f t="array" ref="N72">_xlfn.IFNA(LOOKUP(2, 1/(MOD(COLUMN(O72:XFD72)-COLUMN(O72), 5)=2)/(O72:XFD72&lt;&gt;""), O72:XFD72),"Not Submitted")</f>
        <v>Cat. -IV</v>
      </c>
      <c r="O72" s="228"/>
      <c r="P72" s="228"/>
      <c r="Q72" s="177" t="s">
        <v>37</v>
      </c>
      <c r="R72" s="178"/>
      <c r="S72" s="172" t="s">
        <v>185</v>
      </c>
      <c r="T72" s="188"/>
      <c r="U72" s="185"/>
      <c r="V72" s="168"/>
      <c r="W72" s="172"/>
      <c r="X72" s="172"/>
      <c r="Y72" s="227"/>
      <c r="Z72" s="232"/>
      <c r="AA72" s="208"/>
      <c r="AB72" s="168"/>
      <c r="AC72" s="168"/>
      <c r="AD72" s="231"/>
      <c r="AE72" s="232"/>
      <c r="AF72" s="208"/>
      <c r="AG72" s="172"/>
      <c r="AH72" s="172"/>
      <c r="AI72" s="236"/>
      <c r="AJ72" s="205"/>
      <c r="AK72" s="172"/>
      <c r="AL72" s="172"/>
      <c r="AM72" s="172"/>
      <c r="AN72" s="180"/>
      <c r="AO72" s="172"/>
      <c r="AP72" s="172"/>
      <c r="AQ72" s="172"/>
      <c r="AR72" s="172"/>
      <c r="AS72" s="180"/>
      <c r="AT72" s="172"/>
      <c r="AU72" s="172"/>
      <c r="AV72" s="172"/>
      <c r="AW72" s="172"/>
      <c r="AX72" s="180"/>
      <c r="AY72" s="172"/>
      <c r="AZ72" s="172"/>
      <c r="BA72" s="172"/>
      <c r="BB72" s="172"/>
      <c r="BC72" s="180"/>
      <c r="BD72" s="172"/>
      <c r="BE72" s="172"/>
      <c r="BF72" s="172"/>
      <c r="BG72" s="172"/>
      <c r="BH72" s="180"/>
      <c r="BI72" s="172"/>
      <c r="BJ72" s="172"/>
      <c r="BK72" s="172"/>
      <c r="BL72" s="191"/>
      <c r="BM72" s="7" t="str">
        <f t="shared" si="3"/>
        <v>E</v>
      </c>
    </row>
    <row r="73" spans="1:65" s="7" customFormat="1" ht="27" hidden="1" thickTop="1" thickBot="1">
      <c r="A73" s="277">
        <v>71</v>
      </c>
      <c r="B73" s="159" t="str">
        <f t="shared" si="2"/>
        <v>PSS11_Adani Green Energy 27 B Limited (AGE27BL)</v>
      </c>
      <c r="C73" s="175" t="s">
        <v>175</v>
      </c>
      <c r="D73" s="176" t="s">
        <v>23</v>
      </c>
      <c r="E73" s="160" t="s">
        <v>176</v>
      </c>
      <c r="F73" s="160" t="s">
        <v>2057</v>
      </c>
      <c r="G73" s="260" t="s">
        <v>210</v>
      </c>
      <c r="H73" s="270" t="s">
        <v>211</v>
      </c>
      <c r="I73" s="315" t="s">
        <v>190</v>
      </c>
      <c r="J73" s="160" t="s">
        <v>142</v>
      </c>
      <c r="K73" s="420"/>
      <c r="L73" s="165"/>
      <c r="M73" s="166"/>
      <c r="N73" s="168" t="str" cm="1">
        <f t="array" ref="N73">_xlfn.IFNA(LOOKUP(2, 1/(MOD(COLUMN(O73:XFD73)-COLUMN(O73), 5)=2)/(O73:XFD73&lt;&gt;""), O73:XFD73),"Not Submitted")</f>
        <v>Cat. -IV</v>
      </c>
      <c r="O73" s="228"/>
      <c r="P73" s="228"/>
      <c r="Q73" s="177" t="s">
        <v>37</v>
      </c>
      <c r="R73" s="178"/>
      <c r="S73" s="172" t="s">
        <v>194</v>
      </c>
      <c r="T73" s="188"/>
      <c r="U73" s="185"/>
      <c r="V73" s="168"/>
      <c r="W73" s="172"/>
      <c r="X73" s="172"/>
      <c r="Y73" s="227"/>
      <c r="Z73" s="232"/>
      <c r="AA73" s="208"/>
      <c r="AB73" s="168"/>
      <c r="AC73" s="168"/>
      <c r="AD73" s="231"/>
      <c r="AE73" s="232"/>
      <c r="AF73" s="208"/>
      <c r="AG73" s="172"/>
      <c r="AH73" s="172"/>
      <c r="AI73" s="236"/>
      <c r="AJ73" s="205"/>
      <c r="AK73" s="172"/>
      <c r="AL73" s="172"/>
      <c r="AM73" s="172"/>
      <c r="AN73" s="180"/>
      <c r="AO73" s="172"/>
      <c r="AP73" s="172"/>
      <c r="AQ73" s="172"/>
      <c r="AR73" s="172"/>
      <c r="AS73" s="180"/>
      <c r="AT73" s="172"/>
      <c r="AU73" s="172"/>
      <c r="AV73" s="172"/>
      <c r="AW73" s="172"/>
      <c r="AX73" s="180"/>
      <c r="AY73" s="172"/>
      <c r="AZ73" s="172"/>
      <c r="BA73" s="172"/>
      <c r="BB73" s="172"/>
      <c r="BC73" s="180"/>
      <c r="BD73" s="172"/>
      <c r="BE73" s="172"/>
      <c r="BF73" s="172"/>
      <c r="BG73" s="172"/>
      <c r="BH73" s="180"/>
      <c r="BI73" s="172"/>
      <c r="BJ73" s="172"/>
      <c r="BK73" s="172"/>
      <c r="BL73" s="191"/>
      <c r="BM73" s="7" t="str">
        <f t="shared" si="3"/>
        <v>E</v>
      </c>
    </row>
    <row r="74" spans="1:65" s="7" customFormat="1" ht="27" hidden="1" thickTop="1" thickBot="1">
      <c r="A74" s="277">
        <v>72</v>
      </c>
      <c r="B74" s="159" t="str">
        <f t="shared" si="2"/>
        <v>PSS11_Adani Green Energy 27 B Limited (AGE27BL)</v>
      </c>
      <c r="C74" s="175" t="s">
        <v>175</v>
      </c>
      <c r="D74" s="176" t="s">
        <v>23</v>
      </c>
      <c r="E74" s="160" t="s">
        <v>176</v>
      </c>
      <c r="F74" s="160" t="s">
        <v>2058</v>
      </c>
      <c r="G74" s="260" t="s">
        <v>207</v>
      </c>
      <c r="H74" s="270" t="s">
        <v>208</v>
      </c>
      <c r="I74" s="315" t="s">
        <v>190</v>
      </c>
      <c r="J74" s="160" t="s">
        <v>142</v>
      </c>
      <c r="K74" s="420"/>
      <c r="L74" s="165"/>
      <c r="M74" s="166"/>
      <c r="N74" s="168" t="str" cm="1">
        <f t="array" ref="N74">_xlfn.IFNA(LOOKUP(2, 1/(MOD(COLUMN(O74:XFD74)-COLUMN(O74), 5)=2)/(O74:XFD74&lt;&gt;""), O74:XFD74),"Not Submitted")</f>
        <v>Cat. -IV</v>
      </c>
      <c r="O74" s="228"/>
      <c r="P74" s="228"/>
      <c r="Q74" s="177" t="s">
        <v>37</v>
      </c>
      <c r="R74" s="178"/>
      <c r="S74" s="172" t="s">
        <v>252</v>
      </c>
      <c r="T74" s="188"/>
      <c r="U74" s="185"/>
      <c r="V74" s="168"/>
      <c r="W74" s="172"/>
      <c r="X74" s="172"/>
      <c r="Y74" s="227"/>
      <c r="Z74" s="232"/>
      <c r="AA74" s="208"/>
      <c r="AB74" s="168"/>
      <c r="AC74" s="168"/>
      <c r="AD74" s="231"/>
      <c r="AE74" s="232"/>
      <c r="AF74" s="208"/>
      <c r="AG74" s="172"/>
      <c r="AH74" s="172"/>
      <c r="AI74" s="236"/>
      <c r="AJ74" s="205"/>
      <c r="AK74" s="172"/>
      <c r="AL74" s="172"/>
      <c r="AM74" s="172"/>
      <c r="AN74" s="180"/>
      <c r="AO74" s="172"/>
      <c r="AP74" s="172"/>
      <c r="AQ74" s="172"/>
      <c r="AR74" s="172"/>
      <c r="AS74" s="180"/>
      <c r="AT74" s="172"/>
      <c r="AU74" s="172"/>
      <c r="AV74" s="172"/>
      <c r="AW74" s="172"/>
      <c r="AX74" s="180"/>
      <c r="AY74" s="172"/>
      <c r="AZ74" s="172"/>
      <c r="BA74" s="172"/>
      <c r="BB74" s="172"/>
      <c r="BC74" s="180"/>
      <c r="BD74" s="172"/>
      <c r="BE74" s="172"/>
      <c r="BF74" s="172"/>
      <c r="BG74" s="172"/>
      <c r="BH74" s="180"/>
      <c r="BI74" s="172"/>
      <c r="BJ74" s="172"/>
      <c r="BK74" s="172"/>
      <c r="BL74" s="191"/>
      <c r="BM74" s="7" t="str">
        <f t="shared" si="3"/>
        <v>E</v>
      </c>
    </row>
    <row r="75" spans="1:65" s="7" customFormat="1" ht="26.25" thickTop="1">
      <c r="A75" s="277">
        <v>73</v>
      </c>
      <c r="B75" s="159" t="str">
        <f t="shared" si="2"/>
        <v>PSS11_Adani Green Energy 27 B Limited (AGE27BL)</v>
      </c>
      <c r="C75" s="175" t="s">
        <v>175</v>
      </c>
      <c r="D75" s="176" t="s">
        <v>23</v>
      </c>
      <c r="E75" s="160" t="s">
        <v>176</v>
      </c>
      <c r="F75" s="160" t="s">
        <v>2059</v>
      </c>
      <c r="G75" s="260" t="s">
        <v>203</v>
      </c>
      <c r="H75" s="270" t="s">
        <v>204</v>
      </c>
      <c r="I75" s="315" t="s">
        <v>190</v>
      </c>
      <c r="J75" s="160" t="s">
        <v>142</v>
      </c>
      <c r="K75" s="420"/>
      <c r="L75" s="165"/>
      <c r="M75" s="166"/>
      <c r="N75" s="168" t="str" cm="1">
        <f t="array" ref="N75">_xlfn.IFNA(LOOKUP(2, 1/(MOD(COLUMN(O75:XFD75)-COLUMN(O75), 5)=2)/(O75:XFD75&lt;&gt;""), O75:XFD75),"Not Submitted")</f>
        <v>Cat. -II</v>
      </c>
      <c r="O75" s="228"/>
      <c r="P75" s="228"/>
      <c r="Q75" s="177" t="s">
        <v>35</v>
      </c>
      <c r="R75" s="178"/>
      <c r="S75" s="172" t="s">
        <v>205</v>
      </c>
      <c r="T75" s="188"/>
      <c r="U75" s="185"/>
      <c r="V75" s="168"/>
      <c r="W75" s="172"/>
      <c r="X75" s="172"/>
      <c r="Y75" s="227"/>
      <c r="Z75" s="232"/>
      <c r="AA75" s="208"/>
      <c r="AB75" s="168"/>
      <c r="AC75" s="168"/>
      <c r="AD75" s="231"/>
      <c r="AE75" s="232"/>
      <c r="AF75" s="208"/>
      <c r="AG75" s="172"/>
      <c r="AH75" s="172"/>
      <c r="AI75" s="236"/>
      <c r="AJ75" s="205"/>
      <c r="AK75" s="172"/>
      <c r="AL75" s="172"/>
      <c r="AM75" s="172"/>
      <c r="AN75" s="180"/>
      <c r="AO75" s="172"/>
      <c r="AP75" s="172"/>
      <c r="AQ75" s="172"/>
      <c r="AR75" s="172"/>
      <c r="AS75" s="180"/>
      <c r="AT75" s="172"/>
      <c r="AU75" s="172"/>
      <c r="AV75" s="172"/>
      <c r="AW75" s="172"/>
      <c r="AX75" s="180"/>
      <c r="AY75" s="172"/>
      <c r="AZ75" s="172"/>
      <c r="BA75" s="172"/>
      <c r="BB75" s="172"/>
      <c r="BC75" s="180"/>
      <c r="BD75" s="172"/>
      <c r="BE75" s="172"/>
      <c r="BF75" s="172"/>
      <c r="BG75" s="172"/>
      <c r="BH75" s="180"/>
      <c r="BI75" s="172"/>
      <c r="BJ75" s="172"/>
      <c r="BK75" s="172"/>
      <c r="BL75" s="191"/>
      <c r="BM75" s="7" t="str">
        <f t="shared" si="3"/>
        <v>E</v>
      </c>
    </row>
    <row r="76" spans="1:65" s="7" customFormat="1" ht="26.25" hidden="1" thickTop="1">
      <c r="A76" s="277">
        <v>74</v>
      </c>
      <c r="B76" s="159" t="str">
        <f t="shared" si="2"/>
        <v>PSS11_Adani Green Energy 27 B Limited (AGE27BL)</v>
      </c>
      <c r="C76" s="175" t="s">
        <v>175</v>
      </c>
      <c r="D76" s="176" t="s">
        <v>23</v>
      </c>
      <c r="E76" s="160" t="s">
        <v>176</v>
      </c>
      <c r="F76" s="160" t="s">
        <v>2060</v>
      </c>
      <c r="G76" s="260" t="s">
        <v>200</v>
      </c>
      <c r="H76" s="270" t="s">
        <v>201</v>
      </c>
      <c r="I76" s="315" t="s">
        <v>190</v>
      </c>
      <c r="J76" s="160" t="s">
        <v>159</v>
      </c>
      <c r="K76" s="420"/>
      <c r="L76" s="165"/>
      <c r="M76" s="166"/>
      <c r="N76" s="168" t="str" cm="1">
        <f t="array" ref="N76">_xlfn.IFNA(LOOKUP(2, 1/(MOD(COLUMN(O76:XFD76)-COLUMN(O76), 5)=2)/(O76:XFD76&lt;&gt;""), O76:XFD76),"Not Submitted")</f>
        <v>Cat. -IV</v>
      </c>
      <c r="O76" s="228"/>
      <c r="P76" s="228"/>
      <c r="Q76" s="177" t="s">
        <v>37</v>
      </c>
      <c r="R76" s="178"/>
      <c r="S76" s="172" t="s">
        <v>185</v>
      </c>
      <c r="T76" s="188"/>
      <c r="U76" s="185"/>
      <c r="V76" s="168"/>
      <c r="W76" s="172"/>
      <c r="X76" s="172"/>
      <c r="Y76" s="227"/>
      <c r="Z76" s="232"/>
      <c r="AA76" s="208"/>
      <c r="AB76" s="168"/>
      <c r="AC76" s="168"/>
      <c r="AD76" s="231"/>
      <c r="AE76" s="232"/>
      <c r="AF76" s="208"/>
      <c r="AG76" s="172"/>
      <c r="AH76" s="172"/>
      <c r="AI76" s="236"/>
      <c r="AJ76" s="205"/>
      <c r="AK76" s="172"/>
      <c r="AL76" s="172"/>
      <c r="AM76" s="172"/>
      <c r="AN76" s="180"/>
      <c r="AO76" s="172"/>
      <c r="AP76" s="172"/>
      <c r="AQ76" s="172"/>
      <c r="AR76" s="172"/>
      <c r="AS76" s="180"/>
      <c r="AT76" s="172"/>
      <c r="AU76" s="172"/>
      <c r="AV76" s="172"/>
      <c r="AW76" s="172"/>
      <c r="AX76" s="180"/>
      <c r="AY76" s="172"/>
      <c r="AZ76" s="172"/>
      <c r="BA76" s="172"/>
      <c r="BB76" s="172"/>
      <c r="BC76" s="180"/>
      <c r="BD76" s="172"/>
      <c r="BE76" s="172"/>
      <c r="BF76" s="172"/>
      <c r="BG76" s="172"/>
      <c r="BH76" s="180"/>
      <c r="BI76" s="172"/>
      <c r="BJ76" s="172"/>
      <c r="BK76" s="172"/>
      <c r="BL76" s="191"/>
      <c r="BM76" s="7" t="str">
        <f t="shared" si="3"/>
        <v>E</v>
      </c>
    </row>
    <row r="77" spans="1:65" s="7" customFormat="1" ht="26.25" hidden="1" thickTop="1">
      <c r="A77" s="277">
        <v>75</v>
      </c>
      <c r="B77" s="159" t="str">
        <f t="shared" si="2"/>
        <v>PSS11_Adani Green Energy 27 B Limited (AGE27BL)</v>
      </c>
      <c r="C77" s="175" t="s">
        <v>175</v>
      </c>
      <c r="D77" s="176" t="s">
        <v>23</v>
      </c>
      <c r="E77" s="160" t="s">
        <v>176</v>
      </c>
      <c r="F77" s="160" t="s">
        <v>2061</v>
      </c>
      <c r="G77" s="260" t="s">
        <v>244</v>
      </c>
      <c r="H77" s="270" t="s">
        <v>245</v>
      </c>
      <c r="I77" s="315" t="s">
        <v>225</v>
      </c>
      <c r="J77" s="160" t="s">
        <v>142</v>
      </c>
      <c r="K77" s="420"/>
      <c r="L77" s="165"/>
      <c r="M77" s="166"/>
      <c r="N77" s="168" t="str" cm="1">
        <f t="array" ref="N77">_xlfn.IFNA(LOOKUP(2, 1/(MOD(COLUMN(O77:XFD77)-COLUMN(O77), 5)=2)/(O77:XFD77&lt;&gt;""), O77:XFD77),"Not Submitted")</f>
        <v>Cat. -IV</v>
      </c>
      <c r="O77" s="228"/>
      <c r="P77" s="228"/>
      <c r="Q77" s="177" t="s">
        <v>37</v>
      </c>
      <c r="R77" s="178"/>
      <c r="S77" s="172" t="s">
        <v>198</v>
      </c>
      <c r="T77" s="188"/>
      <c r="U77" s="185"/>
      <c r="V77" s="168"/>
      <c r="W77" s="172"/>
      <c r="X77" s="172"/>
      <c r="Y77" s="227"/>
      <c r="Z77" s="232"/>
      <c r="AA77" s="208"/>
      <c r="AB77" s="168"/>
      <c r="AC77" s="168"/>
      <c r="AD77" s="231"/>
      <c r="AE77" s="232"/>
      <c r="AF77" s="208"/>
      <c r="AG77" s="172"/>
      <c r="AH77" s="172"/>
      <c r="AI77" s="236"/>
      <c r="AJ77" s="205"/>
      <c r="AK77" s="172"/>
      <c r="AL77" s="172"/>
      <c r="AM77" s="172"/>
      <c r="AN77" s="180"/>
      <c r="AO77" s="172"/>
      <c r="AP77" s="172"/>
      <c r="AQ77" s="172"/>
      <c r="AR77" s="172"/>
      <c r="AS77" s="180"/>
      <c r="AT77" s="172"/>
      <c r="AU77" s="172"/>
      <c r="AV77" s="172"/>
      <c r="AW77" s="172"/>
      <c r="AX77" s="180"/>
      <c r="AY77" s="172"/>
      <c r="AZ77" s="172"/>
      <c r="BA77" s="172"/>
      <c r="BB77" s="172"/>
      <c r="BC77" s="180"/>
      <c r="BD77" s="172"/>
      <c r="BE77" s="172"/>
      <c r="BF77" s="172"/>
      <c r="BG77" s="172"/>
      <c r="BH77" s="180"/>
      <c r="BI77" s="172"/>
      <c r="BJ77" s="172"/>
      <c r="BK77" s="172"/>
      <c r="BL77" s="191"/>
      <c r="BM77" s="7" t="str">
        <f t="shared" si="3"/>
        <v>E</v>
      </c>
    </row>
    <row r="78" spans="1:65" s="7" customFormat="1" ht="26.25" hidden="1" thickTop="1">
      <c r="A78" s="277">
        <v>76</v>
      </c>
      <c r="B78" s="159" t="str">
        <f t="shared" si="2"/>
        <v>PSS11_Adani Green Energy 27 B Limited (AGE27BL)</v>
      </c>
      <c r="C78" s="175" t="s">
        <v>175</v>
      </c>
      <c r="D78" s="176" t="s">
        <v>23</v>
      </c>
      <c r="E78" s="160" t="s">
        <v>176</v>
      </c>
      <c r="F78" s="160" t="s">
        <v>2062</v>
      </c>
      <c r="G78" s="267" t="s">
        <v>2063</v>
      </c>
      <c r="H78" s="270" t="s">
        <v>280</v>
      </c>
      <c r="I78" s="315" t="s">
        <v>225</v>
      </c>
      <c r="J78" s="160" t="s">
        <v>142</v>
      </c>
      <c r="K78" s="420"/>
      <c r="L78" s="165"/>
      <c r="M78" s="166"/>
      <c r="N78" s="168" t="str" cm="1">
        <f t="array" ref="N78">_xlfn.IFNA(LOOKUP(2, 1/(MOD(COLUMN(O78:XFD78)-COLUMN(O78), 5)=2)/(O78:XFD78&lt;&gt;""), O78:XFD78),"Not Submitted")</f>
        <v>Cat. -IV</v>
      </c>
      <c r="O78" s="228"/>
      <c r="P78" s="228"/>
      <c r="Q78" s="177" t="s">
        <v>37</v>
      </c>
      <c r="R78" s="178"/>
      <c r="S78" s="172" t="s">
        <v>252</v>
      </c>
      <c r="T78" s="188"/>
      <c r="U78" s="185"/>
      <c r="V78" s="168"/>
      <c r="W78" s="172"/>
      <c r="X78" s="172"/>
      <c r="Y78" s="227"/>
      <c r="Z78" s="232"/>
      <c r="AA78" s="208"/>
      <c r="AB78" s="168"/>
      <c r="AC78" s="168"/>
      <c r="AD78" s="231"/>
      <c r="AE78" s="232"/>
      <c r="AF78" s="208"/>
      <c r="AG78" s="172"/>
      <c r="AH78" s="172"/>
      <c r="AI78" s="236"/>
      <c r="AJ78" s="205"/>
      <c r="AK78" s="172"/>
      <c r="AL78" s="172"/>
      <c r="AM78" s="172"/>
      <c r="AN78" s="180"/>
      <c r="AO78" s="172"/>
      <c r="AP78" s="172"/>
      <c r="AQ78" s="172"/>
      <c r="AR78" s="172"/>
      <c r="AS78" s="180"/>
      <c r="AT78" s="172"/>
      <c r="AU78" s="172"/>
      <c r="AV78" s="172"/>
      <c r="AW78" s="172"/>
      <c r="AX78" s="180"/>
      <c r="AY78" s="172"/>
      <c r="AZ78" s="172"/>
      <c r="BA78" s="172"/>
      <c r="BB78" s="172"/>
      <c r="BC78" s="180"/>
      <c r="BD78" s="172"/>
      <c r="BE78" s="172"/>
      <c r="BF78" s="172"/>
      <c r="BG78" s="172"/>
      <c r="BH78" s="180"/>
      <c r="BI78" s="172"/>
      <c r="BJ78" s="172"/>
      <c r="BK78" s="172"/>
      <c r="BL78" s="191"/>
      <c r="BM78" s="7" t="str">
        <f t="shared" si="3"/>
        <v>E</v>
      </c>
    </row>
    <row r="79" spans="1:65" s="7" customFormat="1" ht="26.25" hidden="1" thickTop="1">
      <c r="A79" s="277">
        <v>77</v>
      </c>
      <c r="B79" s="159" t="str">
        <f t="shared" si="2"/>
        <v>PSS11_Adani Green Energy 27 B Limited (AGE27BL)</v>
      </c>
      <c r="C79" s="175" t="s">
        <v>175</v>
      </c>
      <c r="D79" s="176" t="s">
        <v>23</v>
      </c>
      <c r="E79" s="160" t="s">
        <v>176</v>
      </c>
      <c r="F79" s="160" t="s">
        <v>2064</v>
      </c>
      <c r="G79" s="266" t="s">
        <v>223</v>
      </c>
      <c r="H79" s="270" t="s">
        <v>224</v>
      </c>
      <c r="I79" s="315" t="s">
        <v>225</v>
      </c>
      <c r="J79" s="160" t="s">
        <v>159</v>
      </c>
      <c r="K79" s="420"/>
      <c r="L79" s="165"/>
      <c r="M79" s="166"/>
      <c r="N79" s="168" t="str" cm="1">
        <f t="array" ref="N79">_xlfn.IFNA(LOOKUP(2, 1/(MOD(COLUMN(O79:XFD79)-COLUMN(O79), 5)=2)/(O79:XFD79&lt;&gt;""), O79:XFD79),"Not Submitted")</f>
        <v>Cat. -IV</v>
      </c>
      <c r="O79" s="228"/>
      <c r="P79" s="228"/>
      <c r="Q79" s="177" t="s">
        <v>37</v>
      </c>
      <c r="R79" s="178"/>
      <c r="S79" s="172" t="s">
        <v>198</v>
      </c>
      <c r="T79" s="188"/>
      <c r="U79" s="185"/>
      <c r="V79" s="168"/>
      <c r="W79" s="172"/>
      <c r="X79" s="172"/>
      <c r="Y79" s="227"/>
      <c r="Z79" s="232"/>
      <c r="AA79" s="208"/>
      <c r="AB79" s="168"/>
      <c r="AC79" s="168"/>
      <c r="AD79" s="231"/>
      <c r="AE79" s="232"/>
      <c r="AF79" s="208"/>
      <c r="AG79" s="172"/>
      <c r="AH79" s="172"/>
      <c r="AI79" s="236"/>
      <c r="AJ79" s="205"/>
      <c r="AK79" s="172"/>
      <c r="AL79" s="172"/>
      <c r="AM79" s="172"/>
      <c r="AN79" s="180"/>
      <c r="AO79" s="172"/>
      <c r="AP79" s="172"/>
      <c r="AQ79" s="172"/>
      <c r="AR79" s="172"/>
      <c r="AS79" s="180"/>
      <c r="AT79" s="172"/>
      <c r="AU79" s="172"/>
      <c r="AV79" s="172"/>
      <c r="AW79" s="172"/>
      <c r="AX79" s="180"/>
      <c r="AY79" s="172"/>
      <c r="AZ79" s="172"/>
      <c r="BA79" s="172"/>
      <c r="BB79" s="172"/>
      <c r="BC79" s="180"/>
      <c r="BD79" s="172"/>
      <c r="BE79" s="172"/>
      <c r="BF79" s="172"/>
      <c r="BG79" s="172"/>
      <c r="BH79" s="180"/>
      <c r="BI79" s="172"/>
      <c r="BJ79" s="172"/>
      <c r="BK79" s="172"/>
      <c r="BL79" s="191"/>
      <c r="BM79" s="7" t="str">
        <f t="shared" si="3"/>
        <v>E</v>
      </c>
    </row>
    <row r="80" spans="1:65" s="7" customFormat="1" ht="26.25" hidden="1" thickTop="1">
      <c r="A80" s="277">
        <v>78</v>
      </c>
      <c r="B80" s="159" t="str">
        <f t="shared" si="2"/>
        <v>PSS11_Adani Green Energy 27 B Limited (AGE27BL)</v>
      </c>
      <c r="C80" s="175" t="s">
        <v>175</v>
      </c>
      <c r="D80" s="176" t="s">
        <v>23</v>
      </c>
      <c r="E80" s="160" t="s">
        <v>176</v>
      </c>
      <c r="F80" s="160" t="s">
        <v>2065</v>
      </c>
      <c r="G80" s="266" t="s">
        <v>261</v>
      </c>
      <c r="H80" s="270" t="s">
        <v>262</v>
      </c>
      <c r="I80" s="160"/>
      <c r="J80" s="160" t="s">
        <v>142</v>
      </c>
      <c r="K80" s="420"/>
      <c r="L80" s="165"/>
      <c r="M80" s="166"/>
      <c r="N80" s="168" t="str" cm="1">
        <f t="array" ref="N80">_xlfn.IFNA(LOOKUP(2, 1/(MOD(COLUMN(O80:XFD80)-COLUMN(O80), 5)=2)/(O80:XFD80&lt;&gt;""), O80:XFD80),"Not Submitted")</f>
        <v>Cat. -I_Star</v>
      </c>
      <c r="O80" s="228"/>
      <c r="P80" s="228"/>
      <c r="Q80" s="177" t="s">
        <v>34</v>
      </c>
      <c r="R80" s="178"/>
      <c r="S80" s="172" t="s">
        <v>259</v>
      </c>
      <c r="T80" s="188"/>
      <c r="U80" s="185"/>
      <c r="V80" s="168"/>
      <c r="W80" s="172"/>
      <c r="X80" s="172"/>
      <c r="Y80" s="227"/>
      <c r="Z80" s="232"/>
      <c r="AA80" s="208"/>
      <c r="AB80" s="168"/>
      <c r="AC80" s="168"/>
      <c r="AD80" s="231"/>
      <c r="AE80" s="232"/>
      <c r="AF80" s="208"/>
      <c r="AG80" s="172"/>
      <c r="AH80" s="172"/>
      <c r="AI80" s="236"/>
      <c r="AJ80" s="205"/>
      <c r="AK80" s="172"/>
      <c r="AL80" s="172"/>
      <c r="AM80" s="172"/>
      <c r="AN80" s="180"/>
      <c r="AO80" s="172"/>
      <c r="AP80" s="172"/>
      <c r="AQ80" s="172"/>
      <c r="AR80" s="172"/>
      <c r="AS80" s="180"/>
      <c r="AT80" s="172"/>
      <c r="AU80" s="172"/>
      <c r="AV80" s="172"/>
      <c r="AW80" s="172"/>
      <c r="AX80" s="180"/>
      <c r="AY80" s="172"/>
      <c r="AZ80" s="172"/>
      <c r="BA80" s="172"/>
      <c r="BB80" s="172"/>
      <c r="BC80" s="180"/>
      <c r="BD80" s="172"/>
      <c r="BE80" s="172"/>
      <c r="BF80" s="172"/>
      <c r="BG80" s="172"/>
      <c r="BH80" s="180"/>
      <c r="BI80" s="172"/>
      <c r="BJ80" s="172"/>
      <c r="BK80" s="172"/>
      <c r="BL80" s="191"/>
      <c r="BM80" s="7" t="str">
        <f t="shared" si="3"/>
        <v>E</v>
      </c>
    </row>
    <row r="81" spans="1:66" s="7" customFormat="1" ht="26.25" hidden="1" thickTop="1">
      <c r="A81" s="277">
        <v>79</v>
      </c>
      <c r="B81" s="159" t="str">
        <f t="shared" si="2"/>
        <v>PSS11_Adani Green Energy 27 B Limited (AGE27BL)</v>
      </c>
      <c r="C81" s="175" t="s">
        <v>175</v>
      </c>
      <c r="D81" s="176" t="s">
        <v>23</v>
      </c>
      <c r="E81" s="160" t="s">
        <v>176</v>
      </c>
      <c r="F81" s="160" t="s">
        <v>2066</v>
      </c>
      <c r="G81" s="266" t="s">
        <v>257</v>
      </c>
      <c r="H81" s="270" t="s">
        <v>258</v>
      </c>
      <c r="I81" s="160"/>
      <c r="J81" s="160" t="s">
        <v>142</v>
      </c>
      <c r="K81" s="420"/>
      <c r="L81" s="165"/>
      <c r="M81" s="166"/>
      <c r="N81" s="168" t="str" cm="1">
        <f t="array" ref="N81">_xlfn.IFNA(LOOKUP(2, 1/(MOD(COLUMN(O81:XFD81)-COLUMN(O81), 5)=2)/(O81:XFD81&lt;&gt;""), O81:XFD81),"Not Submitted")</f>
        <v>Cat. -IV</v>
      </c>
      <c r="O81" s="228"/>
      <c r="P81" s="228"/>
      <c r="Q81" s="177" t="s">
        <v>37</v>
      </c>
      <c r="R81" s="178"/>
      <c r="S81" s="172" t="s">
        <v>259</v>
      </c>
      <c r="T81" s="188"/>
      <c r="U81" s="185"/>
      <c r="V81" s="168"/>
      <c r="W81" s="172"/>
      <c r="X81" s="172"/>
      <c r="Y81" s="227"/>
      <c r="Z81" s="232"/>
      <c r="AA81" s="208"/>
      <c r="AB81" s="168"/>
      <c r="AC81" s="168"/>
      <c r="AD81" s="231"/>
      <c r="AE81" s="232"/>
      <c r="AF81" s="208"/>
      <c r="AG81" s="172"/>
      <c r="AH81" s="172"/>
      <c r="AI81" s="236"/>
      <c r="AJ81" s="205"/>
      <c r="AK81" s="172"/>
      <c r="AL81" s="172"/>
      <c r="AM81" s="172"/>
      <c r="AN81" s="180"/>
      <c r="AO81" s="172"/>
      <c r="AP81" s="172"/>
      <c r="AQ81" s="172"/>
      <c r="AR81" s="172"/>
      <c r="AS81" s="180"/>
      <c r="AT81" s="172"/>
      <c r="AU81" s="172"/>
      <c r="AV81" s="172"/>
      <c r="AW81" s="172"/>
      <c r="AX81" s="180"/>
      <c r="AY81" s="172"/>
      <c r="AZ81" s="172"/>
      <c r="BA81" s="172"/>
      <c r="BB81" s="172"/>
      <c r="BC81" s="180"/>
      <c r="BD81" s="172"/>
      <c r="BE81" s="172"/>
      <c r="BF81" s="172"/>
      <c r="BG81" s="172"/>
      <c r="BH81" s="180"/>
      <c r="BI81" s="172"/>
      <c r="BJ81" s="172"/>
      <c r="BK81" s="172"/>
      <c r="BL81" s="191"/>
      <c r="BM81" s="7" t="str">
        <f t="shared" si="3"/>
        <v>E</v>
      </c>
    </row>
    <row r="82" spans="1:66" s="7" customFormat="1" ht="26.25" hidden="1" thickTop="1">
      <c r="A82" s="277">
        <v>80</v>
      </c>
      <c r="B82" s="159" t="str">
        <f t="shared" si="2"/>
        <v>PSS11_Adani Green Energy 27 B Limited (AGE27BL)</v>
      </c>
      <c r="C82" s="175" t="s">
        <v>175</v>
      </c>
      <c r="D82" s="176" t="s">
        <v>23</v>
      </c>
      <c r="E82" s="160" t="s">
        <v>176</v>
      </c>
      <c r="F82" s="160" t="s">
        <v>2067</v>
      </c>
      <c r="G82" s="260" t="s">
        <v>220</v>
      </c>
      <c r="H82" s="270" t="s">
        <v>221</v>
      </c>
      <c r="I82" s="160"/>
      <c r="J82" s="160" t="s">
        <v>159</v>
      </c>
      <c r="K82" s="420"/>
      <c r="L82" s="165"/>
      <c r="M82" s="166"/>
      <c r="N82" s="168" t="str" cm="1">
        <f t="array" ref="N82">_xlfn.IFNA(LOOKUP(2, 1/(MOD(COLUMN(O82:XFD82)-COLUMN(O82), 5)=2)/(O82:XFD82&lt;&gt;""), O82:XFD82),"Not Submitted")</f>
        <v>Cat. -IV</v>
      </c>
      <c r="O82" s="228"/>
      <c r="P82" s="228"/>
      <c r="Q82" s="177" t="s">
        <v>37</v>
      </c>
      <c r="R82" s="178"/>
      <c r="S82" s="172" t="s">
        <v>185</v>
      </c>
      <c r="T82" s="188"/>
      <c r="U82" s="185"/>
      <c r="V82" s="168"/>
      <c r="W82" s="172"/>
      <c r="X82" s="172"/>
      <c r="Y82" s="227"/>
      <c r="Z82" s="232"/>
      <c r="AA82" s="208"/>
      <c r="AB82" s="168"/>
      <c r="AC82" s="168"/>
      <c r="AD82" s="231"/>
      <c r="AE82" s="232"/>
      <c r="AF82" s="208"/>
      <c r="AG82" s="172"/>
      <c r="AH82" s="172"/>
      <c r="AI82" s="236"/>
      <c r="AJ82" s="205"/>
      <c r="AK82" s="172"/>
      <c r="AL82" s="172"/>
      <c r="AM82" s="172"/>
      <c r="AN82" s="180"/>
      <c r="AO82" s="172"/>
      <c r="AP82" s="172"/>
      <c r="AQ82" s="172"/>
      <c r="AR82" s="172"/>
      <c r="AS82" s="180"/>
      <c r="AT82" s="172"/>
      <c r="AU82" s="172"/>
      <c r="AV82" s="172"/>
      <c r="AW82" s="172"/>
      <c r="AX82" s="180"/>
      <c r="AY82" s="172"/>
      <c r="AZ82" s="172"/>
      <c r="BA82" s="172"/>
      <c r="BB82" s="172"/>
      <c r="BC82" s="180"/>
      <c r="BD82" s="172"/>
      <c r="BE82" s="172"/>
      <c r="BF82" s="172"/>
      <c r="BG82" s="172"/>
      <c r="BH82" s="180"/>
      <c r="BI82" s="172"/>
      <c r="BJ82" s="172"/>
      <c r="BK82" s="172"/>
      <c r="BL82" s="191"/>
      <c r="BM82" s="7" t="str">
        <f t="shared" si="3"/>
        <v>E</v>
      </c>
    </row>
    <row r="83" spans="1:66" s="7" customFormat="1" ht="26.25" hidden="1" thickTop="1">
      <c r="A83" s="277">
        <v>81</v>
      </c>
      <c r="B83" s="159" t="str">
        <f t="shared" si="2"/>
        <v>PSS11_Adani Green Energy 27 B Limited (AGE27BL)</v>
      </c>
      <c r="C83" s="175" t="s">
        <v>175</v>
      </c>
      <c r="D83" s="176" t="s">
        <v>23</v>
      </c>
      <c r="E83" s="160" t="s">
        <v>176</v>
      </c>
      <c r="F83" s="160" t="s">
        <v>2068</v>
      </c>
      <c r="G83" s="260" t="s">
        <v>217</v>
      </c>
      <c r="H83" s="270" t="s">
        <v>218</v>
      </c>
      <c r="I83" s="160"/>
      <c r="J83" s="160" t="s">
        <v>142</v>
      </c>
      <c r="K83" s="420"/>
      <c r="L83" s="165"/>
      <c r="M83" s="166"/>
      <c r="N83" s="168" t="str" cm="1">
        <f t="array" ref="N83">_xlfn.IFNA(LOOKUP(2, 1/(MOD(COLUMN(O83:XFD83)-COLUMN(O83), 5)=2)/(O83:XFD83&lt;&gt;""), O83:XFD83),"Not Submitted")</f>
        <v>Cat. -IV</v>
      </c>
      <c r="O83" s="228"/>
      <c r="P83" s="228"/>
      <c r="Q83" s="177" t="s">
        <v>37</v>
      </c>
      <c r="R83" s="178"/>
      <c r="S83" s="172" t="s">
        <v>185</v>
      </c>
      <c r="T83" s="188"/>
      <c r="U83" s="185"/>
      <c r="V83" s="168"/>
      <c r="W83" s="172"/>
      <c r="X83" s="172"/>
      <c r="Y83" s="227"/>
      <c r="Z83" s="232"/>
      <c r="AA83" s="208"/>
      <c r="AB83" s="168"/>
      <c r="AC83" s="168"/>
      <c r="AD83" s="231"/>
      <c r="AE83" s="232"/>
      <c r="AF83" s="208"/>
      <c r="AG83" s="172"/>
      <c r="AH83" s="172"/>
      <c r="AI83" s="236"/>
      <c r="AJ83" s="205"/>
      <c r="AK83" s="172"/>
      <c r="AL83" s="172"/>
      <c r="AM83" s="172"/>
      <c r="AN83" s="180"/>
      <c r="AO83" s="172"/>
      <c r="AP83" s="172"/>
      <c r="AQ83" s="172"/>
      <c r="AR83" s="172"/>
      <c r="AS83" s="180"/>
      <c r="AT83" s="172"/>
      <c r="AU83" s="172"/>
      <c r="AV83" s="172"/>
      <c r="AW83" s="172"/>
      <c r="AX83" s="180"/>
      <c r="AY83" s="172"/>
      <c r="AZ83" s="172"/>
      <c r="BA83" s="172"/>
      <c r="BB83" s="172"/>
      <c r="BC83" s="180"/>
      <c r="BD83" s="172"/>
      <c r="BE83" s="172"/>
      <c r="BF83" s="172"/>
      <c r="BG83" s="172"/>
      <c r="BH83" s="180"/>
      <c r="BI83" s="172"/>
      <c r="BJ83" s="172"/>
      <c r="BK83" s="172"/>
      <c r="BL83" s="191"/>
      <c r="BM83" s="7" t="str">
        <f t="shared" si="3"/>
        <v>E</v>
      </c>
    </row>
    <row r="84" spans="1:66" s="381" customFormat="1" ht="27" hidden="1" thickTop="1">
      <c r="A84" s="277">
        <v>82</v>
      </c>
      <c r="B84" s="358" t="str">
        <f t="shared" si="2"/>
        <v>PSS11_Adani Green Energy 27 B Limited (AGE27BL)</v>
      </c>
      <c r="C84" s="359" t="s">
        <v>679</v>
      </c>
      <c r="D84" s="360" t="s">
        <v>22</v>
      </c>
      <c r="E84" s="361" t="s">
        <v>628</v>
      </c>
      <c r="F84" s="586" t="s">
        <v>2069</v>
      </c>
      <c r="G84" s="362" t="s">
        <v>681</v>
      </c>
      <c r="H84" s="363" t="s">
        <v>2070</v>
      </c>
      <c r="I84" s="361" t="s">
        <v>141</v>
      </c>
      <c r="J84" s="361" t="s">
        <v>142</v>
      </c>
      <c r="K84" s="421"/>
      <c r="L84" s="364"/>
      <c r="M84" s="365"/>
      <c r="N84" s="168" t="str" cm="1">
        <f t="array" ref="N84">_xlfn.IFNA(LOOKUP(2, 1/(MOD(COLUMN(O84:XFD84)-COLUMN(O84), 5)=2)/(O84:XFD84&lt;&gt;""), O84:XFD84),"Not Submitted")</f>
        <v>RFC</v>
      </c>
      <c r="O84" s="367">
        <v>46006</v>
      </c>
      <c r="P84" s="367">
        <v>46006</v>
      </c>
      <c r="Q84" s="368" t="s">
        <v>8</v>
      </c>
      <c r="R84" s="369" t="s">
        <v>2071</v>
      </c>
      <c r="S84" s="370" t="s">
        <v>1986</v>
      </c>
      <c r="T84" s="371">
        <v>46010</v>
      </c>
      <c r="U84" s="372">
        <v>46010</v>
      </c>
      <c r="V84" s="366" t="s">
        <v>8</v>
      </c>
      <c r="W84" s="370" t="s">
        <v>2072</v>
      </c>
      <c r="X84" s="370" t="s">
        <v>1986</v>
      </c>
      <c r="Y84" s="373"/>
      <c r="Z84" s="374"/>
      <c r="AA84" s="375"/>
      <c r="AB84" s="366"/>
      <c r="AC84" s="366"/>
      <c r="AD84" s="376"/>
      <c r="AE84" s="374"/>
      <c r="AF84" s="375"/>
      <c r="AG84" s="370"/>
      <c r="AH84" s="370"/>
      <c r="AI84" s="377"/>
      <c r="AJ84" s="378"/>
      <c r="AK84" s="370"/>
      <c r="AL84" s="370"/>
      <c r="AM84" s="370"/>
      <c r="AN84" s="379"/>
      <c r="AO84" s="370"/>
      <c r="AP84" s="370"/>
      <c r="AQ84" s="370"/>
      <c r="AR84" s="370"/>
      <c r="AS84" s="379"/>
      <c r="AT84" s="370"/>
      <c r="AU84" s="370"/>
      <c r="AV84" s="370"/>
      <c r="AW84" s="370"/>
      <c r="AX84" s="379"/>
      <c r="AY84" s="370"/>
      <c r="AZ84" s="370"/>
      <c r="BA84" s="370"/>
      <c r="BB84" s="370"/>
      <c r="BC84" s="379"/>
      <c r="BD84" s="370"/>
      <c r="BE84" s="370"/>
      <c r="BF84" s="370"/>
      <c r="BG84" s="370"/>
      <c r="BH84" s="379"/>
      <c r="BI84" s="370"/>
      <c r="BJ84" s="370"/>
      <c r="BK84" s="370"/>
      <c r="BL84" s="380"/>
      <c r="BM84" s="7" t="str">
        <f t="shared" si="3"/>
        <v>C</v>
      </c>
      <c r="BN84" s="7" t="s">
        <v>3219</v>
      </c>
    </row>
    <row r="85" spans="1:66" s="381" customFormat="1" ht="27" hidden="1" thickTop="1">
      <c r="A85" s="277">
        <v>83</v>
      </c>
      <c r="B85" s="358" t="str">
        <f t="shared" si="2"/>
        <v>PSS11_Adani Green Energy 27 B Limited (AGE27BL)</v>
      </c>
      <c r="C85" s="359" t="s">
        <v>679</v>
      </c>
      <c r="D85" s="360" t="s">
        <v>22</v>
      </c>
      <c r="E85" s="361" t="s">
        <v>628</v>
      </c>
      <c r="F85" s="586" t="s">
        <v>2073</v>
      </c>
      <c r="G85" s="255" t="s">
        <v>684</v>
      </c>
      <c r="H85" s="363" t="s">
        <v>685</v>
      </c>
      <c r="I85" s="361" t="s">
        <v>141</v>
      </c>
      <c r="J85" s="361" t="s">
        <v>142</v>
      </c>
      <c r="K85" s="421"/>
      <c r="L85" s="364"/>
      <c r="M85" s="365"/>
      <c r="N85" s="168" t="str" cm="1">
        <f t="array" ref="N85">_xlfn.IFNA(LOOKUP(2, 1/(MOD(COLUMN(O85:XFD85)-COLUMN(O85), 5)=2)/(O85:XFD85&lt;&gt;""), O85:XFD85),"Not Submitted")</f>
        <v>Cat. -I</v>
      </c>
      <c r="O85" s="367">
        <v>46031</v>
      </c>
      <c r="P85" s="367">
        <v>46031</v>
      </c>
      <c r="Q85" s="368" t="s">
        <v>8</v>
      </c>
      <c r="R85" s="369" t="s">
        <v>2074</v>
      </c>
      <c r="S85" s="370" t="s">
        <v>1986</v>
      </c>
      <c r="T85" s="371">
        <v>46071</v>
      </c>
      <c r="U85" s="372">
        <v>46071</v>
      </c>
      <c r="V85" s="366" t="s">
        <v>33</v>
      </c>
      <c r="W85" s="370" t="s">
        <v>2075</v>
      </c>
      <c r="X85" s="370" t="s">
        <v>1986</v>
      </c>
      <c r="Y85" s="373"/>
      <c r="Z85" s="374"/>
      <c r="AA85" s="375"/>
      <c r="AB85" s="366"/>
      <c r="AC85" s="366"/>
      <c r="AD85" s="376"/>
      <c r="AE85" s="374"/>
      <c r="AF85" s="375"/>
      <c r="AG85" s="370"/>
      <c r="AH85" s="370"/>
      <c r="AI85" s="377"/>
      <c r="AJ85" s="378"/>
      <c r="AK85" s="370"/>
      <c r="AL85" s="370"/>
      <c r="AM85" s="370"/>
      <c r="AN85" s="379"/>
      <c r="AO85" s="370"/>
      <c r="AP85" s="370"/>
      <c r="AQ85" s="370"/>
      <c r="AR85" s="370"/>
      <c r="AS85" s="379"/>
      <c r="AT85" s="370"/>
      <c r="AU85" s="370"/>
      <c r="AV85" s="370"/>
      <c r="AW85" s="370"/>
      <c r="AX85" s="379"/>
      <c r="AY85" s="370"/>
      <c r="AZ85" s="370"/>
      <c r="BA85" s="370"/>
      <c r="BB85" s="370"/>
      <c r="BC85" s="379"/>
      <c r="BD85" s="370"/>
      <c r="BE85" s="370"/>
      <c r="BF85" s="370"/>
      <c r="BG85" s="370"/>
      <c r="BH85" s="379"/>
      <c r="BI85" s="370"/>
      <c r="BJ85" s="370"/>
      <c r="BK85" s="370"/>
      <c r="BL85" s="380"/>
      <c r="BM85" s="7" t="str">
        <f t="shared" si="3"/>
        <v>C</v>
      </c>
      <c r="BN85" s="7" t="s">
        <v>3219</v>
      </c>
    </row>
    <row r="86" spans="1:66" s="381" customFormat="1" ht="27" hidden="1" thickTop="1">
      <c r="A86" s="277">
        <v>84</v>
      </c>
      <c r="B86" s="358" t="str">
        <f t="shared" ref="B86:B186" si="4">$A$1</f>
        <v>PSS11_Adani Green Energy 27 B Limited (AGE27BL)</v>
      </c>
      <c r="C86" s="359" t="s">
        <v>674</v>
      </c>
      <c r="D86" s="360" t="s">
        <v>22</v>
      </c>
      <c r="E86" s="361" t="s">
        <v>628</v>
      </c>
      <c r="F86" s="586" t="s">
        <v>2076</v>
      </c>
      <c r="G86" s="362" t="s">
        <v>676</v>
      </c>
      <c r="H86" s="363" t="s">
        <v>677</v>
      </c>
      <c r="I86" s="361" t="s">
        <v>141</v>
      </c>
      <c r="J86" s="361" t="s">
        <v>142</v>
      </c>
      <c r="K86" s="421"/>
      <c r="L86" s="364"/>
      <c r="M86" s="365"/>
      <c r="N86" s="168" t="str" cm="1">
        <f t="array" ref="N86">_xlfn.IFNA(LOOKUP(2, 1/(MOD(COLUMN(O86:XFD86)-COLUMN(O86), 5)=2)/(O86:XFD86&lt;&gt;""), O86:XFD86),"Not Submitted")</f>
        <v>RFC</v>
      </c>
      <c r="O86" s="367" t="s">
        <v>171</v>
      </c>
      <c r="P86" s="367"/>
      <c r="Q86" s="368"/>
      <c r="R86" s="369"/>
      <c r="S86" s="370" t="s">
        <v>1986</v>
      </c>
      <c r="T86" s="371">
        <v>46008</v>
      </c>
      <c r="U86" s="372">
        <v>46009</v>
      </c>
      <c r="V86" s="366" t="s">
        <v>8</v>
      </c>
      <c r="W86" s="370" t="s">
        <v>2077</v>
      </c>
      <c r="X86" s="370" t="s">
        <v>1986</v>
      </c>
      <c r="Y86" s="373">
        <v>46013</v>
      </c>
      <c r="Z86" s="374">
        <v>46013</v>
      </c>
      <c r="AA86" s="375" t="s">
        <v>8</v>
      </c>
      <c r="AB86" s="366" t="s">
        <v>2078</v>
      </c>
      <c r="AC86" s="366" t="s">
        <v>1986</v>
      </c>
      <c r="AD86" s="376"/>
      <c r="AE86" s="374"/>
      <c r="AF86" s="375"/>
      <c r="AG86" s="370"/>
      <c r="AH86" s="370"/>
      <c r="AI86" s="377"/>
      <c r="AJ86" s="378"/>
      <c r="AK86" s="370"/>
      <c r="AL86" s="370"/>
      <c r="AM86" s="370"/>
      <c r="AN86" s="379"/>
      <c r="AO86" s="370"/>
      <c r="AP86" s="370"/>
      <c r="AQ86" s="370"/>
      <c r="AR86" s="370"/>
      <c r="AS86" s="379"/>
      <c r="AT86" s="370"/>
      <c r="AU86" s="370"/>
      <c r="AV86" s="370"/>
      <c r="AW86" s="370"/>
      <c r="AX86" s="379"/>
      <c r="AY86" s="370"/>
      <c r="AZ86" s="370"/>
      <c r="BA86" s="370"/>
      <c r="BB86" s="370"/>
      <c r="BC86" s="379"/>
      <c r="BD86" s="370"/>
      <c r="BE86" s="370"/>
      <c r="BF86" s="370"/>
      <c r="BG86" s="370"/>
      <c r="BH86" s="379"/>
      <c r="BI86" s="370"/>
      <c r="BJ86" s="370"/>
      <c r="BK86" s="370"/>
      <c r="BL86" s="380"/>
      <c r="BM86" s="7" t="str">
        <f t="shared" si="3"/>
        <v>C</v>
      </c>
      <c r="BN86" s="7" t="s">
        <v>3219</v>
      </c>
    </row>
    <row r="87" spans="1:66" s="381" customFormat="1" ht="27.75" hidden="1" thickTop="1">
      <c r="A87" s="277">
        <v>85</v>
      </c>
      <c r="B87" s="358" t="str">
        <f t="shared" si="4"/>
        <v>PSS11_Adani Green Energy 27 B Limited (AGE27BL)</v>
      </c>
      <c r="C87" s="382" t="s">
        <v>636</v>
      </c>
      <c r="D87" s="360" t="s">
        <v>22</v>
      </c>
      <c r="E87" s="361" t="s">
        <v>628</v>
      </c>
      <c r="F87" s="586" t="s">
        <v>2079</v>
      </c>
      <c r="G87" s="383" t="s">
        <v>1834</v>
      </c>
      <c r="H87" s="363" t="s">
        <v>639</v>
      </c>
      <c r="I87" s="361" t="s">
        <v>141</v>
      </c>
      <c r="J87" s="361" t="s">
        <v>142</v>
      </c>
      <c r="K87" s="421"/>
      <c r="L87" s="364"/>
      <c r="M87" s="365"/>
      <c r="N87" s="168" t="str" cm="1">
        <f t="array" ref="N87">_xlfn.IFNA(LOOKUP(2, 1/(MOD(COLUMN(O87:XFD87)-COLUMN(O87), 5)=2)/(O87:XFD87&lt;&gt;""), O87:XFD87),"Not Submitted")</f>
        <v>RFC</v>
      </c>
      <c r="O87" s="367">
        <v>46020</v>
      </c>
      <c r="P87" s="367">
        <v>46020</v>
      </c>
      <c r="Q87" s="368" t="s">
        <v>8</v>
      </c>
      <c r="R87" s="369" t="s">
        <v>2080</v>
      </c>
      <c r="S87" s="370" t="s">
        <v>2081</v>
      </c>
      <c r="T87" s="371"/>
      <c r="U87" s="372"/>
      <c r="V87" s="366"/>
      <c r="W87" s="370"/>
      <c r="X87" s="370"/>
      <c r="Y87" s="373"/>
      <c r="Z87" s="374"/>
      <c r="AA87" s="375"/>
      <c r="AB87" s="366"/>
      <c r="AC87" s="366"/>
      <c r="AD87" s="376"/>
      <c r="AE87" s="374"/>
      <c r="AF87" s="375"/>
      <c r="AG87" s="370"/>
      <c r="AH87" s="370"/>
      <c r="AI87" s="377"/>
      <c r="AJ87" s="378"/>
      <c r="AK87" s="370"/>
      <c r="AL87" s="370"/>
      <c r="AM87" s="370"/>
      <c r="AN87" s="379"/>
      <c r="AO87" s="370"/>
      <c r="AP87" s="370"/>
      <c r="AQ87" s="370"/>
      <c r="AR87" s="370"/>
      <c r="AS87" s="379"/>
      <c r="AT87" s="370"/>
      <c r="AU87" s="370"/>
      <c r="AV87" s="370"/>
      <c r="AW87" s="370"/>
      <c r="AX87" s="379"/>
      <c r="AY87" s="370"/>
      <c r="AZ87" s="370"/>
      <c r="BA87" s="370"/>
      <c r="BB87" s="370"/>
      <c r="BC87" s="379"/>
      <c r="BD87" s="370"/>
      <c r="BE87" s="370"/>
      <c r="BF87" s="370"/>
      <c r="BG87" s="370"/>
      <c r="BH87" s="379"/>
      <c r="BI87" s="370"/>
      <c r="BJ87" s="370"/>
      <c r="BK87" s="370"/>
      <c r="BL87" s="380"/>
      <c r="BM87" s="7" t="str">
        <f t="shared" si="3"/>
        <v>C</v>
      </c>
      <c r="BN87" s="381" t="s">
        <v>3219</v>
      </c>
    </row>
    <row r="88" spans="1:66" s="389" customFormat="1" ht="27" hidden="1" thickTop="1">
      <c r="A88" s="277">
        <v>86</v>
      </c>
      <c r="B88" s="358" t="str">
        <f t="shared" si="4"/>
        <v>PSS11_Adani Green Energy 27 B Limited (AGE27BL)</v>
      </c>
      <c r="C88" s="384" t="s">
        <v>653</v>
      </c>
      <c r="D88" s="360" t="s">
        <v>22</v>
      </c>
      <c r="E88" s="361" t="s">
        <v>628</v>
      </c>
      <c r="F88" s="586" t="s">
        <v>2082</v>
      </c>
      <c r="G88" s="255" t="s">
        <v>655</v>
      </c>
      <c r="H88" s="385" t="s">
        <v>656</v>
      </c>
      <c r="I88" s="361" t="s">
        <v>141</v>
      </c>
      <c r="J88" s="361" t="s">
        <v>142</v>
      </c>
      <c r="K88" s="421"/>
      <c r="L88" s="364"/>
      <c r="M88" s="386"/>
      <c r="N88" s="168" t="str" cm="1">
        <f t="array" ref="N88">_xlfn.IFNA(LOOKUP(2, 1/(MOD(COLUMN(O88:XFD88)-COLUMN(O88), 5)=2)/(O88:XFD88&lt;&gt;""), O88:XFD88),"Not Submitted")</f>
        <v>RFC</v>
      </c>
      <c r="O88" s="387">
        <v>46034</v>
      </c>
      <c r="P88" s="388">
        <v>46035</v>
      </c>
      <c r="Q88" s="368" t="s">
        <v>8</v>
      </c>
      <c r="R88" s="369" t="s">
        <v>2083</v>
      </c>
      <c r="S88" s="370" t="s">
        <v>1986</v>
      </c>
      <c r="T88" s="371">
        <v>46043</v>
      </c>
      <c r="U88" s="372">
        <v>46043</v>
      </c>
      <c r="V88" s="366" t="s">
        <v>8</v>
      </c>
      <c r="W88" s="370" t="s">
        <v>2084</v>
      </c>
      <c r="X88" s="370" t="s">
        <v>1986</v>
      </c>
      <c r="Y88" s="373">
        <v>46062</v>
      </c>
      <c r="Z88" s="374">
        <v>46063</v>
      </c>
      <c r="AA88" s="375" t="s">
        <v>8</v>
      </c>
      <c r="AB88" s="366" t="s">
        <v>2085</v>
      </c>
      <c r="AC88" s="366" t="s">
        <v>1986</v>
      </c>
      <c r="AD88" s="376">
        <v>46067</v>
      </c>
      <c r="AE88" s="374">
        <v>46067</v>
      </c>
      <c r="AF88" s="375" t="s">
        <v>8</v>
      </c>
      <c r="AG88" s="370" t="s">
        <v>2086</v>
      </c>
      <c r="AH88" s="370" t="s">
        <v>1986</v>
      </c>
      <c r="AI88" s="377"/>
      <c r="AJ88" s="378"/>
      <c r="AK88" s="370"/>
      <c r="AL88" s="370"/>
      <c r="AM88" s="370"/>
      <c r="AN88" s="379"/>
      <c r="AO88" s="370"/>
      <c r="AP88" s="370"/>
      <c r="AQ88" s="370"/>
      <c r="AR88" s="370"/>
      <c r="AS88" s="379"/>
      <c r="AT88" s="370"/>
      <c r="AU88" s="370"/>
      <c r="AV88" s="370"/>
      <c r="AW88" s="370"/>
      <c r="AX88" s="379"/>
      <c r="AY88" s="370"/>
      <c r="AZ88" s="370"/>
      <c r="BA88" s="370"/>
      <c r="BB88" s="370"/>
      <c r="BC88" s="379"/>
      <c r="BD88" s="370"/>
      <c r="BE88" s="370"/>
      <c r="BF88" s="370"/>
      <c r="BG88" s="370"/>
      <c r="BH88" s="379"/>
      <c r="BI88" s="370"/>
      <c r="BJ88" s="370"/>
      <c r="BK88" s="370"/>
      <c r="BL88" s="380"/>
      <c r="BM88" s="7" t="str">
        <f t="shared" si="3"/>
        <v>C</v>
      </c>
      <c r="BN88" s="7" t="s">
        <v>3219</v>
      </c>
    </row>
    <row r="89" spans="1:66" s="389" customFormat="1" ht="27" hidden="1" thickTop="1">
      <c r="A89" s="277">
        <v>87</v>
      </c>
      <c r="B89" s="358" t="str">
        <f t="shared" si="4"/>
        <v>PSS11_Adani Green Energy 27 B Limited (AGE27BL)</v>
      </c>
      <c r="C89" s="384" t="s">
        <v>653</v>
      </c>
      <c r="D89" s="360" t="s">
        <v>22</v>
      </c>
      <c r="E89" s="361" t="s">
        <v>628</v>
      </c>
      <c r="F89" s="586" t="s">
        <v>2087</v>
      </c>
      <c r="G89" s="255"/>
      <c r="H89" s="385" t="s">
        <v>1094</v>
      </c>
      <c r="I89" s="361" t="s">
        <v>141</v>
      </c>
      <c r="J89" s="361" t="s">
        <v>142</v>
      </c>
      <c r="K89" s="421"/>
      <c r="L89" s="364"/>
      <c r="M89" s="386"/>
      <c r="N89" s="168" t="str" cm="1">
        <f t="array" ref="N89">_xlfn.IFNA(LOOKUP(2, 1/(MOD(COLUMN(O89:XFD89)-COLUMN(O89), 5)=2)/(O89:XFD89&lt;&gt;""), O89:XFD89),"Not Submitted")</f>
        <v>RFC</v>
      </c>
      <c r="O89" s="387">
        <v>46034</v>
      </c>
      <c r="P89" s="388">
        <v>46035</v>
      </c>
      <c r="Q89" s="368" t="s">
        <v>8</v>
      </c>
      <c r="R89" s="369" t="s">
        <v>2083</v>
      </c>
      <c r="S89" s="370" t="s">
        <v>2081</v>
      </c>
      <c r="T89" s="371"/>
      <c r="U89" s="372"/>
      <c r="V89" s="366"/>
      <c r="W89" s="370"/>
      <c r="X89" s="370"/>
      <c r="Y89" s="373"/>
      <c r="Z89" s="374"/>
      <c r="AA89" s="375"/>
      <c r="AB89" s="366"/>
      <c r="AC89" s="366"/>
      <c r="AD89" s="376"/>
      <c r="AE89" s="374"/>
      <c r="AF89" s="375"/>
      <c r="AG89" s="370"/>
      <c r="AH89" s="370"/>
      <c r="AI89" s="377"/>
      <c r="AJ89" s="378"/>
      <c r="AK89" s="370"/>
      <c r="AL89" s="370"/>
      <c r="AM89" s="370"/>
      <c r="AN89" s="379"/>
      <c r="AO89" s="370"/>
      <c r="AP89" s="370"/>
      <c r="AQ89" s="370"/>
      <c r="AR89" s="370"/>
      <c r="AS89" s="379"/>
      <c r="AT89" s="370"/>
      <c r="AU89" s="370"/>
      <c r="AV89" s="370"/>
      <c r="AW89" s="370"/>
      <c r="AX89" s="379"/>
      <c r="AY89" s="370"/>
      <c r="AZ89" s="370"/>
      <c r="BA89" s="370"/>
      <c r="BB89" s="370"/>
      <c r="BC89" s="379"/>
      <c r="BD89" s="370"/>
      <c r="BE89" s="370"/>
      <c r="BF89" s="370"/>
      <c r="BG89" s="370"/>
      <c r="BH89" s="379"/>
      <c r="BI89" s="370"/>
      <c r="BJ89" s="370"/>
      <c r="BK89" s="370"/>
      <c r="BL89" s="380"/>
      <c r="BM89" s="7" t="str">
        <f t="shared" si="3"/>
        <v>C</v>
      </c>
      <c r="BN89" s="389" t="s">
        <v>3219</v>
      </c>
    </row>
    <row r="90" spans="1:66" s="389" customFormat="1" ht="26.25" hidden="1" thickTop="1">
      <c r="A90" s="277"/>
      <c r="B90" s="358" t="str">
        <f t="shared" si="4"/>
        <v>PSS11_Adani Green Energy 27 B Limited (AGE27BL)</v>
      </c>
      <c r="C90" s="384" t="s">
        <v>653</v>
      </c>
      <c r="D90" s="360" t="s">
        <v>22</v>
      </c>
      <c r="E90" s="361" t="s">
        <v>628</v>
      </c>
      <c r="F90" s="589" t="s">
        <v>2088</v>
      </c>
      <c r="G90" s="255"/>
      <c r="H90" s="289" t="s">
        <v>1097</v>
      </c>
      <c r="I90" s="361"/>
      <c r="J90" s="361"/>
      <c r="K90" s="421"/>
      <c r="L90" s="364"/>
      <c r="M90" s="386"/>
      <c r="N90" s="168" t="str" cm="1">
        <f t="array" ref="N90">_xlfn.IFNA(LOOKUP(2, 1/(MOD(COLUMN(O90:XFD90)-COLUMN(O90), 5)=2)/(O90:XFD90&lt;&gt;""), O90:XFD90),"Not Submitted")</f>
        <v>RFC</v>
      </c>
      <c r="O90" s="387">
        <v>46097</v>
      </c>
      <c r="P90" s="387">
        <v>46097</v>
      </c>
      <c r="Q90" s="368" t="s">
        <v>8</v>
      </c>
      <c r="R90" s="369" t="s">
        <v>2089</v>
      </c>
      <c r="S90" s="370" t="s">
        <v>2081</v>
      </c>
      <c r="T90" s="371"/>
      <c r="U90" s="372"/>
      <c r="V90" s="366"/>
      <c r="W90" s="370"/>
      <c r="X90" s="370"/>
      <c r="Y90" s="373"/>
      <c r="Z90" s="374"/>
      <c r="AA90" s="375"/>
      <c r="AB90" s="366"/>
      <c r="AC90" s="366"/>
      <c r="AD90" s="376"/>
      <c r="AE90" s="374"/>
      <c r="AF90" s="375"/>
      <c r="AG90" s="370"/>
      <c r="AH90" s="370"/>
      <c r="AI90" s="377"/>
      <c r="AJ90" s="378"/>
      <c r="AK90" s="370"/>
      <c r="AL90" s="370"/>
      <c r="AM90" s="370"/>
      <c r="AN90" s="379"/>
      <c r="AO90" s="370"/>
      <c r="AP90" s="370"/>
      <c r="AQ90" s="370"/>
      <c r="AR90" s="370"/>
      <c r="AS90" s="379"/>
      <c r="AT90" s="370"/>
      <c r="AU90" s="370"/>
      <c r="AV90" s="370"/>
      <c r="AW90" s="370"/>
      <c r="AX90" s="379"/>
      <c r="AY90" s="370"/>
      <c r="AZ90" s="370"/>
      <c r="BA90" s="370"/>
      <c r="BB90" s="370"/>
      <c r="BC90" s="379"/>
      <c r="BD90" s="370"/>
      <c r="BE90" s="370"/>
      <c r="BF90" s="370"/>
      <c r="BG90" s="370"/>
      <c r="BH90" s="379"/>
      <c r="BI90" s="370"/>
      <c r="BJ90" s="370"/>
      <c r="BK90" s="370"/>
      <c r="BL90" s="380"/>
      <c r="BM90" s="7" t="str">
        <f t="shared" si="3"/>
        <v>C</v>
      </c>
      <c r="BN90" s="389" t="s">
        <v>3219</v>
      </c>
    </row>
    <row r="91" spans="1:66" s="2" customFormat="1" ht="27" hidden="1" thickTop="1">
      <c r="A91" s="158"/>
      <c r="B91" s="159" t="str">
        <f t="shared" si="4"/>
        <v>PSS11_Adani Green Energy 27 B Limited (AGE27BL)</v>
      </c>
      <c r="C91" s="31" t="s">
        <v>653</v>
      </c>
      <c r="D91" s="197" t="s">
        <v>22</v>
      </c>
      <c r="E91" s="160" t="s">
        <v>628</v>
      </c>
      <c r="F91" s="291" t="s">
        <v>3114</v>
      </c>
      <c r="G91" s="548"/>
      <c r="H91" s="289" t="s">
        <v>863</v>
      </c>
      <c r="I91" s="160" t="s">
        <v>141</v>
      </c>
      <c r="J91" s="198"/>
      <c r="K91" s="201"/>
      <c r="L91" s="202"/>
      <c r="M91" s="203"/>
      <c r="N91" s="168" t="str" cm="1">
        <f t="array" ref="N91">_xlfn.IFNA(LOOKUP(2, 1/(MOD(COLUMN(O91:XFD91)-COLUMN(O91), 5)=2)/(O91:XFD91&lt;&gt;""), O91:XFD91),"Not Submitted")</f>
        <v>RFC</v>
      </c>
      <c r="O91" s="238">
        <v>46214</v>
      </c>
      <c r="P91" s="238">
        <v>46216</v>
      </c>
      <c r="Q91" s="198" t="s">
        <v>8</v>
      </c>
      <c r="R91" s="724" t="s">
        <v>3115</v>
      </c>
      <c r="S91" s="205"/>
      <c r="T91" s="239"/>
      <c r="U91" s="240"/>
      <c r="V91" s="204"/>
      <c r="W91" s="102"/>
      <c r="X91" s="205"/>
      <c r="Y91" s="249"/>
      <c r="Z91" s="219"/>
      <c r="AA91" s="243"/>
      <c r="AB91" s="204"/>
      <c r="AC91" s="204"/>
      <c r="AD91" s="250"/>
      <c r="AE91" s="219"/>
      <c r="AF91" s="243"/>
      <c r="AG91" s="205"/>
      <c r="AH91" s="205"/>
      <c r="AI91" s="236"/>
      <c r="AJ91" s="205"/>
      <c r="AK91" s="205"/>
      <c r="AL91" s="205"/>
      <c r="AM91" s="205"/>
      <c r="AN91" s="206"/>
      <c r="AO91" s="205"/>
      <c r="AP91" s="205"/>
      <c r="AQ91" s="205"/>
      <c r="AR91" s="205"/>
      <c r="AS91" s="206"/>
      <c r="AT91" s="205"/>
      <c r="AU91" s="205"/>
      <c r="AV91" s="205"/>
      <c r="AW91" s="205"/>
      <c r="AX91" s="206"/>
      <c r="AY91" s="205"/>
      <c r="AZ91" s="205"/>
      <c r="BA91" s="205"/>
      <c r="BB91" s="205"/>
      <c r="BC91" s="206"/>
      <c r="BD91" s="205"/>
      <c r="BE91" s="205"/>
      <c r="BF91" s="205"/>
      <c r="BG91" s="205"/>
      <c r="BH91" s="206"/>
      <c r="BI91" s="205"/>
      <c r="BJ91" s="205"/>
      <c r="BK91" s="205"/>
      <c r="BL91" s="207"/>
      <c r="BM91" s="7" t="str">
        <f t="shared" si="3"/>
        <v>C</v>
      </c>
    </row>
    <row r="92" spans="1:66" s="389" customFormat="1" ht="27.75" hidden="1" thickTop="1">
      <c r="A92" s="277">
        <v>88</v>
      </c>
      <c r="B92" s="358" t="str">
        <f t="shared" si="4"/>
        <v>PSS11_Adani Green Energy 27 B Limited (AGE27BL)</v>
      </c>
      <c r="C92" s="384" t="s">
        <v>653</v>
      </c>
      <c r="D92" s="360" t="s">
        <v>22</v>
      </c>
      <c r="E92" s="361" t="s">
        <v>628</v>
      </c>
      <c r="F92" s="586" t="s">
        <v>2090</v>
      </c>
      <c r="G92" s="255" t="s">
        <v>2091</v>
      </c>
      <c r="H92" s="363" t="s">
        <v>1842</v>
      </c>
      <c r="I92" s="361" t="s">
        <v>141</v>
      </c>
      <c r="J92" s="361" t="s">
        <v>142</v>
      </c>
      <c r="K92" s="421">
        <v>46008</v>
      </c>
      <c r="L92" s="364"/>
      <c r="M92" s="386"/>
      <c r="N92" s="168" t="str" cm="1">
        <f t="array" ref="N92">_xlfn.IFNA(LOOKUP(2, 1/(MOD(COLUMN(O92:XFD92)-COLUMN(O92), 5)=2)/(O92:XFD92&lt;&gt;""), O92:XFD92),"Not Submitted")</f>
        <v>RFC</v>
      </c>
      <c r="O92" s="387">
        <v>46008</v>
      </c>
      <c r="P92" s="388">
        <v>46009</v>
      </c>
      <c r="Q92" s="361" t="s">
        <v>8</v>
      </c>
      <c r="R92" s="369" t="s">
        <v>2077</v>
      </c>
      <c r="S92" s="370" t="s">
        <v>1986</v>
      </c>
      <c r="T92" s="371">
        <v>46051</v>
      </c>
      <c r="U92" s="372">
        <v>46052</v>
      </c>
      <c r="V92" s="366" t="s">
        <v>8</v>
      </c>
      <c r="W92" s="370" t="s">
        <v>2092</v>
      </c>
      <c r="X92" s="370" t="s">
        <v>1986</v>
      </c>
      <c r="Y92" s="373"/>
      <c r="Z92" s="374"/>
      <c r="AA92" s="375"/>
      <c r="AB92" s="366"/>
      <c r="AC92" s="366"/>
      <c r="AD92" s="376"/>
      <c r="AE92" s="374"/>
      <c r="AF92" s="375"/>
      <c r="AG92" s="370"/>
      <c r="AH92" s="370"/>
      <c r="AI92" s="377"/>
      <c r="AJ92" s="378"/>
      <c r="AK92" s="370"/>
      <c r="AL92" s="370"/>
      <c r="AM92" s="370"/>
      <c r="AN92" s="379"/>
      <c r="AO92" s="370"/>
      <c r="AP92" s="370"/>
      <c r="AQ92" s="370"/>
      <c r="AR92" s="370"/>
      <c r="AS92" s="379"/>
      <c r="AT92" s="370"/>
      <c r="AU92" s="370"/>
      <c r="AV92" s="370"/>
      <c r="AW92" s="370"/>
      <c r="AX92" s="379"/>
      <c r="AY92" s="370"/>
      <c r="AZ92" s="370"/>
      <c r="BA92" s="370"/>
      <c r="BB92" s="370"/>
      <c r="BC92" s="379"/>
      <c r="BD92" s="370"/>
      <c r="BE92" s="370"/>
      <c r="BF92" s="370"/>
      <c r="BG92" s="370"/>
      <c r="BH92" s="379"/>
      <c r="BI92" s="370"/>
      <c r="BJ92" s="370"/>
      <c r="BK92" s="370"/>
      <c r="BL92" s="380"/>
      <c r="BM92" s="7" t="str">
        <f t="shared" si="3"/>
        <v>C</v>
      </c>
      <c r="BN92" s="7" t="s">
        <v>3219</v>
      </c>
    </row>
    <row r="93" spans="1:66" s="389" customFormat="1" ht="27" hidden="1" thickTop="1">
      <c r="A93" s="277">
        <v>89</v>
      </c>
      <c r="B93" s="391" t="str">
        <f t="shared" si="4"/>
        <v>PSS11_Adani Green Energy 27 B Limited (AGE27BL)</v>
      </c>
      <c r="C93" s="392" t="s">
        <v>1848</v>
      </c>
      <c r="D93" s="393" t="s">
        <v>22</v>
      </c>
      <c r="E93" s="394" t="s">
        <v>628</v>
      </c>
      <c r="F93" s="586" t="s">
        <v>2093</v>
      </c>
      <c r="G93" s="395" t="s">
        <v>1850</v>
      </c>
      <c r="H93" s="396" t="s">
        <v>1851</v>
      </c>
      <c r="I93" s="394" t="s">
        <v>141</v>
      </c>
      <c r="J93" s="394" t="s">
        <v>142</v>
      </c>
      <c r="K93" s="422"/>
      <c r="L93" s="397"/>
      <c r="M93" s="398"/>
      <c r="N93" s="168" t="str" cm="1">
        <f t="array" ref="N93">_xlfn.IFNA(LOOKUP(2, 1/(MOD(COLUMN(O93:XFD93)-COLUMN(O93), 5)=2)/(O93:XFD93&lt;&gt;""), O93:XFD93),"Not Submitted")</f>
        <v>RFC</v>
      </c>
      <c r="O93" s="400">
        <v>46008</v>
      </c>
      <c r="P93" s="400">
        <v>46008</v>
      </c>
      <c r="Q93" s="394" t="s">
        <v>8</v>
      </c>
      <c r="R93" s="401" t="s">
        <v>2094</v>
      </c>
      <c r="S93" s="370" t="s">
        <v>2081</v>
      </c>
      <c r="T93" s="403"/>
      <c r="U93" s="404"/>
      <c r="V93" s="399"/>
      <c r="W93" s="402"/>
      <c r="X93" s="370"/>
      <c r="Y93" s="405"/>
      <c r="Z93" s="406"/>
      <c r="AA93" s="407"/>
      <c r="AB93" s="399"/>
      <c r="AC93" s="399"/>
      <c r="AD93" s="408"/>
      <c r="AE93" s="406"/>
      <c r="AF93" s="407"/>
      <c r="AG93" s="402"/>
      <c r="AH93" s="402"/>
      <c r="AI93" s="409"/>
      <c r="AJ93" s="410"/>
      <c r="AK93" s="402"/>
      <c r="AL93" s="402"/>
      <c r="AM93" s="402"/>
      <c r="AN93" s="411"/>
      <c r="AO93" s="402"/>
      <c r="AP93" s="402"/>
      <c r="AQ93" s="402"/>
      <c r="AR93" s="402"/>
      <c r="AS93" s="411"/>
      <c r="AT93" s="402"/>
      <c r="AU93" s="402"/>
      <c r="AV93" s="402"/>
      <c r="AW93" s="402"/>
      <c r="AX93" s="411"/>
      <c r="AY93" s="402"/>
      <c r="AZ93" s="402"/>
      <c r="BA93" s="402"/>
      <c r="BB93" s="402"/>
      <c r="BC93" s="411"/>
      <c r="BD93" s="402"/>
      <c r="BE93" s="402"/>
      <c r="BF93" s="402"/>
      <c r="BG93" s="402"/>
      <c r="BH93" s="411"/>
      <c r="BI93" s="402"/>
      <c r="BJ93" s="402"/>
      <c r="BK93" s="402"/>
      <c r="BL93" s="412"/>
      <c r="BM93" s="7" t="str">
        <f t="shared" si="3"/>
        <v>C</v>
      </c>
      <c r="BN93" s="389" t="s">
        <v>3219</v>
      </c>
    </row>
    <row r="94" spans="1:66" s="389" customFormat="1" ht="27" hidden="1" thickTop="1">
      <c r="A94" s="277">
        <v>90</v>
      </c>
      <c r="B94" s="390" t="str">
        <f t="shared" si="4"/>
        <v>PSS11_Adani Green Energy 27 B Limited (AGE27BL)</v>
      </c>
      <c r="C94" s="392" t="s">
        <v>1853</v>
      </c>
      <c r="D94" s="393" t="s">
        <v>22</v>
      </c>
      <c r="E94" s="394" t="s">
        <v>628</v>
      </c>
      <c r="F94" s="586" t="s">
        <v>2095</v>
      </c>
      <c r="G94" s="395" t="s">
        <v>1855</v>
      </c>
      <c r="H94" s="396" t="s">
        <v>792</v>
      </c>
      <c r="I94" s="394" t="s">
        <v>141</v>
      </c>
      <c r="J94" s="394" t="s">
        <v>142</v>
      </c>
      <c r="K94" s="422"/>
      <c r="L94" s="397"/>
      <c r="M94" s="398"/>
      <c r="N94" s="168" t="str" cm="1">
        <f t="array" ref="N94">_xlfn.IFNA(LOOKUP(2, 1/(MOD(COLUMN(O94:XFD94)-COLUMN(O94), 5)=2)/(O94:XFD94&lt;&gt;""), O94:XFD94),"Not Submitted")</f>
        <v>RFC</v>
      </c>
      <c r="O94" s="400">
        <v>46007</v>
      </c>
      <c r="P94" s="400">
        <v>46007</v>
      </c>
      <c r="Q94" s="394" t="s">
        <v>8</v>
      </c>
      <c r="R94" s="401" t="s">
        <v>2096</v>
      </c>
      <c r="S94" s="370" t="s">
        <v>1986</v>
      </c>
      <c r="T94" s="403">
        <v>46008</v>
      </c>
      <c r="U94" s="404">
        <v>46008</v>
      </c>
      <c r="V94" s="399" t="s">
        <v>8</v>
      </c>
      <c r="W94" s="401" t="s">
        <v>2094</v>
      </c>
      <c r="X94" s="370" t="s">
        <v>1986</v>
      </c>
      <c r="Y94" s="405"/>
      <c r="Z94" s="406"/>
      <c r="AA94" s="407"/>
      <c r="AB94" s="402"/>
      <c r="AC94" s="399"/>
      <c r="AD94" s="408"/>
      <c r="AE94" s="406"/>
      <c r="AF94" s="407"/>
      <c r="AG94" s="402"/>
      <c r="AH94" s="402"/>
      <c r="AI94" s="409"/>
      <c r="AJ94" s="410"/>
      <c r="AK94" s="402"/>
      <c r="AL94" s="402"/>
      <c r="AM94" s="402"/>
      <c r="AN94" s="411"/>
      <c r="AO94" s="402"/>
      <c r="AP94" s="402"/>
      <c r="AQ94" s="402"/>
      <c r="AR94" s="402"/>
      <c r="AS94" s="411"/>
      <c r="AT94" s="402"/>
      <c r="AU94" s="402"/>
      <c r="AV94" s="402"/>
      <c r="AW94" s="402"/>
      <c r="AX94" s="411"/>
      <c r="AY94" s="402"/>
      <c r="AZ94" s="402"/>
      <c r="BA94" s="402"/>
      <c r="BB94" s="402"/>
      <c r="BC94" s="411"/>
      <c r="BD94" s="402"/>
      <c r="BE94" s="402"/>
      <c r="BF94" s="402"/>
      <c r="BG94" s="402"/>
      <c r="BH94" s="411"/>
      <c r="BI94" s="402"/>
      <c r="BJ94" s="402"/>
      <c r="BK94" s="402"/>
      <c r="BL94" s="412"/>
      <c r="BM94" s="7" t="str">
        <f t="shared" si="3"/>
        <v>C</v>
      </c>
      <c r="BN94" s="7" t="s">
        <v>3219</v>
      </c>
    </row>
    <row r="95" spans="1:66" s="2" customFormat="1" ht="27" hidden="1">
      <c r="A95" s="277">
        <v>173</v>
      </c>
      <c r="B95" s="277" t="str">
        <f t="shared" si="4"/>
        <v>PSS11_Adani Green Energy 27 B Limited (AGE27BL)</v>
      </c>
      <c r="C95" s="298" t="s">
        <v>698</v>
      </c>
      <c r="D95" s="549" t="s">
        <v>22</v>
      </c>
      <c r="E95" s="445" t="s">
        <v>628</v>
      </c>
      <c r="F95" s="459" t="s">
        <v>2983</v>
      </c>
      <c r="H95" s="447" t="s">
        <v>2984</v>
      </c>
      <c r="I95" s="160" t="s">
        <v>141</v>
      </c>
      <c r="J95" s="160" t="s">
        <v>159</v>
      </c>
      <c r="K95" s="164"/>
      <c r="L95" s="165"/>
      <c r="M95" s="166"/>
      <c r="N95" s="168" t="str" cm="1">
        <f t="array" ref="N95">_xlfn.IFNA(LOOKUP(2, 1/(MOD(COLUMN(O95:XFD95)-COLUMN(O95), 5)=2)/(O95:XFD95&lt;&gt;""), O95:XFD95),"Not Submitted")</f>
        <v>RFC</v>
      </c>
      <c r="O95" s="228">
        <v>46193</v>
      </c>
      <c r="P95" s="228">
        <v>46195</v>
      </c>
      <c r="Q95" s="198" t="s">
        <v>8</v>
      </c>
      <c r="R95" s="102" t="s">
        <v>2989</v>
      </c>
      <c r="S95" s="172"/>
      <c r="T95" s="188"/>
      <c r="U95" s="185"/>
      <c r="V95" s="172"/>
      <c r="W95" s="172"/>
      <c r="X95" s="227"/>
      <c r="Y95" s="232"/>
      <c r="Z95" s="208"/>
      <c r="AA95" s="168"/>
      <c r="AB95" s="168"/>
      <c r="AC95" s="231"/>
      <c r="AD95" s="232"/>
      <c r="AE95" s="208"/>
      <c r="AF95" s="172"/>
      <c r="AG95" s="172"/>
      <c r="AH95" s="236"/>
      <c r="AI95" s="205"/>
      <c r="AJ95" s="172"/>
      <c r="AK95" s="172"/>
      <c r="AL95" s="172"/>
      <c r="AM95" s="180"/>
      <c r="AN95" s="172"/>
      <c r="AO95" s="172"/>
      <c r="AP95" s="172"/>
      <c r="AQ95" s="172"/>
      <c r="AR95" s="180"/>
      <c r="AS95" s="172"/>
      <c r="AT95" s="172"/>
      <c r="AU95" s="172"/>
      <c r="AV95" s="172"/>
      <c r="AW95" s="180"/>
      <c r="AX95" s="172"/>
      <c r="AY95" s="172"/>
      <c r="AZ95" s="172"/>
      <c r="BA95" s="172"/>
      <c r="BB95" s="180"/>
      <c r="BC95" s="172"/>
      <c r="BD95" s="172"/>
      <c r="BE95" s="172"/>
      <c r="BF95" s="172"/>
      <c r="BG95" s="180"/>
      <c r="BH95" s="172"/>
      <c r="BI95" s="172"/>
      <c r="BJ95" s="172"/>
      <c r="BK95" s="191"/>
      <c r="BL95" s="7"/>
      <c r="BM95" s="7" t="str">
        <f t="shared" si="3"/>
        <v>C</v>
      </c>
    </row>
    <row r="96" spans="1:66" s="389" customFormat="1" ht="27" hidden="1" thickTop="1">
      <c r="A96" s="461">
        <v>91</v>
      </c>
      <c r="B96" s="462" t="str">
        <f t="shared" si="4"/>
        <v>PSS11_Adani Green Energy 27 B Limited (AGE27BL)</v>
      </c>
      <c r="C96" s="680" t="s">
        <v>674</v>
      </c>
      <c r="D96" s="681" t="s">
        <v>637</v>
      </c>
      <c r="E96" s="465" t="s">
        <v>689</v>
      </c>
      <c r="F96" s="682" t="s">
        <v>2097</v>
      </c>
      <c r="G96" s="429"/>
      <c r="H96" s="683" t="s">
        <v>677</v>
      </c>
      <c r="I96" s="469" t="s">
        <v>141</v>
      </c>
      <c r="J96" s="470" t="s">
        <v>142</v>
      </c>
      <c r="K96" s="684">
        <v>46052</v>
      </c>
      <c r="L96" s="471"/>
      <c r="M96" s="472"/>
      <c r="N96" s="473" t="str" cm="1">
        <f t="array" ref="N96">_xlfn.IFNA(LOOKUP(2, 1/(MOD(COLUMN(O96:XFD96)-COLUMN(O96), 5)=2)/(O96:XFD96&lt;&gt;""), O96:XFD96),"Not Submitted")</f>
        <v>Delete</v>
      </c>
      <c r="O96" s="474"/>
      <c r="P96" s="474"/>
      <c r="Q96" s="475" t="s">
        <v>56</v>
      </c>
      <c r="R96" s="401"/>
      <c r="S96" s="207" t="s">
        <v>2973</v>
      </c>
      <c r="T96" s="403"/>
      <c r="U96" s="404"/>
      <c r="V96" s="399"/>
      <c r="W96" s="401"/>
      <c r="X96" s="402"/>
      <c r="Y96" s="405"/>
      <c r="Z96" s="406"/>
      <c r="AA96" s="407"/>
      <c r="AB96" s="402"/>
      <c r="AC96" s="399"/>
      <c r="AD96" s="408"/>
      <c r="AE96" s="406"/>
      <c r="AF96" s="407"/>
      <c r="AG96" s="402"/>
      <c r="AH96" s="402"/>
      <c r="AI96" s="409"/>
      <c r="AJ96" s="410"/>
      <c r="AK96" s="402"/>
      <c r="AL96" s="402"/>
      <c r="AM96" s="402"/>
      <c r="AN96" s="411"/>
      <c r="AO96" s="402"/>
      <c r="AP96" s="402"/>
      <c r="AQ96" s="402"/>
      <c r="AR96" s="402"/>
      <c r="AS96" s="411"/>
      <c r="AT96" s="402"/>
      <c r="AU96" s="402"/>
      <c r="AV96" s="402"/>
      <c r="AW96" s="402"/>
      <c r="AX96" s="411"/>
      <c r="AY96" s="402"/>
      <c r="AZ96" s="402"/>
      <c r="BA96" s="402"/>
      <c r="BB96" s="402"/>
      <c r="BC96" s="411"/>
      <c r="BD96" s="402"/>
      <c r="BE96" s="402"/>
      <c r="BF96" s="402"/>
      <c r="BG96" s="402"/>
      <c r="BH96" s="411"/>
      <c r="BI96" s="402"/>
      <c r="BJ96" s="402"/>
      <c r="BK96" s="402"/>
      <c r="BL96" s="412"/>
      <c r="BM96" s="7" t="str">
        <f t="shared" si="3"/>
        <v>C</v>
      </c>
    </row>
    <row r="97" spans="1:66" s="389" customFormat="1" ht="27" hidden="1">
      <c r="A97" s="277">
        <v>92</v>
      </c>
      <c r="B97" s="26" t="str">
        <f t="shared" si="4"/>
        <v>PSS11_Adani Green Energy 27 B Limited (AGE27BL)</v>
      </c>
      <c r="C97" s="279" t="s">
        <v>703</v>
      </c>
      <c r="D97" s="279" t="s">
        <v>637</v>
      </c>
      <c r="E97" s="28" t="s">
        <v>689</v>
      </c>
      <c r="F97" s="428" t="s">
        <v>2098</v>
      </c>
      <c r="G97" s="515"/>
      <c r="H97" s="211" t="s">
        <v>2099</v>
      </c>
      <c r="I97" s="415" t="s">
        <v>141</v>
      </c>
      <c r="J97" s="419" t="s">
        <v>142</v>
      </c>
      <c r="K97" s="425">
        <v>46037</v>
      </c>
      <c r="L97" s="397"/>
      <c r="M97" s="398"/>
      <c r="N97" s="168" t="str" cm="1">
        <f t="array" ref="N97">_xlfn.IFNA(LOOKUP(2, 1/(MOD(COLUMN(O97:XFD97)-COLUMN(O97), 5)=2)/(O97:XFD97&lt;&gt;""), O97:XFD97),"Not Submitted")</f>
        <v>Cat. -IV</v>
      </c>
      <c r="O97" s="413">
        <v>46044</v>
      </c>
      <c r="P97" s="413">
        <v>46044</v>
      </c>
      <c r="Q97" s="394" t="s">
        <v>8</v>
      </c>
      <c r="R97" s="401" t="s">
        <v>2100</v>
      </c>
      <c r="S97" s="402" t="s">
        <v>2101</v>
      </c>
      <c r="T97" s="403" t="s">
        <v>2102</v>
      </c>
      <c r="U97" s="404" t="s">
        <v>2103</v>
      </c>
      <c r="V97" s="399" t="s">
        <v>37</v>
      </c>
      <c r="W97" s="536" t="s">
        <v>2104</v>
      </c>
      <c r="X97" s="402"/>
      <c r="Y97" s="405">
        <v>46086</v>
      </c>
      <c r="Z97" s="406">
        <v>46086</v>
      </c>
      <c r="AA97" s="394" t="s">
        <v>37</v>
      </c>
      <c r="AB97" s="402" t="s">
        <v>2105</v>
      </c>
      <c r="AC97" s="399"/>
      <c r="AD97" s="408"/>
      <c r="AE97" s="406"/>
      <c r="AF97" s="407"/>
      <c r="AG97" s="402"/>
      <c r="AH97" s="402"/>
      <c r="AI97" s="409"/>
      <c r="AJ97" s="410"/>
      <c r="AK97" s="402"/>
      <c r="AL97" s="402"/>
      <c r="AM97" s="402"/>
      <c r="AN97" s="411"/>
      <c r="AO97" s="402"/>
      <c r="AP97" s="402"/>
      <c r="AQ97" s="402"/>
      <c r="AR97" s="402"/>
      <c r="AS97" s="411"/>
      <c r="AT97" s="402"/>
      <c r="AU97" s="402"/>
      <c r="AV97" s="402"/>
      <c r="AW97" s="402"/>
      <c r="AX97" s="411"/>
      <c r="AY97" s="402"/>
      <c r="AZ97" s="402"/>
      <c r="BA97" s="402"/>
      <c r="BB97" s="402"/>
      <c r="BC97" s="411"/>
      <c r="BD97" s="402"/>
      <c r="BE97" s="402"/>
      <c r="BF97" s="402"/>
      <c r="BG97" s="402"/>
      <c r="BH97" s="411"/>
      <c r="BI97" s="402"/>
      <c r="BJ97" s="402"/>
      <c r="BK97" s="402"/>
      <c r="BL97" s="412"/>
      <c r="BM97" s="7" t="str">
        <f t="shared" si="3"/>
        <v>S</v>
      </c>
    </row>
    <row r="98" spans="1:66" s="389" customFormat="1" ht="38.25" hidden="1">
      <c r="A98" s="277">
        <v>93</v>
      </c>
      <c r="B98" s="519" t="str">
        <f t="shared" si="4"/>
        <v>PSS11_Adani Green Energy 27 B Limited (AGE27BL)</v>
      </c>
      <c r="C98" s="75" t="s">
        <v>708</v>
      </c>
      <c r="D98" s="516" t="s">
        <v>637</v>
      </c>
      <c r="E98" s="445" t="s">
        <v>689</v>
      </c>
      <c r="F98" s="517" t="s">
        <v>2106</v>
      </c>
      <c r="G98" s="429"/>
      <c r="H98" s="518" t="s">
        <v>715</v>
      </c>
      <c r="I98" s="415" t="s">
        <v>141</v>
      </c>
      <c r="J98" s="419" t="s">
        <v>142</v>
      </c>
      <c r="K98" s="426">
        <v>46045</v>
      </c>
      <c r="L98" s="397"/>
      <c r="M98" s="398"/>
      <c r="N98" s="168" t="str" cm="1">
        <f t="array" ref="N98">_xlfn.IFNA(LOOKUP(2, 1/(MOD(COLUMN(O98:XFD98)-COLUMN(O98), 5)=2)/(O98:XFD98&lt;&gt;""), O98:XFD98),"Not Submitted")</f>
        <v>Cat. -I_Star</v>
      </c>
      <c r="O98" s="430">
        <v>46043</v>
      </c>
      <c r="P98" s="430">
        <v>46043</v>
      </c>
      <c r="Q98" s="394" t="s">
        <v>8</v>
      </c>
      <c r="R98" s="401" t="s">
        <v>2107</v>
      </c>
      <c r="S98" s="402"/>
      <c r="T98" s="403">
        <v>46051</v>
      </c>
      <c r="U98" s="404">
        <v>46051</v>
      </c>
      <c r="V98" s="399" t="s">
        <v>8</v>
      </c>
      <c r="W98" s="401" t="s">
        <v>2108</v>
      </c>
      <c r="X98" s="402"/>
      <c r="Y98" s="405" t="s">
        <v>171</v>
      </c>
      <c r="Z98" s="406">
        <v>46060</v>
      </c>
      <c r="AA98" s="394" t="s">
        <v>33</v>
      </c>
      <c r="AB98" s="402" t="s">
        <v>2109</v>
      </c>
      <c r="AC98" s="399"/>
      <c r="AD98" s="408" t="s">
        <v>171</v>
      </c>
      <c r="AE98" s="406"/>
      <c r="AF98" s="407"/>
      <c r="AG98" s="402"/>
      <c r="AH98" s="402"/>
      <c r="AI98" s="575">
        <v>46078</v>
      </c>
      <c r="AJ98" s="576">
        <v>46078</v>
      </c>
      <c r="AK98" s="394" t="s">
        <v>34</v>
      </c>
      <c r="AL98" s="402" t="s">
        <v>2110</v>
      </c>
      <c r="AM98" s="402"/>
      <c r="AN98" s="735">
        <v>46230</v>
      </c>
      <c r="AO98" s="736">
        <v>46230</v>
      </c>
      <c r="AP98" s="394" t="s">
        <v>34</v>
      </c>
      <c r="AQ98" s="402" t="s">
        <v>3156</v>
      </c>
      <c r="AR98" s="402"/>
      <c r="AS98" s="411"/>
      <c r="AT98" s="402"/>
      <c r="AU98" s="402"/>
      <c r="AV98" s="402"/>
      <c r="AW98" s="402"/>
      <c r="AX98" s="411"/>
      <c r="AY98" s="402"/>
      <c r="AZ98" s="402"/>
      <c r="BA98" s="402"/>
      <c r="BB98" s="402"/>
      <c r="BC98" s="411"/>
      <c r="BD98" s="402"/>
      <c r="BE98" s="402"/>
      <c r="BF98" s="402"/>
      <c r="BG98" s="402"/>
      <c r="BH98" s="411"/>
      <c r="BI98" s="402"/>
      <c r="BJ98" s="402"/>
      <c r="BK98" s="402"/>
      <c r="BL98" s="412"/>
      <c r="BM98" s="7" t="str">
        <f t="shared" si="3"/>
        <v>C</v>
      </c>
    </row>
    <row r="99" spans="1:66" s="389" customFormat="1" ht="27" hidden="1" thickTop="1">
      <c r="A99" s="461">
        <v>94</v>
      </c>
      <c r="B99" s="462" t="str">
        <f t="shared" si="4"/>
        <v>PSS11_Adani Green Energy 27 B Limited (AGE27BL)</v>
      </c>
      <c r="C99" s="463" t="s">
        <v>711</v>
      </c>
      <c r="D99" s="464" t="s">
        <v>637</v>
      </c>
      <c r="E99" s="465" t="s">
        <v>689</v>
      </c>
      <c r="F99" s="466" t="s">
        <v>2111</v>
      </c>
      <c r="G99" s="429"/>
      <c r="H99" s="468" t="s">
        <v>713</v>
      </c>
      <c r="I99" s="469" t="s">
        <v>141</v>
      </c>
      <c r="J99" s="470" t="s">
        <v>142</v>
      </c>
      <c r="K99" s="685">
        <v>46039</v>
      </c>
      <c r="L99" s="471"/>
      <c r="M99" s="472"/>
      <c r="N99" s="473" t="str" cm="1">
        <f t="array" ref="N99">_xlfn.IFNA(LOOKUP(2, 1/(MOD(COLUMN(O99:XFD99)-COLUMN(O99), 5)=2)/(O99:XFD99&lt;&gt;""), O99:XFD99),"Not Submitted")</f>
        <v>Delete</v>
      </c>
      <c r="O99" s="474"/>
      <c r="P99" s="474"/>
      <c r="Q99" s="475" t="s">
        <v>56</v>
      </c>
      <c r="R99" s="401"/>
      <c r="S99" s="207" t="s">
        <v>2973</v>
      </c>
      <c r="T99" s="403"/>
      <c r="U99" s="404"/>
      <c r="V99" s="399"/>
      <c r="W99" s="401"/>
      <c r="X99" s="402"/>
      <c r="Y99" s="405"/>
      <c r="Z99" s="406"/>
      <c r="AA99" s="407"/>
      <c r="AB99" s="402"/>
      <c r="AC99" s="399"/>
      <c r="AD99" s="408"/>
      <c r="AE99" s="406"/>
      <c r="AF99" s="407"/>
      <c r="AG99" s="402"/>
      <c r="AH99" s="402"/>
      <c r="AI99" s="409"/>
      <c r="AJ99" s="410"/>
      <c r="AK99" s="402"/>
      <c r="AL99" s="402"/>
      <c r="AM99" s="402"/>
      <c r="AN99" s="411"/>
      <c r="AO99" s="402"/>
      <c r="AP99" s="402"/>
      <c r="AQ99" s="402"/>
      <c r="AR99" s="402"/>
      <c r="AS99" s="411"/>
      <c r="AT99" s="402"/>
      <c r="AU99" s="402"/>
      <c r="AV99" s="402"/>
      <c r="AW99" s="402"/>
      <c r="AX99" s="411"/>
      <c r="AY99" s="402"/>
      <c r="AZ99" s="402"/>
      <c r="BA99" s="402"/>
      <c r="BB99" s="402"/>
      <c r="BC99" s="411"/>
      <c r="BD99" s="402"/>
      <c r="BE99" s="402"/>
      <c r="BF99" s="402"/>
      <c r="BG99" s="402"/>
      <c r="BH99" s="411"/>
      <c r="BI99" s="402"/>
      <c r="BJ99" s="402"/>
      <c r="BK99" s="402"/>
      <c r="BL99" s="412"/>
      <c r="BM99" s="7" t="str">
        <f t="shared" si="3"/>
        <v>C</v>
      </c>
    </row>
    <row r="100" spans="1:66" ht="27" hidden="1" thickTop="1">
      <c r="A100" s="277">
        <v>95</v>
      </c>
      <c r="B100" s="390" t="str">
        <f t="shared" si="4"/>
        <v>PSS11_Adani Green Energy 27 B Limited (AGE27BL)</v>
      </c>
      <c r="C100" s="414" t="s">
        <v>708</v>
      </c>
      <c r="D100" s="197" t="s">
        <v>637</v>
      </c>
      <c r="E100" s="160" t="s">
        <v>689</v>
      </c>
      <c r="F100" s="428" t="s">
        <v>2112</v>
      </c>
      <c r="G100" s="416"/>
      <c r="H100" s="427" t="s">
        <v>720</v>
      </c>
      <c r="I100" s="415" t="s">
        <v>141</v>
      </c>
      <c r="J100" s="419" t="s">
        <v>142</v>
      </c>
      <c r="K100" s="425">
        <v>46042</v>
      </c>
      <c r="N100" s="168" t="str" cm="1">
        <f t="array" ref="N100">_xlfn.IFNA(LOOKUP(2, 1/(MOD(COLUMN(O100:XFD100)-COLUMN(O100), 5)=2)/(O100:XFD100&lt;&gt;""), O100:XFD100),"Not Submitted")</f>
        <v>Not Submitted</v>
      </c>
      <c r="BM100" s="7" t="str">
        <f t="shared" si="3"/>
        <v>C</v>
      </c>
    </row>
    <row r="101" spans="1:66" s="389" customFormat="1" ht="27" hidden="1" thickTop="1">
      <c r="A101" s="277">
        <v>96</v>
      </c>
      <c r="B101" s="390" t="str">
        <f t="shared" si="4"/>
        <v>PSS11_Adani Green Energy 27 B Limited (AGE27BL)</v>
      </c>
      <c r="C101" s="414" t="s">
        <v>708</v>
      </c>
      <c r="D101" s="197" t="s">
        <v>637</v>
      </c>
      <c r="E101" s="160" t="s">
        <v>689</v>
      </c>
      <c r="F101" s="428" t="s">
        <v>2113</v>
      </c>
      <c r="G101" s="429"/>
      <c r="H101" s="427" t="s">
        <v>718</v>
      </c>
      <c r="I101" s="415"/>
      <c r="J101" s="419"/>
      <c r="K101" s="425">
        <v>46037</v>
      </c>
      <c r="L101" s="397"/>
      <c r="M101" s="398"/>
      <c r="N101" s="168" t="str" cm="1">
        <f t="array" ref="N101">_xlfn.IFNA(LOOKUP(2, 1/(MOD(COLUMN(O101:XFD101)-COLUMN(O101), 5)=2)/(O101:XFD101&lt;&gt;""), O101:XFD101),"Not Submitted")</f>
        <v>Cat. -I_Star</v>
      </c>
      <c r="O101" s="413">
        <v>46233</v>
      </c>
      <c r="P101" s="413">
        <v>46233</v>
      </c>
      <c r="Q101" s="394" t="s">
        <v>34</v>
      </c>
      <c r="R101" s="401" t="s">
        <v>3174</v>
      </c>
      <c r="S101" s="402"/>
      <c r="T101" s="403"/>
      <c r="U101" s="404"/>
      <c r="V101" s="399"/>
      <c r="W101" s="401"/>
      <c r="X101" s="402"/>
      <c r="Y101" s="405"/>
      <c r="Z101" s="406"/>
      <c r="AA101" s="407"/>
      <c r="AB101" s="402"/>
      <c r="AC101" s="399"/>
      <c r="AD101" s="408"/>
      <c r="AE101" s="406"/>
      <c r="AF101" s="407"/>
      <c r="AG101" s="402"/>
      <c r="AH101" s="402"/>
      <c r="AI101" s="409"/>
      <c r="AJ101" s="410"/>
      <c r="AK101" s="402"/>
      <c r="AL101" s="402"/>
      <c r="AM101" s="402"/>
      <c r="AN101" s="411"/>
      <c r="AO101" s="402"/>
      <c r="AP101" s="402"/>
      <c r="AQ101" s="402"/>
      <c r="AR101" s="402"/>
      <c r="AS101" s="411"/>
      <c r="AT101" s="402"/>
      <c r="AU101" s="402"/>
      <c r="AV101" s="402"/>
      <c r="AW101" s="402"/>
      <c r="AX101" s="411"/>
      <c r="AY101" s="402"/>
      <c r="AZ101" s="402"/>
      <c r="BA101" s="402"/>
      <c r="BB101" s="402"/>
      <c r="BC101" s="411"/>
      <c r="BD101" s="402"/>
      <c r="BE101" s="402"/>
      <c r="BF101" s="402"/>
      <c r="BG101" s="402"/>
      <c r="BH101" s="411"/>
      <c r="BI101" s="402"/>
      <c r="BJ101" s="402"/>
      <c r="BK101" s="402"/>
      <c r="BL101" s="412"/>
      <c r="BM101" s="7" t="str">
        <f t="shared" si="3"/>
        <v>C</v>
      </c>
    </row>
    <row r="102" spans="1:66" s="389" customFormat="1" ht="27" hidden="1" thickTop="1">
      <c r="A102" s="461">
        <v>97</v>
      </c>
      <c r="B102" s="462" t="str">
        <f t="shared" si="4"/>
        <v>PSS11_Adani Green Energy 27 B Limited (AGE27BL)</v>
      </c>
      <c r="C102" s="680" t="s">
        <v>643</v>
      </c>
      <c r="D102" s="681" t="s">
        <v>637</v>
      </c>
      <c r="E102" s="465" t="s">
        <v>689</v>
      </c>
      <c r="F102" s="682" t="s">
        <v>2114</v>
      </c>
      <c r="G102" s="429"/>
      <c r="H102" s="683" t="s">
        <v>745</v>
      </c>
      <c r="I102" s="469" t="s">
        <v>141</v>
      </c>
      <c r="J102" s="470" t="s">
        <v>142</v>
      </c>
      <c r="K102" s="685">
        <v>46045</v>
      </c>
      <c r="L102" s="471"/>
      <c r="M102" s="472"/>
      <c r="N102" s="473" t="str" cm="1">
        <f t="array" ref="N102">_xlfn.IFNA(LOOKUP(2, 1/(MOD(COLUMN(O102:XFD102)-COLUMN(O102), 5)=2)/(O102:XFD102&lt;&gt;""), O102:XFD102),"Not Submitted")</f>
        <v>delete</v>
      </c>
      <c r="O102" s="474"/>
      <c r="P102" s="474"/>
      <c r="Q102" s="475" t="s">
        <v>61</v>
      </c>
      <c r="R102" s="401"/>
      <c r="S102" s="207" t="s">
        <v>2973</v>
      </c>
      <c r="T102" s="403"/>
      <c r="U102" s="404"/>
      <c r="V102" s="399"/>
      <c r="W102" s="401"/>
      <c r="X102" s="402"/>
      <c r="Y102" s="405"/>
      <c r="Z102" s="406"/>
      <c r="AA102" s="407"/>
      <c r="AB102" s="402"/>
      <c r="AC102" s="399"/>
      <c r="AD102" s="408"/>
      <c r="AE102" s="406"/>
      <c r="AF102" s="407"/>
      <c r="AG102" s="402"/>
      <c r="AH102" s="402"/>
      <c r="AI102" s="409"/>
      <c r="AJ102" s="410"/>
      <c r="AK102" s="402"/>
      <c r="AL102" s="402"/>
      <c r="AM102" s="402"/>
      <c r="AN102" s="411"/>
      <c r="AO102" s="402"/>
      <c r="AP102" s="402"/>
      <c r="AQ102" s="402"/>
      <c r="AR102" s="402"/>
      <c r="AS102" s="411"/>
      <c r="AT102" s="402"/>
      <c r="AU102" s="402"/>
      <c r="AV102" s="402"/>
      <c r="AW102" s="402"/>
      <c r="AX102" s="411"/>
      <c r="AY102" s="402"/>
      <c r="AZ102" s="402"/>
      <c r="BA102" s="402"/>
      <c r="BB102" s="402"/>
      <c r="BC102" s="411"/>
      <c r="BD102" s="402"/>
      <c r="BE102" s="402"/>
      <c r="BF102" s="402"/>
      <c r="BG102" s="402"/>
      <c r="BH102" s="411"/>
      <c r="BI102" s="402"/>
      <c r="BJ102" s="402"/>
      <c r="BK102" s="402"/>
      <c r="BL102" s="412"/>
      <c r="BM102" s="7" t="str">
        <f t="shared" si="3"/>
        <v>C</v>
      </c>
    </row>
    <row r="103" spans="1:66" s="389" customFormat="1" ht="27" hidden="1">
      <c r="A103" s="461">
        <v>99</v>
      </c>
      <c r="B103" s="686" t="str">
        <f t="shared" si="4"/>
        <v>PSS11_Adani Green Energy 27 B Limited (AGE27BL)</v>
      </c>
      <c r="C103" s="687" t="s">
        <v>643</v>
      </c>
      <c r="D103" s="688" t="s">
        <v>637</v>
      </c>
      <c r="E103" s="689" t="s">
        <v>689</v>
      </c>
      <c r="F103" s="690" t="s">
        <v>2974</v>
      </c>
      <c r="G103" s="429"/>
      <c r="H103" s="691" t="s">
        <v>742</v>
      </c>
      <c r="I103" s="469" t="s">
        <v>141</v>
      </c>
      <c r="J103" s="470" t="s">
        <v>142</v>
      </c>
      <c r="K103" s="684">
        <v>46052</v>
      </c>
      <c r="L103" s="471"/>
      <c r="M103" s="472"/>
      <c r="N103" s="473" t="str" cm="1">
        <f t="array" ref="N103">_xlfn.IFNA(LOOKUP(2, 1/(MOD(COLUMN(O103:XFD103)-COLUMN(O103), 5)=2)/(O103:XFD103&lt;&gt;""), O103:XFD103),"Not Submitted")</f>
        <v>delete</v>
      </c>
      <c r="O103" s="474"/>
      <c r="P103" s="474"/>
      <c r="Q103" s="482" t="s">
        <v>61</v>
      </c>
      <c r="R103" s="102"/>
      <c r="S103" s="205" t="s">
        <v>743</v>
      </c>
      <c r="T103" s="403"/>
      <c r="U103" s="404"/>
      <c r="V103" s="399"/>
      <c r="W103" s="401"/>
      <c r="X103" s="402"/>
      <c r="Y103" s="405"/>
      <c r="Z103" s="406"/>
      <c r="AA103" s="407"/>
      <c r="AB103" s="402"/>
      <c r="AC103" s="399"/>
      <c r="AD103" s="408"/>
      <c r="AE103" s="406"/>
      <c r="AF103" s="407"/>
      <c r="AG103" s="402"/>
      <c r="AH103" s="402"/>
      <c r="AI103" s="409"/>
      <c r="AJ103" s="410"/>
      <c r="AK103" s="402"/>
      <c r="AL103" s="402"/>
      <c r="AM103" s="402"/>
      <c r="AN103" s="411"/>
      <c r="AO103" s="402"/>
      <c r="AP103" s="402"/>
      <c r="AQ103" s="402"/>
      <c r="AR103" s="402"/>
      <c r="AS103" s="411"/>
      <c r="AT103" s="402"/>
      <c r="AU103" s="402"/>
      <c r="AV103" s="402"/>
      <c r="AW103" s="402"/>
      <c r="AX103" s="411"/>
      <c r="AY103" s="402"/>
      <c r="AZ103" s="402"/>
      <c r="BA103" s="402"/>
      <c r="BB103" s="402"/>
      <c r="BC103" s="411"/>
      <c r="BD103" s="402"/>
      <c r="BE103" s="402"/>
      <c r="BF103" s="402"/>
      <c r="BG103" s="402"/>
      <c r="BH103" s="411"/>
      <c r="BI103" s="402"/>
      <c r="BJ103" s="402"/>
      <c r="BK103" s="402"/>
      <c r="BL103" s="412"/>
      <c r="BM103" s="7" t="str">
        <f t="shared" si="3"/>
        <v>C</v>
      </c>
    </row>
    <row r="104" spans="1:66" s="2" customFormat="1" ht="27" hidden="1" thickTop="1">
      <c r="A104" s="158"/>
      <c r="B104" s="159" t="str">
        <f t="shared" si="4"/>
        <v>PSS11_Adani Green Energy 27 B Limited (AGE27BL)</v>
      </c>
      <c r="C104" s="31" t="s">
        <v>643</v>
      </c>
      <c r="D104" s="197" t="s">
        <v>637</v>
      </c>
      <c r="E104" s="160" t="s">
        <v>689</v>
      </c>
      <c r="F104" s="291" t="s">
        <v>2115</v>
      </c>
      <c r="G104" s="199"/>
      <c r="H104" s="200" t="s">
        <v>738</v>
      </c>
      <c r="I104" s="160"/>
      <c r="J104" s="198"/>
      <c r="K104" s="201"/>
      <c r="L104" s="202"/>
      <c r="M104" s="203"/>
      <c r="N104" s="168" t="str" cm="1">
        <f t="array" ref="N104">_xlfn.IFNA(LOOKUP(2, 1/(MOD(COLUMN(O104:XFD104)-COLUMN(O104), 5)=2)/(O104:XFD104&lt;&gt;""), O104:XFD104),"Not Submitted")</f>
        <v>Cat. -I_Star</v>
      </c>
      <c r="O104" s="238" t="s">
        <v>171</v>
      </c>
      <c r="P104" s="238"/>
      <c r="Q104" s="198"/>
      <c r="R104" s="102"/>
      <c r="S104" s="205"/>
      <c r="T104" s="239">
        <v>46067</v>
      </c>
      <c r="U104" s="238">
        <v>46069</v>
      </c>
      <c r="V104" s="198" t="s">
        <v>33</v>
      </c>
      <c r="W104" s="102" t="s">
        <v>2116</v>
      </c>
      <c r="X104" s="205"/>
      <c r="Y104" s="249" t="s">
        <v>3103</v>
      </c>
      <c r="Z104" s="219"/>
      <c r="AA104" s="243"/>
      <c r="AB104" s="204"/>
      <c r="AC104" s="204"/>
      <c r="AD104" s="250">
        <v>46214</v>
      </c>
      <c r="AE104" s="219">
        <v>46214</v>
      </c>
      <c r="AF104" s="198" t="s">
        <v>33</v>
      </c>
      <c r="AG104" s="205" t="s">
        <v>3104</v>
      </c>
      <c r="AH104" s="205"/>
      <c r="AI104" s="252">
        <v>46230</v>
      </c>
      <c r="AJ104" s="737">
        <v>46230</v>
      </c>
      <c r="AK104" s="198" t="s">
        <v>34</v>
      </c>
      <c r="AL104" s="205" t="s">
        <v>3162</v>
      </c>
      <c r="AM104" s="205"/>
      <c r="AN104" s="206"/>
      <c r="AO104" s="205"/>
      <c r="AP104" s="205"/>
      <c r="AQ104" s="205"/>
      <c r="AR104" s="205"/>
      <c r="AS104" s="206"/>
      <c r="AT104" s="205"/>
      <c r="AU104" s="205"/>
      <c r="AV104" s="205"/>
      <c r="AW104" s="205"/>
      <c r="AX104" s="206"/>
      <c r="AY104" s="205"/>
      <c r="AZ104" s="205"/>
      <c r="BA104" s="205"/>
      <c r="BB104" s="205"/>
      <c r="BC104" s="206"/>
      <c r="BD104" s="205"/>
      <c r="BE104" s="205"/>
      <c r="BF104" s="205"/>
      <c r="BG104" s="205"/>
      <c r="BH104" s="206"/>
      <c r="BI104" s="205"/>
      <c r="BJ104" s="205"/>
      <c r="BK104" s="205"/>
      <c r="BL104" s="207"/>
      <c r="BM104" s="7" t="str">
        <f t="shared" si="3"/>
        <v>C</v>
      </c>
      <c r="BN104" s="2" t="s">
        <v>3219</v>
      </c>
    </row>
    <row r="105" spans="1:66" s="389" customFormat="1" ht="26.25" hidden="1">
      <c r="A105" s="277"/>
      <c r="B105" s="26" t="str">
        <f t="shared" si="4"/>
        <v>PSS11_Adani Green Energy 27 B Limited (AGE27BL)</v>
      </c>
      <c r="C105" s="279" t="s">
        <v>2117</v>
      </c>
      <c r="D105" s="279" t="s">
        <v>637</v>
      </c>
      <c r="E105" s="28" t="s">
        <v>689</v>
      </c>
      <c r="F105" s="428" t="s">
        <v>2118</v>
      </c>
      <c r="G105" s="515"/>
      <c r="H105" s="211" t="s">
        <v>2119</v>
      </c>
      <c r="I105" s="415"/>
      <c r="J105" s="419"/>
      <c r="K105" s="425"/>
      <c r="L105" s="397"/>
      <c r="M105" s="398"/>
      <c r="N105" s="168" t="str" cm="1">
        <f t="array" ref="N105">_xlfn.IFNA(LOOKUP(2, 1/(MOD(COLUMN(O105:XFD105)-COLUMN(O105), 5)=2)/(O105:XFD105&lt;&gt;""), O105:XFD105),"Not Submitted")</f>
        <v>Not Submitted</v>
      </c>
      <c r="O105" s="413"/>
      <c r="P105" s="413"/>
      <c r="Q105" s="394"/>
      <c r="R105" s="401"/>
      <c r="S105" s="402"/>
      <c r="T105" s="403"/>
      <c r="U105" s="404"/>
      <c r="V105" s="399"/>
      <c r="W105" s="401"/>
      <c r="X105" s="402"/>
      <c r="Y105" s="405"/>
      <c r="Z105" s="406"/>
      <c r="AA105" s="407"/>
      <c r="AB105" s="402"/>
      <c r="AC105" s="399"/>
      <c r="AD105" s="408"/>
      <c r="AE105" s="406"/>
      <c r="AF105" s="407"/>
      <c r="AG105" s="402"/>
      <c r="AH105" s="402"/>
      <c r="AI105" s="409"/>
      <c r="AJ105" s="410"/>
      <c r="AK105" s="402"/>
      <c r="AL105" s="402"/>
      <c r="AM105" s="402"/>
      <c r="AN105" s="411"/>
      <c r="AO105" s="402"/>
      <c r="AP105" s="402"/>
      <c r="AQ105" s="402"/>
      <c r="AR105" s="402"/>
      <c r="AS105" s="411"/>
      <c r="AT105" s="402"/>
      <c r="AU105" s="402"/>
      <c r="AV105" s="402"/>
      <c r="AW105" s="402"/>
      <c r="AX105" s="411"/>
      <c r="AY105" s="402"/>
      <c r="AZ105" s="402"/>
      <c r="BA105" s="402"/>
      <c r="BB105" s="402"/>
      <c r="BC105" s="411"/>
      <c r="BD105" s="402"/>
      <c r="BE105" s="402"/>
      <c r="BF105" s="402"/>
      <c r="BG105" s="402"/>
      <c r="BH105" s="411"/>
      <c r="BI105" s="402"/>
      <c r="BJ105" s="402"/>
      <c r="BK105" s="402"/>
      <c r="BL105" s="412"/>
      <c r="BM105" s="7" t="str">
        <f t="shared" si="3"/>
        <v>S</v>
      </c>
    </row>
    <row r="106" spans="1:66" s="389" customFormat="1" ht="27" hidden="1" thickTop="1">
      <c r="A106" s="277">
        <v>100</v>
      </c>
      <c r="B106" s="390" t="str">
        <f t="shared" si="4"/>
        <v>PSS11_Adani Green Energy 27 B Limited (AGE27BL)</v>
      </c>
      <c r="C106" s="414" t="s">
        <v>643</v>
      </c>
      <c r="D106" s="197" t="s">
        <v>637</v>
      </c>
      <c r="E106" s="160" t="s">
        <v>689</v>
      </c>
      <c r="F106" s="428" t="s">
        <v>2120</v>
      </c>
      <c r="G106" s="429"/>
      <c r="H106" s="427" t="s">
        <v>749</v>
      </c>
      <c r="I106" s="415" t="s">
        <v>141</v>
      </c>
      <c r="J106" s="419" t="s">
        <v>142</v>
      </c>
      <c r="K106" s="424">
        <v>46052</v>
      </c>
      <c r="L106" s="397"/>
      <c r="M106" s="398"/>
      <c r="N106" s="168" t="str" cm="1">
        <f t="array" ref="N106">_xlfn.IFNA(LOOKUP(2, 1/(MOD(COLUMN(O106:XFD106)-COLUMN(O106), 5)=2)/(O106:XFD106&lt;&gt;""), O106:XFD106),"Not Submitted")</f>
        <v>RFC</v>
      </c>
      <c r="O106" s="413" t="s">
        <v>171</v>
      </c>
      <c r="P106" s="413"/>
      <c r="Q106" s="394"/>
      <c r="R106" s="401"/>
      <c r="S106" s="402"/>
      <c r="T106" s="403">
        <v>46199</v>
      </c>
      <c r="U106" s="404">
        <v>46200</v>
      </c>
      <c r="V106" s="399" t="s">
        <v>8</v>
      </c>
      <c r="W106" s="401" t="s">
        <v>3042</v>
      </c>
      <c r="X106" s="402"/>
      <c r="Y106" s="405"/>
      <c r="Z106" s="406"/>
      <c r="AA106" s="407"/>
      <c r="AB106" s="402"/>
      <c r="AC106" s="399"/>
      <c r="AD106" s="408"/>
      <c r="AE106" s="406"/>
      <c r="AF106" s="407"/>
      <c r="AG106" s="402"/>
      <c r="AH106" s="402"/>
      <c r="AI106" s="409"/>
      <c r="AJ106" s="410"/>
      <c r="AK106" s="402"/>
      <c r="AL106" s="402"/>
      <c r="AM106" s="402"/>
      <c r="AN106" s="411"/>
      <c r="AO106" s="402"/>
      <c r="AP106" s="402"/>
      <c r="AQ106" s="402"/>
      <c r="AR106" s="402"/>
      <c r="AS106" s="411"/>
      <c r="AT106" s="402"/>
      <c r="AU106" s="402"/>
      <c r="AV106" s="402"/>
      <c r="AW106" s="402"/>
      <c r="AX106" s="411"/>
      <c r="AY106" s="402"/>
      <c r="AZ106" s="402"/>
      <c r="BA106" s="402"/>
      <c r="BB106" s="402"/>
      <c r="BC106" s="411"/>
      <c r="BD106" s="402"/>
      <c r="BE106" s="402"/>
      <c r="BF106" s="402"/>
      <c r="BG106" s="402"/>
      <c r="BH106" s="411"/>
      <c r="BI106" s="402"/>
      <c r="BJ106" s="402"/>
      <c r="BK106" s="402"/>
      <c r="BL106" s="412"/>
      <c r="BM106" s="7" t="str">
        <f t="shared" si="3"/>
        <v>C</v>
      </c>
      <c r="BN106" s="389" t="s">
        <v>3219</v>
      </c>
    </row>
    <row r="107" spans="1:66" s="389" customFormat="1" ht="27" hidden="1" thickTop="1">
      <c r="A107" s="277">
        <v>101</v>
      </c>
      <c r="B107" s="390" t="str">
        <f t="shared" si="4"/>
        <v>PSS11_Adani Green Energy 27 B Limited (AGE27BL)</v>
      </c>
      <c r="C107" s="511" t="s">
        <v>643</v>
      </c>
      <c r="D107" s="184" t="s">
        <v>637</v>
      </c>
      <c r="E107" s="160" t="s">
        <v>689</v>
      </c>
      <c r="F107" s="512" t="s">
        <v>2121</v>
      </c>
      <c r="G107" s="429"/>
      <c r="H107" s="513" t="s">
        <v>747</v>
      </c>
      <c r="I107" s="415"/>
      <c r="J107" s="419"/>
      <c r="K107" s="424">
        <v>46039</v>
      </c>
      <c r="L107" s="397"/>
      <c r="M107" s="398"/>
      <c r="N107" s="168" t="str" cm="1">
        <f t="array" ref="N107">_xlfn.IFNA(LOOKUP(2, 1/(MOD(COLUMN(O107:XFD107)-COLUMN(O107), 5)=2)/(O107:XFD107&lt;&gt;""), O107:XFD107),"Not Submitted")</f>
        <v>RFC</v>
      </c>
      <c r="O107" s="238">
        <v>46228</v>
      </c>
      <c r="P107" s="238">
        <v>46228</v>
      </c>
      <c r="Q107" s="198" t="s">
        <v>8</v>
      </c>
      <c r="R107" s="401" t="s">
        <v>3147</v>
      </c>
      <c r="S107" s="402"/>
      <c r="T107" s="403"/>
      <c r="U107" s="404"/>
      <c r="V107" s="399"/>
      <c r="W107" s="401"/>
      <c r="X107" s="402"/>
      <c r="Y107" s="405"/>
      <c r="Z107" s="406"/>
      <c r="AA107" s="407"/>
      <c r="AB107" s="402"/>
      <c r="AC107" s="399"/>
      <c r="AD107" s="408"/>
      <c r="AE107" s="406"/>
      <c r="AF107" s="407"/>
      <c r="AG107" s="402"/>
      <c r="AH107" s="402"/>
      <c r="AI107" s="409"/>
      <c r="AJ107" s="410"/>
      <c r="AK107" s="402"/>
      <c r="AL107" s="402"/>
      <c r="AM107" s="402"/>
      <c r="AN107" s="411"/>
      <c r="AO107" s="402"/>
      <c r="AP107" s="402"/>
      <c r="AQ107" s="402"/>
      <c r="AR107" s="402"/>
      <c r="AS107" s="411"/>
      <c r="AT107" s="402"/>
      <c r="AU107" s="402"/>
      <c r="AV107" s="402"/>
      <c r="AW107" s="402"/>
      <c r="AX107" s="411"/>
      <c r="AY107" s="402"/>
      <c r="AZ107" s="402"/>
      <c r="BA107" s="402"/>
      <c r="BB107" s="402"/>
      <c r="BC107" s="411"/>
      <c r="BD107" s="402"/>
      <c r="BE107" s="402"/>
      <c r="BF107" s="402"/>
      <c r="BG107" s="402"/>
      <c r="BH107" s="411"/>
      <c r="BI107" s="402"/>
      <c r="BJ107" s="402"/>
      <c r="BK107" s="402"/>
      <c r="BL107" s="412"/>
      <c r="BM107" s="7" t="str">
        <f t="shared" si="3"/>
        <v>C</v>
      </c>
      <c r="BN107" s="389" t="s">
        <v>3219</v>
      </c>
    </row>
    <row r="108" spans="1:66" s="389" customFormat="1" ht="26.25" hidden="1">
      <c r="A108" s="277"/>
      <c r="B108" s="26" t="str">
        <f t="shared" si="4"/>
        <v>PSS11_Adani Green Energy 27 B Limited (AGE27BL)</v>
      </c>
      <c r="C108" s="279" t="s">
        <v>2122</v>
      </c>
      <c r="D108" s="279" t="s">
        <v>637</v>
      </c>
      <c r="E108" s="28" t="s">
        <v>689</v>
      </c>
      <c r="F108" s="428" t="s">
        <v>2123</v>
      </c>
      <c r="G108" s="515"/>
      <c r="H108" s="211" t="s">
        <v>2124</v>
      </c>
      <c r="I108" s="415"/>
      <c r="J108" s="419"/>
      <c r="K108" s="424"/>
      <c r="L108" s="397"/>
      <c r="M108" s="398"/>
      <c r="N108" s="168" t="str" cm="1">
        <f t="array" ref="N108">_xlfn.IFNA(LOOKUP(2, 1/(MOD(COLUMN(O108:XFD108)-COLUMN(O108), 5)=2)/(O108:XFD108&lt;&gt;""), O108:XFD108),"Not Submitted")</f>
        <v>Cat. -I</v>
      </c>
      <c r="O108" s="413">
        <v>46060</v>
      </c>
      <c r="P108" s="413">
        <v>46062</v>
      </c>
      <c r="Q108" s="394" t="s">
        <v>37</v>
      </c>
      <c r="R108" s="102" t="s">
        <v>2125</v>
      </c>
      <c r="S108" s="402"/>
      <c r="T108" s="403">
        <v>46078</v>
      </c>
      <c r="U108" s="404">
        <v>46078</v>
      </c>
      <c r="V108" s="394" t="s">
        <v>33</v>
      </c>
      <c r="W108" s="401" t="s">
        <v>2126</v>
      </c>
      <c r="X108" s="402"/>
      <c r="Y108" s="405">
        <v>46080</v>
      </c>
      <c r="Z108" s="406">
        <v>46080</v>
      </c>
      <c r="AA108" s="394" t="s">
        <v>33</v>
      </c>
      <c r="AB108" s="401" t="s">
        <v>2127</v>
      </c>
      <c r="AC108" s="399"/>
      <c r="AD108" s="408"/>
      <c r="AE108" s="406"/>
      <c r="AF108" s="407"/>
      <c r="AG108" s="402"/>
      <c r="AH108" s="402"/>
      <c r="AI108" s="409"/>
      <c r="AJ108" s="410"/>
      <c r="AK108" s="402"/>
      <c r="AL108" s="402"/>
      <c r="AM108" s="402"/>
      <c r="AN108" s="411"/>
      <c r="AO108" s="402"/>
      <c r="AP108" s="402"/>
      <c r="AQ108" s="402"/>
      <c r="AR108" s="402"/>
      <c r="AS108" s="411"/>
      <c r="AT108" s="402"/>
      <c r="AU108" s="402"/>
      <c r="AV108" s="402"/>
      <c r="AW108" s="402"/>
      <c r="AX108" s="411"/>
      <c r="AY108" s="402"/>
      <c r="AZ108" s="402"/>
      <c r="BA108" s="402"/>
      <c r="BB108" s="402"/>
      <c r="BC108" s="411"/>
      <c r="BD108" s="402"/>
      <c r="BE108" s="402"/>
      <c r="BF108" s="402"/>
      <c r="BG108" s="402"/>
      <c r="BH108" s="411"/>
      <c r="BI108" s="402"/>
      <c r="BJ108" s="402"/>
      <c r="BK108" s="402"/>
      <c r="BL108" s="412"/>
      <c r="BM108" s="7" t="str">
        <f t="shared" si="3"/>
        <v>S</v>
      </c>
      <c r="BN108" s="389" t="s">
        <v>3219</v>
      </c>
    </row>
    <row r="109" spans="1:66" s="389" customFormat="1" ht="27" hidden="1">
      <c r="A109" s="277">
        <v>102</v>
      </c>
      <c r="B109" s="519" t="str">
        <f t="shared" si="4"/>
        <v>PSS11_Adani Green Energy 27 B Limited (AGE27BL)</v>
      </c>
      <c r="C109" s="75" t="s">
        <v>650</v>
      </c>
      <c r="D109" s="516" t="s">
        <v>637</v>
      </c>
      <c r="E109" s="445" t="s">
        <v>689</v>
      </c>
      <c r="F109" s="517" t="s">
        <v>2128</v>
      </c>
      <c r="G109" s="429"/>
      <c r="H109" s="518" t="s">
        <v>794</v>
      </c>
      <c r="I109" s="415" t="s">
        <v>141</v>
      </c>
      <c r="J109" s="419" t="s">
        <v>142</v>
      </c>
      <c r="K109" s="424">
        <v>46052</v>
      </c>
      <c r="L109" s="397"/>
      <c r="M109" s="398"/>
      <c r="N109" s="168" t="str" cm="1">
        <f t="array" ref="N109">_xlfn.IFNA(LOOKUP(2, 1/(MOD(COLUMN(O109:XFD109)-COLUMN(O109), 5)=2)/(O109:XFD109&lt;&gt;""), O109:XFD109),"Not Submitted")</f>
        <v>Cat. -I</v>
      </c>
      <c r="O109" s="413">
        <v>46059</v>
      </c>
      <c r="P109" s="413">
        <v>46059</v>
      </c>
      <c r="Q109" s="394" t="s">
        <v>33</v>
      </c>
      <c r="R109" s="102" t="s">
        <v>2129</v>
      </c>
      <c r="S109" s="402"/>
      <c r="T109" s="403" t="s">
        <v>171</v>
      </c>
      <c r="U109" s="404"/>
      <c r="V109" s="399"/>
      <c r="W109" s="401"/>
      <c r="X109" s="402"/>
      <c r="Y109" s="405">
        <v>46182</v>
      </c>
      <c r="Z109" s="406">
        <v>46182</v>
      </c>
      <c r="AA109" s="394" t="s">
        <v>33</v>
      </c>
      <c r="AB109" s="402" t="s">
        <v>2130</v>
      </c>
      <c r="AC109" s="399"/>
      <c r="AD109" s="408"/>
      <c r="AE109" s="406"/>
      <c r="AF109" s="407"/>
      <c r="AG109" s="402"/>
      <c r="AH109" s="402"/>
      <c r="AI109" s="409"/>
      <c r="AJ109" s="410"/>
      <c r="AK109" s="402"/>
      <c r="AL109" s="402"/>
      <c r="AM109" s="402"/>
      <c r="AN109" s="411"/>
      <c r="AO109" s="402"/>
      <c r="AP109" s="402"/>
      <c r="AQ109" s="402"/>
      <c r="AR109" s="402"/>
      <c r="AS109" s="411"/>
      <c r="AT109" s="402"/>
      <c r="AU109" s="402"/>
      <c r="AV109" s="402"/>
      <c r="AW109" s="402"/>
      <c r="AX109" s="411"/>
      <c r="AY109" s="402"/>
      <c r="AZ109" s="402"/>
      <c r="BA109" s="402"/>
      <c r="BB109" s="402"/>
      <c r="BC109" s="411"/>
      <c r="BD109" s="402"/>
      <c r="BE109" s="402"/>
      <c r="BF109" s="402"/>
      <c r="BG109" s="402"/>
      <c r="BH109" s="411"/>
      <c r="BI109" s="402"/>
      <c r="BJ109" s="402"/>
      <c r="BK109" s="402"/>
      <c r="BL109" s="412"/>
      <c r="BM109" s="7" t="str">
        <f t="shared" si="3"/>
        <v>C</v>
      </c>
      <c r="BN109" s="389" t="s">
        <v>3219</v>
      </c>
    </row>
    <row r="110" spans="1:66" s="389" customFormat="1" ht="27" hidden="1" thickTop="1">
      <c r="A110" s="461">
        <v>98</v>
      </c>
      <c r="B110" s="462" t="str">
        <f t="shared" si="4"/>
        <v>PSS11_Adani Green Energy 27 B Limited (AGE27BL)</v>
      </c>
      <c r="C110" s="463" t="s">
        <v>650</v>
      </c>
      <c r="D110" s="464" t="s">
        <v>637</v>
      </c>
      <c r="E110" s="465" t="s">
        <v>689</v>
      </c>
      <c r="F110" s="466" t="s">
        <v>2131</v>
      </c>
      <c r="G110" s="429"/>
      <c r="H110" s="468" t="s">
        <v>792</v>
      </c>
      <c r="I110" s="469" t="s">
        <v>141</v>
      </c>
      <c r="J110" s="470" t="s">
        <v>142</v>
      </c>
      <c r="K110" s="685">
        <v>46045</v>
      </c>
      <c r="L110" s="471"/>
      <c r="M110" s="472"/>
      <c r="N110" s="473" t="str" cm="1">
        <f t="array" ref="N110">_xlfn.IFNA(LOOKUP(2, 1/(MOD(COLUMN(O110:XFD110)-COLUMN(O110), 5)=2)/(O110:XFD110&lt;&gt;""), O110:XFD110),"Not Submitted")</f>
        <v>Delete</v>
      </c>
      <c r="O110" s="474"/>
      <c r="P110" s="474"/>
      <c r="Q110" s="475" t="s">
        <v>56</v>
      </c>
      <c r="R110" s="401"/>
      <c r="S110" s="207" t="s">
        <v>2973</v>
      </c>
      <c r="T110" s="403"/>
      <c r="U110" s="404"/>
      <c r="V110" s="399"/>
      <c r="W110" s="401"/>
      <c r="X110" s="402"/>
      <c r="Y110" s="405"/>
      <c r="Z110" s="406"/>
      <c r="AA110" s="407"/>
      <c r="AB110" s="402"/>
      <c r="AC110" s="399"/>
      <c r="AD110" s="408"/>
      <c r="AE110" s="406"/>
      <c r="AF110" s="407"/>
      <c r="AG110" s="402"/>
      <c r="AH110" s="402"/>
      <c r="AI110" s="409"/>
      <c r="AJ110" s="410"/>
      <c r="AK110" s="402"/>
      <c r="AL110" s="402"/>
      <c r="AM110" s="402"/>
      <c r="AN110" s="411"/>
      <c r="AO110" s="402"/>
      <c r="AP110" s="402"/>
      <c r="AQ110" s="402"/>
      <c r="AR110" s="402"/>
      <c r="AS110" s="411"/>
      <c r="AT110" s="402"/>
      <c r="AU110" s="402"/>
      <c r="AV110" s="402"/>
      <c r="AW110" s="402"/>
      <c r="AX110" s="411"/>
      <c r="AY110" s="402"/>
      <c r="AZ110" s="402"/>
      <c r="BA110" s="402"/>
      <c r="BB110" s="402"/>
      <c r="BC110" s="411"/>
      <c r="BD110" s="402"/>
      <c r="BE110" s="402"/>
      <c r="BF110" s="402"/>
      <c r="BG110" s="402"/>
      <c r="BH110" s="411"/>
      <c r="BI110" s="402"/>
      <c r="BJ110" s="402"/>
      <c r="BK110" s="402"/>
      <c r="BL110" s="412"/>
      <c r="BM110" s="7" t="str">
        <f t="shared" si="3"/>
        <v>C</v>
      </c>
    </row>
    <row r="111" spans="1:66" s="389" customFormat="1" ht="27" hidden="1" thickTop="1">
      <c r="A111" s="277">
        <v>103</v>
      </c>
      <c r="B111" s="390" t="str">
        <f t="shared" si="4"/>
        <v>PSS11_Adani Green Energy 27 B Limited (AGE27BL)</v>
      </c>
      <c r="C111" s="414" t="s">
        <v>650</v>
      </c>
      <c r="D111" s="197" t="s">
        <v>637</v>
      </c>
      <c r="E111" s="160" t="s">
        <v>689</v>
      </c>
      <c r="F111" s="428" t="s">
        <v>2132</v>
      </c>
      <c r="G111" s="429"/>
      <c r="H111" s="427" t="s">
        <v>3190</v>
      </c>
      <c r="I111" s="415"/>
      <c r="J111" s="419"/>
      <c r="K111" s="424">
        <v>46039</v>
      </c>
      <c r="L111" s="397"/>
      <c r="M111" s="398"/>
      <c r="N111" s="168" t="str" cm="1">
        <f t="array" ref="N111">_xlfn.IFNA(LOOKUP(2, 1/(MOD(COLUMN(O111:XFD111)-COLUMN(O111), 5)=2)/(O111:XFD111&lt;&gt;""), O111:XFD111),"Not Submitted")</f>
        <v>Cat. -I_Star</v>
      </c>
      <c r="O111" s="238">
        <v>46241</v>
      </c>
      <c r="P111" s="238">
        <v>46242</v>
      </c>
      <c r="Q111" s="198" t="s">
        <v>34</v>
      </c>
      <c r="R111" s="102" t="s">
        <v>3191</v>
      </c>
      <c r="S111" s="402"/>
      <c r="T111" s="403"/>
      <c r="U111" s="404"/>
      <c r="V111" s="399"/>
      <c r="W111" s="401"/>
      <c r="X111" s="402"/>
      <c r="Y111" s="405"/>
      <c r="Z111" s="406"/>
      <c r="AA111" s="407"/>
      <c r="AB111" s="402"/>
      <c r="AC111" s="399"/>
      <c r="AD111" s="408"/>
      <c r="AE111" s="406"/>
      <c r="AF111" s="407"/>
      <c r="AG111" s="402"/>
      <c r="AH111" s="402"/>
      <c r="AI111" s="409"/>
      <c r="AJ111" s="410"/>
      <c r="AK111" s="402"/>
      <c r="AL111" s="402"/>
      <c r="AM111" s="402"/>
      <c r="AN111" s="411"/>
      <c r="AO111" s="402"/>
      <c r="AP111" s="402"/>
      <c r="AQ111" s="402"/>
      <c r="AR111" s="402"/>
      <c r="AS111" s="411"/>
      <c r="AT111" s="402"/>
      <c r="AU111" s="402"/>
      <c r="AV111" s="402"/>
      <c r="AW111" s="402"/>
      <c r="AX111" s="411"/>
      <c r="AY111" s="402"/>
      <c r="AZ111" s="402"/>
      <c r="BA111" s="402"/>
      <c r="BB111" s="402"/>
      <c r="BC111" s="411"/>
      <c r="BD111" s="402"/>
      <c r="BE111" s="402"/>
      <c r="BF111" s="402"/>
      <c r="BG111" s="402"/>
      <c r="BH111" s="411"/>
      <c r="BI111" s="402"/>
      <c r="BJ111" s="402"/>
      <c r="BK111" s="402"/>
      <c r="BL111" s="412"/>
      <c r="BM111" s="7" t="str">
        <f t="shared" si="3"/>
        <v>C</v>
      </c>
      <c r="BN111" s="389" t="s">
        <v>3219</v>
      </c>
    </row>
    <row r="112" spans="1:66" s="389" customFormat="1" ht="27" hidden="1" thickTop="1">
      <c r="A112" s="277">
        <v>104</v>
      </c>
      <c r="B112" s="390" t="str">
        <f t="shared" si="4"/>
        <v>PSS11_Adani Green Energy 27 B Limited (AGE27BL)</v>
      </c>
      <c r="C112" s="414" t="s">
        <v>650</v>
      </c>
      <c r="D112" s="197" t="s">
        <v>637</v>
      </c>
      <c r="E112" s="160" t="s">
        <v>689</v>
      </c>
      <c r="F112" s="428" t="s">
        <v>2133</v>
      </c>
      <c r="G112" s="429"/>
      <c r="H112" s="427" t="s">
        <v>797</v>
      </c>
      <c r="I112" s="415" t="s">
        <v>141</v>
      </c>
      <c r="J112" s="419" t="s">
        <v>142</v>
      </c>
      <c r="K112" s="424">
        <v>46052</v>
      </c>
      <c r="L112" s="397"/>
      <c r="M112" s="398"/>
      <c r="N112" s="168" t="str" cm="1">
        <f t="array" ref="N112">_xlfn.IFNA(LOOKUP(2, 1/(MOD(COLUMN(O112:XFD112)-COLUMN(O112), 5)=2)/(O112:XFD112&lt;&gt;""), O112:XFD112),"Not Submitted")</f>
        <v>RFC</v>
      </c>
      <c r="O112" s="413" t="s">
        <v>171</v>
      </c>
      <c r="P112" s="413"/>
      <c r="Q112" s="394"/>
      <c r="R112" s="102"/>
      <c r="S112" s="402"/>
      <c r="T112" s="403">
        <v>46199</v>
      </c>
      <c r="U112" s="404">
        <v>46200</v>
      </c>
      <c r="V112" s="399" t="s">
        <v>8</v>
      </c>
      <c r="W112" s="401" t="s">
        <v>3042</v>
      </c>
      <c r="X112" s="402"/>
      <c r="Y112" s="405"/>
      <c r="Z112" s="406"/>
      <c r="AA112" s="407"/>
      <c r="AB112" s="402"/>
      <c r="AC112" s="399"/>
      <c r="AD112" s="408"/>
      <c r="AE112" s="406"/>
      <c r="AF112" s="407"/>
      <c r="AG112" s="402"/>
      <c r="AH112" s="402"/>
      <c r="AI112" s="409"/>
      <c r="AJ112" s="410"/>
      <c r="AK112" s="402"/>
      <c r="AL112" s="402"/>
      <c r="AM112" s="402"/>
      <c r="AN112" s="411"/>
      <c r="AO112" s="402"/>
      <c r="AP112" s="402"/>
      <c r="AQ112" s="402"/>
      <c r="AR112" s="402"/>
      <c r="AS112" s="411"/>
      <c r="AT112" s="402"/>
      <c r="AU112" s="402"/>
      <c r="AV112" s="402"/>
      <c r="AW112" s="402"/>
      <c r="AX112" s="411"/>
      <c r="AY112" s="402"/>
      <c r="AZ112" s="402"/>
      <c r="BA112" s="402"/>
      <c r="BB112" s="402"/>
      <c r="BC112" s="411"/>
      <c r="BD112" s="402"/>
      <c r="BE112" s="402"/>
      <c r="BF112" s="402"/>
      <c r="BG112" s="402"/>
      <c r="BH112" s="411"/>
      <c r="BI112" s="402"/>
      <c r="BJ112" s="402"/>
      <c r="BK112" s="402"/>
      <c r="BL112" s="412"/>
      <c r="BM112" s="7" t="str">
        <f t="shared" si="3"/>
        <v>C</v>
      </c>
      <c r="BN112" s="389" t="s">
        <v>3219</v>
      </c>
    </row>
    <row r="113" spans="1:66" s="389" customFormat="1" ht="27" hidden="1" thickTop="1">
      <c r="A113" s="277">
        <v>105</v>
      </c>
      <c r="B113" s="390" t="str">
        <f t="shared" si="4"/>
        <v>PSS11_Adani Green Energy 27 B Limited (AGE27BL)</v>
      </c>
      <c r="C113" s="414" t="s">
        <v>589</v>
      </c>
      <c r="D113" s="197" t="s">
        <v>637</v>
      </c>
      <c r="E113" s="160" t="s">
        <v>689</v>
      </c>
      <c r="F113" s="428" t="s">
        <v>2134</v>
      </c>
      <c r="G113" s="429"/>
      <c r="H113" s="427" t="s">
        <v>871</v>
      </c>
      <c r="I113" s="415" t="s">
        <v>141</v>
      </c>
      <c r="J113" s="419" t="s">
        <v>142</v>
      </c>
      <c r="K113" s="424">
        <v>46045</v>
      </c>
      <c r="L113" s="397"/>
      <c r="M113" s="398"/>
      <c r="N113" s="168" t="str" cm="1">
        <f t="array" ref="N113">_xlfn.IFNA(LOOKUP(2, 1/(MOD(COLUMN(O113:XFD113)-COLUMN(O113), 5)=2)/(O113:XFD113&lt;&gt;""), O113:XFD113),"Not Submitted")</f>
        <v>Cat. -I</v>
      </c>
      <c r="O113" s="238">
        <v>46058</v>
      </c>
      <c r="P113" s="238">
        <v>46058</v>
      </c>
      <c r="Q113" s="198" t="s">
        <v>8</v>
      </c>
      <c r="R113" s="102" t="s">
        <v>2135</v>
      </c>
      <c r="S113" s="402"/>
      <c r="T113" s="403">
        <v>46077</v>
      </c>
      <c r="U113" s="404">
        <v>46078</v>
      </c>
      <c r="V113" s="394" t="s">
        <v>33</v>
      </c>
      <c r="W113" s="401" t="s">
        <v>2136</v>
      </c>
      <c r="X113" s="402"/>
      <c r="Y113" s="405">
        <v>46134</v>
      </c>
      <c r="Z113" s="406">
        <v>46135</v>
      </c>
      <c r="AA113" s="394" t="s">
        <v>33</v>
      </c>
      <c r="AB113" s="402" t="s">
        <v>2137</v>
      </c>
      <c r="AC113" s="399"/>
      <c r="AD113" s="408"/>
      <c r="AE113" s="406"/>
      <c r="AF113" s="407"/>
      <c r="AG113" s="402"/>
      <c r="AH113" s="402"/>
      <c r="AI113" s="409"/>
      <c r="AJ113" s="410"/>
      <c r="AK113" s="402"/>
      <c r="AL113" s="402"/>
      <c r="AM113" s="402"/>
      <c r="AN113" s="411"/>
      <c r="AO113" s="402"/>
      <c r="AP113" s="402"/>
      <c r="AQ113" s="402"/>
      <c r="AR113" s="402"/>
      <c r="AS113" s="411"/>
      <c r="AT113" s="402"/>
      <c r="AU113" s="402"/>
      <c r="AV113" s="402"/>
      <c r="AW113" s="402"/>
      <c r="AX113" s="411"/>
      <c r="AY113" s="402"/>
      <c r="AZ113" s="402"/>
      <c r="BA113" s="402"/>
      <c r="BB113" s="402"/>
      <c r="BC113" s="411"/>
      <c r="BD113" s="402"/>
      <c r="BE113" s="402"/>
      <c r="BF113" s="402"/>
      <c r="BG113" s="402"/>
      <c r="BH113" s="411"/>
      <c r="BI113" s="402"/>
      <c r="BJ113" s="402"/>
      <c r="BK113" s="402"/>
      <c r="BL113" s="412"/>
      <c r="BM113" s="7" t="str">
        <f t="shared" si="3"/>
        <v>C</v>
      </c>
      <c r="BN113" s="389" t="s">
        <v>3219</v>
      </c>
    </row>
    <row r="114" spans="1:66" s="389" customFormat="1" ht="27.75" hidden="1" thickTop="1">
      <c r="A114" s="461">
        <v>106</v>
      </c>
      <c r="B114" s="462" t="str">
        <f t="shared" si="4"/>
        <v>PSS11_Adani Green Energy 27 B Limited (AGE27BL)</v>
      </c>
      <c r="C114" s="463" t="s">
        <v>890</v>
      </c>
      <c r="D114" s="464" t="s">
        <v>637</v>
      </c>
      <c r="E114" s="465" t="s">
        <v>689</v>
      </c>
      <c r="F114" s="466" t="s">
        <v>2138</v>
      </c>
      <c r="G114" s="429"/>
      <c r="H114" s="468" t="s">
        <v>892</v>
      </c>
      <c r="I114" s="469" t="s">
        <v>141</v>
      </c>
      <c r="J114" s="470" t="s">
        <v>142</v>
      </c>
      <c r="K114" s="684">
        <v>46045</v>
      </c>
      <c r="L114" s="471"/>
      <c r="M114" s="472"/>
      <c r="N114" s="473" t="str" cm="1">
        <f t="array" ref="N114">_xlfn.IFNA(LOOKUP(2, 1/(MOD(COLUMN(O114:XFD114)-COLUMN(O114), 5)=2)/(O114:XFD114&lt;&gt;""), O114:XFD114),"Not Submitted")</f>
        <v>Delete</v>
      </c>
      <c r="O114" s="474"/>
      <c r="P114" s="474"/>
      <c r="Q114" s="475" t="s">
        <v>56</v>
      </c>
      <c r="R114" s="401"/>
      <c r="S114" s="207" t="s">
        <v>2973</v>
      </c>
      <c r="T114" s="403"/>
      <c r="U114" s="404"/>
      <c r="V114" s="399"/>
      <c r="W114" s="401"/>
      <c r="X114" s="402"/>
      <c r="Y114" s="405"/>
      <c r="Z114" s="406"/>
      <c r="AA114" s="407"/>
      <c r="AB114" s="402"/>
      <c r="AC114" s="399"/>
      <c r="AD114" s="408"/>
      <c r="AE114" s="406"/>
      <c r="AF114" s="407"/>
      <c r="AG114" s="402"/>
      <c r="AH114" s="402"/>
      <c r="AI114" s="409"/>
      <c r="AJ114" s="410"/>
      <c r="AK114" s="402"/>
      <c r="AL114" s="402"/>
      <c r="AM114" s="402"/>
      <c r="AN114" s="411"/>
      <c r="AO114" s="402"/>
      <c r="AP114" s="402"/>
      <c r="AQ114" s="402"/>
      <c r="AR114" s="402"/>
      <c r="AS114" s="411"/>
      <c r="AT114" s="402"/>
      <c r="AU114" s="402"/>
      <c r="AV114" s="402"/>
      <c r="AW114" s="402"/>
      <c r="AX114" s="411"/>
      <c r="AY114" s="402"/>
      <c r="AZ114" s="402"/>
      <c r="BA114" s="402"/>
      <c r="BB114" s="402"/>
      <c r="BC114" s="411"/>
      <c r="BD114" s="402"/>
      <c r="BE114" s="402"/>
      <c r="BF114" s="402"/>
      <c r="BG114" s="402"/>
      <c r="BH114" s="411"/>
      <c r="BI114" s="402"/>
      <c r="BJ114" s="402"/>
      <c r="BK114" s="402"/>
      <c r="BL114" s="412"/>
      <c r="BM114" s="7" t="str">
        <f t="shared" si="3"/>
        <v>C</v>
      </c>
    </row>
    <row r="115" spans="1:66" s="389" customFormat="1" ht="27" hidden="1" thickTop="1">
      <c r="A115" s="277">
        <v>107</v>
      </c>
      <c r="B115" s="390" t="str">
        <f t="shared" si="4"/>
        <v>PSS11_Adani Green Energy 27 B Limited (AGE27BL)</v>
      </c>
      <c r="C115" s="414" t="s">
        <v>857</v>
      </c>
      <c r="D115" s="197" t="s">
        <v>637</v>
      </c>
      <c r="E115" s="160" t="s">
        <v>689</v>
      </c>
      <c r="F115" s="428" t="s">
        <v>2139</v>
      </c>
      <c r="G115" s="467"/>
      <c r="H115" s="427" t="s">
        <v>861</v>
      </c>
      <c r="I115" s="415" t="s">
        <v>141</v>
      </c>
      <c r="J115" s="419" t="s">
        <v>142</v>
      </c>
      <c r="K115" s="424">
        <v>46155</v>
      </c>
      <c r="L115" s="397"/>
      <c r="M115" s="398"/>
      <c r="N115" s="168" t="str" cm="1">
        <f t="array" ref="N115">_xlfn.IFNA(LOOKUP(2, 1/(MOD(COLUMN(O115:XFD115)-COLUMN(O115), 5)=2)/(O115:XFD115&lt;&gt;""), O115:XFD115),"Not Submitted")</f>
        <v>Not Submitted</v>
      </c>
      <c r="O115" s="413"/>
      <c r="P115" s="413"/>
      <c r="Q115" s="394"/>
      <c r="R115" s="401"/>
      <c r="S115" s="402"/>
      <c r="T115" s="403"/>
      <c r="U115" s="404"/>
      <c r="V115" s="399"/>
      <c r="W115" s="401"/>
      <c r="X115" s="402"/>
      <c r="Y115" s="405"/>
      <c r="Z115" s="406"/>
      <c r="AA115" s="407"/>
      <c r="AB115" s="402"/>
      <c r="AC115" s="399"/>
      <c r="AD115" s="408"/>
      <c r="AE115" s="406"/>
      <c r="AF115" s="407"/>
      <c r="AG115" s="402"/>
      <c r="AH115" s="402"/>
      <c r="AI115" s="409"/>
      <c r="AJ115" s="410"/>
      <c r="AK115" s="402"/>
      <c r="AL115" s="402"/>
      <c r="AM115" s="402"/>
      <c r="AN115" s="411"/>
      <c r="AO115" s="402"/>
      <c r="AP115" s="402"/>
      <c r="AQ115" s="402"/>
      <c r="AR115" s="402"/>
      <c r="AS115" s="411"/>
      <c r="AT115" s="402"/>
      <c r="AU115" s="402"/>
      <c r="AV115" s="402"/>
      <c r="AW115" s="402"/>
      <c r="AX115" s="411"/>
      <c r="AY115" s="402"/>
      <c r="AZ115" s="402"/>
      <c r="BA115" s="402"/>
      <c r="BB115" s="402"/>
      <c r="BC115" s="411"/>
      <c r="BD115" s="402"/>
      <c r="BE115" s="402"/>
      <c r="BF115" s="402"/>
      <c r="BG115" s="402"/>
      <c r="BH115" s="411"/>
      <c r="BI115" s="402"/>
      <c r="BJ115" s="402"/>
      <c r="BK115" s="402"/>
      <c r="BL115" s="412"/>
      <c r="BM115" s="7" t="str">
        <f t="shared" si="3"/>
        <v>C</v>
      </c>
    </row>
    <row r="116" spans="1:66" s="389" customFormat="1" ht="27" hidden="1" thickTop="1">
      <c r="A116" s="277">
        <v>108</v>
      </c>
      <c r="B116" s="390" t="str">
        <f t="shared" si="4"/>
        <v>PSS11_Adani Green Energy 27 B Limited (AGE27BL)</v>
      </c>
      <c r="C116" s="414" t="s">
        <v>857</v>
      </c>
      <c r="D116" s="197" t="s">
        <v>637</v>
      </c>
      <c r="E116" s="160" t="s">
        <v>689</v>
      </c>
      <c r="F116" s="428" t="s">
        <v>2140</v>
      </c>
      <c r="G116" s="429"/>
      <c r="H116" s="427" t="s">
        <v>863</v>
      </c>
      <c r="I116" s="415"/>
      <c r="J116" s="419"/>
      <c r="K116" s="423">
        <v>46052</v>
      </c>
      <c r="L116" s="397"/>
      <c r="M116" s="398"/>
      <c r="N116" s="168" t="str" cm="1">
        <f t="array" ref="N116">_xlfn.IFNA(LOOKUP(2, 1/(MOD(COLUMN(O116:XFD116)-COLUMN(O116), 5)=2)/(O116:XFD116&lt;&gt;""), O116:XFD116),"Not Submitted")</f>
        <v>Delete</v>
      </c>
      <c r="O116" s="413"/>
      <c r="P116" s="413"/>
      <c r="Q116" s="28" t="s">
        <v>56</v>
      </c>
      <c r="R116" s="34"/>
      <c r="S116" s="207" t="s">
        <v>3196</v>
      </c>
      <c r="T116" s="403"/>
      <c r="U116" s="404"/>
      <c r="V116" s="399"/>
      <c r="W116" s="401"/>
      <c r="X116" s="402"/>
      <c r="Y116" s="405"/>
      <c r="Z116" s="406"/>
      <c r="AA116" s="407"/>
      <c r="AB116" s="402"/>
      <c r="AC116" s="399"/>
      <c r="AD116" s="408"/>
      <c r="AE116" s="406"/>
      <c r="AF116" s="407"/>
      <c r="AG116" s="402"/>
      <c r="AH116" s="402"/>
      <c r="AI116" s="409"/>
      <c r="AJ116" s="410"/>
      <c r="AK116" s="402"/>
      <c r="AL116" s="402"/>
      <c r="AM116" s="402"/>
      <c r="AN116" s="411"/>
      <c r="AO116" s="402"/>
      <c r="AP116" s="402"/>
      <c r="AQ116" s="402"/>
      <c r="AR116" s="402"/>
      <c r="AS116" s="411"/>
      <c r="AT116" s="402"/>
      <c r="AU116" s="402"/>
      <c r="AV116" s="402"/>
      <c r="AW116" s="402"/>
      <c r="AX116" s="411"/>
      <c r="AY116" s="402"/>
      <c r="AZ116" s="402"/>
      <c r="BA116" s="402"/>
      <c r="BB116" s="402"/>
      <c r="BC116" s="411"/>
      <c r="BD116" s="402"/>
      <c r="BE116" s="402"/>
      <c r="BF116" s="402"/>
      <c r="BG116" s="402"/>
      <c r="BH116" s="411"/>
      <c r="BI116" s="402"/>
      <c r="BJ116" s="402"/>
      <c r="BK116" s="402"/>
      <c r="BL116" s="412"/>
      <c r="BM116" s="7" t="str">
        <f t="shared" si="3"/>
        <v>C</v>
      </c>
    </row>
    <row r="117" spans="1:66" s="2" customFormat="1" ht="27" hidden="1" thickTop="1">
      <c r="A117" s="158">
        <f t="shared" ref="A117" si="5">A116+1</f>
        <v>109</v>
      </c>
      <c r="B117" s="159" t="str">
        <f t="shared" si="4"/>
        <v>PSS11_Adani Green Energy 27 B Limited (AGE27BL)</v>
      </c>
      <c r="C117" s="31" t="s">
        <v>857</v>
      </c>
      <c r="D117" s="197" t="s">
        <v>637</v>
      </c>
      <c r="E117" s="160" t="s">
        <v>689</v>
      </c>
      <c r="F117" s="291" t="s">
        <v>2141</v>
      </c>
      <c r="G117" s="199"/>
      <c r="H117" s="200" t="s">
        <v>865</v>
      </c>
      <c r="I117" s="160"/>
      <c r="J117" s="198"/>
      <c r="K117" s="201"/>
      <c r="L117" s="202"/>
      <c r="M117" s="203"/>
      <c r="N117" s="168" t="str" cm="1">
        <f t="array" ref="N117">_xlfn.IFNA(LOOKUP(2, 1/(MOD(COLUMN(O117:XFD117)-COLUMN(O117), 5)=2)/(O117:XFD117&lt;&gt;""), O117:XFD117),"Not Submitted")</f>
        <v>RFC</v>
      </c>
      <c r="O117" s="238">
        <v>46072</v>
      </c>
      <c r="P117" s="238">
        <v>46072</v>
      </c>
      <c r="Q117" s="198" t="s">
        <v>8</v>
      </c>
      <c r="R117" s="102" t="s">
        <v>2142</v>
      </c>
      <c r="S117" s="205"/>
      <c r="T117" s="239"/>
      <c r="U117" s="240"/>
      <c r="V117" s="204"/>
      <c r="W117" s="205"/>
      <c r="X117" s="205"/>
      <c r="Y117" s="249"/>
      <c r="Z117" s="219"/>
      <c r="AA117" s="243"/>
      <c r="AB117" s="204"/>
      <c r="AC117" s="204"/>
      <c r="AD117" s="250"/>
      <c r="AE117" s="219"/>
      <c r="AF117" s="243"/>
      <c r="AG117" s="205"/>
      <c r="AH117" s="205"/>
      <c r="AI117" s="236"/>
      <c r="AJ117" s="205"/>
      <c r="AK117" s="205"/>
      <c r="AL117" s="205"/>
      <c r="AM117" s="205"/>
      <c r="AN117" s="206"/>
      <c r="AO117" s="205"/>
      <c r="AP117" s="205"/>
      <c r="AQ117" s="205"/>
      <c r="AR117" s="205"/>
      <c r="AS117" s="206"/>
      <c r="AT117" s="205"/>
      <c r="AU117" s="205"/>
      <c r="AV117" s="205"/>
      <c r="AW117" s="205"/>
      <c r="AX117" s="206"/>
      <c r="AY117" s="205"/>
      <c r="AZ117" s="205"/>
      <c r="BA117" s="205"/>
      <c r="BB117" s="205"/>
      <c r="BC117" s="206"/>
      <c r="BD117" s="205"/>
      <c r="BE117" s="205"/>
      <c r="BF117" s="205"/>
      <c r="BG117" s="205"/>
      <c r="BH117" s="206"/>
      <c r="BI117" s="205"/>
      <c r="BJ117" s="205"/>
      <c r="BK117" s="205"/>
      <c r="BL117" s="207"/>
      <c r="BM117" s="7" t="str">
        <f t="shared" si="3"/>
        <v>C</v>
      </c>
      <c r="BN117" s="2" t="s">
        <v>3219</v>
      </c>
    </row>
    <row r="118" spans="1:66" s="389" customFormat="1" ht="39" hidden="1" thickTop="1">
      <c r="A118" s="461">
        <v>109</v>
      </c>
      <c r="B118" s="462" t="str">
        <f t="shared" si="4"/>
        <v>PSS11_Adani Green Energy 27 B Limited (AGE27BL)</v>
      </c>
      <c r="C118" s="463" t="s">
        <v>636</v>
      </c>
      <c r="D118" s="464" t="s">
        <v>637</v>
      </c>
      <c r="E118" s="465" t="s">
        <v>689</v>
      </c>
      <c r="F118" s="466" t="s">
        <v>2143</v>
      </c>
      <c r="G118" s="467"/>
      <c r="H118" s="468" t="s">
        <v>639</v>
      </c>
      <c r="I118" s="469" t="s">
        <v>141</v>
      </c>
      <c r="J118" s="470" t="s">
        <v>142</v>
      </c>
      <c r="K118" s="546">
        <v>46052</v>
      </c>
      <c r="L118" s="471"/>
      <c r="M118" s="472"/>
      <c r="N118" s="473" t="str" cm="1">
        <f t="array" ref="N118">_xlfn.IFNA(LOOKUP(2, 1/(MOD(COLUMN(O118:XFD118)-COLUMN(O118), 5)=2)/(O118:XFD118&lt;&gt;""), O118:XFD118),"Not Submitted")</f>
        <v>Delete</v>
      </c>
      <c r="O118" s="474"/>
      <c r="P118" s="474"/>
      <c r="Q118" s="475" t="s">
        <v>56</v>
      </c>
      <c r="R118" s="401"/>
      <c r="S118" s="205" t="s">
        <v>702</v>
      </c>
      <c r="T118" s="403"/>
      <c r="U118" s="404"/>
      <c r="V118" s="399"/>
      <c r="W118" s="401"/>
      <c r="X118" s="402"/>
      <c r="Y118" s="405"/>
      <c r="Z118" s="406"/>
      <c r="AA118" s="407"/>
      <c r="AB118" s="402"/>
      <c r="AC118" s="399"/>
      <c r="AD118" s="408"/>
      <c r="AE118" s="406"/>
      <c r="AF118" s="407"/>
      <c r="AG118" s="402"/>
      <c r="AH118" s="402"/>
      <c r="AI118" s="409"/>
      <c r="AJ118" s="410"/>
      <c r="AK118" s="402"/>
      <c r="AL118" s="402"/>
      <c r="AM118" s="402"/>
      <c r="AN118" s="411"/>
      <c r="AO118" s="402"/>
      <c r="AP118" s="402"/>
      <c r="AQ118" s="402"/>
      <c r="AR118" s="402"/>
      <c r="AS118" s="411"/>
      <c r="AT118" s="402"/>
      <c r="AU118" s="402"/>
      <c r="AV118" s="402"/>
      <c r="AW118" s="402"/>
      <c r="AX118" s="411"/>
      <c r="AY118" s="402"/>
      <c r="AZ118" s="402"/>
      <c r="BA118" s="402"/>
      <c r="BB118" s="402"/>
      <c r="BC118" s="411"/>
      <c r="BD118" s="402"/>
      <c r="BE118" s="402"/>
      <c r="BF118" s="402"/>
      <c r="BG118" s="402"/>
      <c r="BH118" s="411"/>
      <c r="BI118" s="402"/>
      <c r="BJ118" s="402"/>
      <c r="BK118" s="402"/>
      <c r="BL118" s="412"/>
      <c r="BM118" s="7" t="str">
        <f t="shared" si="3"/>
        <v>C</v>
      </c>
    </row>
    <row r="119" spans="1:66" s="671" customFormat="1" ht="39" hidden="1" thickTop="1">
      <c r="A119" s="461">
        <v>110</v>
      </c>
      <c r="B119" s="462" t="str">
        <f t="shared" si="4"/>
        <v>PSS11_Adani Green Energy 27 B Limited (AGE27BL)</v>
      </c>
      <c r="C119" s="463" t="s">
        <v>698</v>
      </c>
      <c r="D119" s="464" t="s">
        <v>637</v>
      </c>
      <c r="E119" s="465" t="s">
        <v>689</v>
      </c>
      <c r="F119" s="466" t="s">
        <v>2144</v>
      </c>
      <c r="G119" s="467"/>
      <c r="H119" s="468" t="s">
        <v>700</v>
      </c>
      <c r="I119" s="469" t="s">
        <v>141</v>
      </c>
      <c r="J119" s="470" t="s">
        <v>142</v>
      </c>
      <c r="K119" s="546">
        <v>46052</v>
      </c>
      <c r="L119" s="471"/>
      <c r="M119" s="472"/>
      <c r="N119" s="168" t="str" cm="1">
        <f t="array" ref="N119">_xlfn.IFNA(LOOKUP(2, 1/(MOD(COLUMN(O119:XFD119)-COLUMN(O119), 5)=2)/(O119:XFD119&lt;&gt;""), O119:XFD119),"Not Submitted")</f>
        <v>delete</v>
      </c>
      <c r="O119" s="474"/>
      <c r="P119" s="474"/>
      <c r="Q119" s="482" t="s">
        <v>61</v>
      </c>
      <c r="R119" s="487"/>
      <c r="S119" s="205" t="s">
        <v>2977</v>
      </c>
      <c r="T119" s="476"/>
      <c r="U119" s="477"/>
      <c r="V119" s="661"/>
      <c r="W119" s="659"/>
      <c r="X119" s="660"/>
      <c r="Y119" s="662"/>
      <c r="Z119" s="663"/>
      <c r="AA119" s="664"/>
      <c r="AB119" s="660"/>
      <c r="AC119" s="661"/>
      <c r="AD119" s="665"/>
      <c r="AE119" s="663"/>
      <c r="AF119" s="664"/>
      <c r="AG119" s="660"/>
      <c r="AH119" s="660"/>
      <c r="AI119" s="666"/>
      <c r="AJ119" s="667"/>
      <c r="AK119" s="660"/>
      <c r="AL119" s="660"/>
      <c r="AM119" s="660"/>
      <c r="AN119" s="668"/>
      <c r="AO119" s="660"/>
      <c r="AP119" s="660"/>
      <c r="AQ119" s="660"/>
      <c r="AR119" s="660"/>
      <c r="AS119" s="668"/>
      <c r="AT119" s="660"/>
      <c r="AU119" s="660"/>
      <c r="AV119" s="660"/>
      <c r="AW119" s="660"/>
      <c r="AX119" s="668"/>
      <c r="AY119" s="660"/>
      <c r="AZ119" s="660"/>
      <c r="BA119" s="660"/>
      <c r="BB119" s="660"/>
      <c r="BC119" s="668"/>
      <c r="BD119" s="660"/>
      <c r="BE119" s="660"/>
      <c r="BF119" s="660"/>
      <c r="BG119" s="660"/>
      <c r="BH119" s="668"/>
      <c r="BI119" s="660"/>
      <c r="BJ119" s="660"/>
      <c r="BK119" s="660"/>
      <c r="BL119" s="669"/>
      <c r="BM119" s="670" t="str">
        <f t="shared" si="3"/>
        <v>C</v>
      </c>
    </row>
    <row r="120" spans="1:66" s="389" customFormat="1" ht="39" hidden="1" thickTop="1">
      <c r="A120" s="461">
        <v>111</v>
      </c>
      <c r="B120" s="462" t="str">
        <f t="shared" si="4"/>
        <v>PSS11_Adani Green Energy 27 B Limited (AGE27BL)</v>
      </c>
      <c r="C120" s="463" t="s">
        <v>627</v>
      </c>
      <c r="D120" s="464" t="s">
        <v>637</v>
      </c>
      <c r="E120" s="465" t="s">
        <v>689</v>
      </c>
      <c r="F120" s="466" t="s">
        <v>2145</v>
      </c>
      <c r="G120" s="467"/>
      <c r="H120" s="468" t="s">
        <v>648</v>
      </c>
      <c r="I120" s="469" t="s">
        <v>141</v>
      </c>
      <c r="J120" s="470" t="s">
        <v>142</v>
      </c>
      <c r="K120" s="546">
        <v>46073</v>
      </c>
      <c r="L120" s="471"/>
      <c r="M120" s="472"/>
      <c r="N120" s="473" t="str" cm="1">
        <f t="array" ref="N120">_xlfn.IFNA(LOOKUP(2, 1/(MOD(COLUMN(O120:XFD120)-COLUMN(O120), 5)=2)/(O120:XFD120&lt;&gt;""), O120:XFD120),"Not Submitted")</f>
        <v>Delete</v>
      </c>
      <c r="O120" s="474"/>
      <c r="P120" s="474"/>
      <c r="Q120" s="475" t="s">
        <v>56</v>
      </c>
      <c r="R120" s="401"/>
      <c r="S120" s="205" t="s">
        <v>768</v>
      </c>
      <c r="T120" s="403"/>
      <c r="U120" s="404"/>
      <c r="V120" s="399"/>
      <c r="W120" s="401"/>
      <c r="X120" s="402"/>
      <c r="Y120" s="405"/>
      <c r="Z120" s="406"/>
      <c r="AA120" s="407"/>
      <c r="AB120" s="402"/>
      <c r="AC120" s="399"/>
      <c r="AD120" s="408"/>
      <c r="AE120" s="406"/>
      <c r="AF120" s="407"/>
      <c r="AG120" s="402"/>
      <c r="AH120" s="402"/>
      <c r="AI120" s="409"/>
      <c r="AJ120" s="410"/>
      <c r="AK120" s="402"/>
      <c r="AL120" s="402"/>
      <c r="AM120" s="402"/>
      <c r="AN120" s="411"/>
      <c r="AO120" s="402"/>
      <c r="AP120" s="402"/>
      <c r="AQ120" s="402"/>
      <c r="AR120" s="402"/>
      <c r="AS120" s="411"/>
      <c r="AT120" s="402"/>
      <c r="AU120" s="402"/>
      <c r="AV120" s="402"/>
      <c r="AW120" s="402"/>
      <c r="AX120" s="411"/>
      <c r="AY120" s="402"/>
      <c r="AZ120" s="402"/>
      <c r="BA120" s="402"/>
      <c r="BB120" s="402"/>
      <c r="BC120" s="411"/>
      <c r="BD120" s="402"/>
      <c r="BE120" s="402"/>
      <c r="BF120" s="402"/>
      <c r="BG120" s="402"/>
      <c r="BH120" s="411"/>
      <c r="BI120" s="402"/>
      <c r="BJ120" s="402"/>
      <c r="BK120" s="402"/>
      <c r="BL120" s="412"/>
      <c r="BM120" s="7" t="str">
        <f t="shared" si="3"/>
        <v>C</v>
      </c>
    </row>
    <row r="121" spans="1:66" s="389" customFormat="1" ht="27" hidden="1" thickTop="1">
      <c r="A121" s="461">
        <v>112</v>
      </c>
      <c r="B121" s="462" t="str">
        <f t="shared" si="4"/>
        <v>PSS11_Adani Green Energy 27 B Limited (AGE27BL)</v>
      </c>
      <c r="C121" s="463" t="s">
        <v>695</v>
      </c>
      <c r="D121" s="464" t="s">
        <v>637</v>
      </c>
      <c r="E121" s="465" t="s">
        <v>689</v>
      </c>
      <c r="F121" s="466" t="s">
        <v>2146</v>
      </c>
      <c r="G121" s="429"/>
      <c r="H121" s="468" t="s">
        <v>813</v>
      </c>
      <c r="I121" s="469"/>
      <c r="J121" s="470"/>
      <c r="K121" s="546">
        <v>46080</v>
      </c>
      <c r="L121" s="471"/>
      <c r="M121" s="472"/>
      <c r="N121" s="473" t="str" cm="1">
        <f t="array" ref="N121">_xlfn.IFNA(LOOKUP(2, 1/(MOD(COLUMN(O121:XFD121)-COLUMN(O121), 5)=2)/(O121:XFD121&lt;&gt;""), O121:XFD121),"Not Submitted")</f>
        <v>Delete</v>
      </c>
      <c r="O121" s="474"/>
      <c r="P121" s="474"/>
      <c r="Q121" s="475" t="s">
        <v>56</v>
      </c>
      <c r="R121" s="401"/>
      <c r="S121" s="207" t="s">
        <v>2973</v>
      </c>
      <c r="T121" s="403"/>
      <c r="U121" s="404"/>
      <c r="V121" s="399"/>
      <c r="W121" s="401"/>
      <c r="X121" s="402"/>
      <c r="Y121" s="405"/>
      <c r="Z121" s="406"/>
      <c r="AA121" s="407"/>
      <c r="AB121" s="402"/>
      <c r="AC121" s="399"/>
      <c r="AD121" s="408"/>
      <c r="AE121" s="406"/>
      <c r="AF121" s="407"/>
      <c r="AG121" s="402"/>
      <c r="AH121" s="402"/>
      <c r="AI121" s="409"/>
      <c r="AJ121" s="410"/>
      <c r="AK121" s="402"/>
      <c r="AL121" s="402"/>
      <c r="AM121" s="402"/>
      <c r="AN121" s="411"/>
      <c r="AO121" s="402"/>
      <c r="AP121" s="402"/>
      <c r="AQ121" s="402"/>
      <c r="AR121" s="402"/>
      <c r="AS121" s="411"/>
      <c r="AT121" s="402"/>
      <c r="AU121" s="402"/>
      <c r="AV121" s="402"/>
      <c r="AW121" s="402"/>
      <c r="AX121" s="411"/>
      <c r="AY121" s="402"/>
      <c r="AZ121" s="402"/>
      <c r="BA121" s="402"/>
      <c r="BB121" s="402"/>
      <c r="BC121" s="411"/>
      <c r="BD121" s="402"/>
      <c r="BE121" s="402"/>
      <c r="BF121" s="402"/>
      <c r="BG121" s="402"/>
      <c r="BH121" s="411"/>
      <c r="BI121" s="402"/>
      <c r="BJ121" s="402"/>
      <c r="BK121" s="402"/>
      <c r="BL121" s="412"/>
      <c r="BM121" s="7" t="str">
        <f t="shared" si="3"/>
        <v>C</v>
      </c>
    </row>
    <row r="122" spans="1:66" s="389" customFormat="1" ht="27" hidden="1" thickTop="1">
      <c r="A122" s="461">
        <v>113</v>
      </c>
      <c r="B122" s="462" t="str">
        <f t="shared" si="4"/>
        <v>PSS11_Adani Green Energy 27 B Limited (AGE27BL)</v>
      </c>
      <c r="C122" s="463" t="s">
        <v>695</v>
      </c>
      <c r="D122" s="464" t="s">
        <v>637</v>
      </c>
      <c r="E122" s="465" t="s">
        <v>689</v>
      </c>
      <c r="F122" s="466" t="s">
        <v>2147</v>
      </c>
      <c r="G122" s="429"/>
      <c r="H122" s="468" t="s">
        <v>815</v>
      </c>
      <c r="I122" s="469"/>
      <c r="J122" s="470"/>
      <c r="K122" s="546">
        <v>46080</v>
      </c>
      <c r="L122" s="471"/>
      <c r="M122" s="472"/>
      <c r="N122" s="473" t="str" cm="1">
        <f t="array" ref="N122">_xlfn.IFNA(LOOKUP(2, 1/(MOD(COLUMN(O122:XFD122)-COLUMN(O122), 5)=2)/(O122:XFD122&lt;&gt;""), O122:XFD122),"Not Submitted")</f>
        <v>Delete</v>
      </c>
      <c r="O122" s="474"/>
      <c r="P122" s="474"/>
      <c r="Q122" s="475" t="s">
        <v>56</v>
      </c>
      <c r="R122" s="401"/>
      <c r="S122" s="207" t="s">
        <v>2973</v>
      </c>
      <c r="T122" s="403"/>
      <c r="U122" s="404"/>
      <c r="V122" s="399"/>
      <c r="W122" s="401"/>
      <c r="X122" s="402"/>
      <c r="Y122" s="405"/>
      <c r="Z122" s="406"/>
      <c r="AA122" s="407"/>
      <c r="AB122" s="402"/>
      <c r="AC122" s="399"/>
      <c r="AD122" s="408"/>
      <c r="AE122" s="406"/>
      <c r="AF122" s="407"/>
      <c r="AG122" s="402"/>
      <c r="AH122" s="402"/>
      <c r="AI122" s="409"/>
      <c r="AJ122" s="410"/>
      <c r="AK122" s="402"/>
      <c r="AL122" s="402"/>
      <c r="AM122" s="402"/>
      <c r="AN122" s="411"/>
      <c r="AO122" s="402"/>
      <c r="AP122" s="402"/>
      <c r="AQ122" s="402"/>
      <c r="AR122" s="402"/>
      <c r="AS122" s="411"/>
      <c r="AT122" s="402"/>
      <c r="AU122" s="402"/>
      <c r="AV122" s="402"/>
      <c r="AW122" s="402"/>
      <c r="AX122" s="411"/>
      <c r="AY122" s="402"/>
      <c r="AZ122" s="402"/>
      <c r="BA122" s="402"/>
      <c r="BB122" s="402"/>
      <c r="BC122" s="411"/>
      <c r="BD122" s="402"/>
      <c r="BE122" s="402"/>
      <c r="BF122" s="402"/>
      <c r="BG122" s="402"/>
      <c r="BH122" s="411"/>
      <c r="BI122" s="402"/>
      <c r="BJ122" s="402"/>
      <c r="BK122" s="402"/>
      <c r="BL122" s="412"/>
      <c r="BM122" s="7" t="str">
        <f t="shared" si="3"/>
        <v>C</v>
      </c>
    </row>
    <row r="123" spans="1:66" s="389" customFormat="1" ht="27.75" hidden="1" thickTop="1">
      <c r="A123" s="277">
        <v>114</v>
      </c>
      <c r="B123" s="390" t="str">
        <f t="shared" si="4"/>
        <v>PSS11_Adani Green Energy 27 B Limited (AGE27BL)</v>
      </c>
      <c r="C123" s="414" t="s">
        <v>695</v>
      </c>
      <c r="D123" s="197" t="s">
        <v>637</v>
      </c>
      <c r="E123" s="160" t="s">
        <v>689</v>
      </c>
      <c r="F123" s="428" t="s">
        <v>2148</v>
      </c>
      <c r="G123" s="429"/>
      <c r="H123" s="427" t="s">
        <v>697</v>
      </c>
      <c r="I123" s="415"/>
      <c r="J123" s="419"/>
      <c r="K123" s="423">
        <v>46080</v>
      </c>
      <c r="L123" s="397"/>
      <c r="M123" s="398"/>
      <c r="N123" s="168" t="str" cm="1">
        <f t="array" ref="N123">_xlfn.IFNA(LOOKUP(2, 1/(MOD(COLUMN(O123:XFD123)-COLUMN(O123), 5)=2)/(O123:XFD123&lt;&gt;""), O123:XFD123),"Not Submitted")</f>
        <v>Cat. -IV</v>
      </c>
      <c r="O123" s="413" t="s">
        <v>3216</v>
      </c>
      <c r="P123" s="413" t="s">
        <v>3217</v>
      </c>
      <c r="Q123" s="8" t="s">
        <v>37</v>
      </c>
      <c r="R123" s="536" t="s">
        <v>3218</v>
      </c>
      <c r="S123" s="402"/>
      <c r="T123" s="403"/>
      <c r="U123" s="404"/>
      <c r="V123" s="399"/>
      <c r="W123" s="401"/>
      <c r="X123" s="402"/>
      <c r="Y123" s="405"/>
      <c r="Z123" s="406"/>
      <c r="AA123" s="407"/>
      <c r="AB123" s="402"/>
      <c r="AC123" s="399"/>
      <c r="AD123" s="408"/>
      <c r="AE123" s="406"/>
      <c r="AF123" s="407"/>
      <c r="AG123" s="402"/>
      <c r="AH123" s="402"/>
      <c r="AI123" s="409"/>
      <c r="AJ123" s="410"/>
      <c r="AK123" s="402"/>
      <c r="AL123" s="402"/>
      <c r="AM123" s="402"/>
      <c r="AN123" s="411"/>
      <c r="AO123" s="402"/>
      <c r="AP123" s="402"/>
      <c r="AQ123" s="402"/>
      <c r="AR123" s="402"/>
      <c r="AS123" s="411"/>
      <c r="AT123" s="402"/>
      <c r="AU123" s="402"/>
      <c r="AV123" s="402"/>
      <c r="AW123" s="402"/>
      <c r="AX123" s="411"/>
      <c r="AY123" s="402"/>
      <c r="AZ123" s="402"/>
      <c r="BA123" s="402"/>
      <c r="BB123" s="402"/>
      <c r="BC123" s="411"/>
      <c r="BD123" s="402"/>
      <c r="BE123" s="402"/>
      <c r="BF123" s="402"/>
      <c r="BG123" s="402"/>
      <c r="BH123" s="411"/>
      <c r="BI123" s="402"/>
      <c r="BJ123" s="402"/>
      <c r="BK123" s="402"/>
      <c r="BL123" s="412"/>
      <c r="BM123" s="7" t="str">
        <f t="shared" si="3"/>
        <v>C</v>
      </c>
      <c r="BN123" s="389" t="s">
        <v>3219</v>
      </c>
    </row>
    <row r="124" spans="1:66" s="389" customFormat="1" ht="27" hidden="1" thickTop="1">
      <c r="A124" s="461">
        <v>115</v>
      </c>
      <c r="B124" s="462" t="str">
        <f t="shared" si="4"/>
        <v>PSS11_Adani Green Energy 27 B Limited (AGE27BL)</v>
      </c>
      <c r="C124" s="463" t="s">
        <v>600</v>
      </c>
      <c r="D124" s="464" t="s">
        <v>637</v>
      </c>
      <c r="E124" s="465" t="s">
        <v>689</v>
      </c>
      <c r="F124" s="466" t="s">
        <v>2149</v>
      </c>
      <c r="G124" s="429"/>
      <c r="H124" s="468" t="s">
        <v>805</v>
      </c>
      <c r="I124" s="469" t="s">
        <v>141</v>
      </c>
      <c r="J124" s="470" t="s">
        <v>159</v>
      </c>
      <c r="K124" s="546">
        <v>46073</v>
      </c>
      <c r="L124" s="471"/>
      <c r="M124" s="472"/>
      <c r="N124" s="473" t="str" cm="1">
        <f t="array" ref="N124">_xlfn.IFNA(LOOKUP(2, 1/(MOD(COLUMN(O124:XFD124)-COLUMN(O124), 5)=2)/(O124:XFD124&lt;&gt;""), O124:XFD124),"Not Submitted")</f>
        <v>delete</v>
      </c>
      <c r="O124" s="474"/>
      <c r="P124" s="474"/>
      <c r="Q124" s="475" t="s">
        <v>61</v>
      </c>
      <c r="R124" s="401"/>
      <c r="S124" s="402"/>
      <c r="T124" s="403"/>
      <c r="U124" s="404"/>
      <c r="V124" s="399"/>
      <c r="W124" s="401"/>
      <c r="X124" s="402"/>
      <c r="Y124" s="405"/>
      <c r="Z124" s="406"/>
      <c r="AA124" s="407"/>
      <c r="AB124" s="402"/>
      <c r="AC124" s="399"/>
      <c r="AD124" s="408"/>
      <c r="AE124" s="406"/>
      <c r="AF124" s="407"/>
      <c r="AG124" s="402"/>
      <c r="AH124" s="402"/>
      <c r="AI124" s="409"/>
      <c r="AJ124" s="410"/>
      <c r="AK124" s="402"/>
      <c r="AL124" s="402"/>
      <c r="AM124" s="402"/>
      <c r="AN124" s="411"/>
      <c r="AO124" s="402"/>
      <c r="AP124" s="402"/>
      <c r="AQ124" s="402"/>
      <c r="AR124" s="402"/>
      <c r="AS124" s="411"/>
      <c r="AT124" s="402"/>
      <c r="AU124" s="402"/>
      <c r="AV124" s="402"/>
      <c r="AW124" s="402"/>
      <c r="AX124" s="411"/>
      <c r="AY124" s="402"/>
      <c r="AZ124" s="402"/>
      <c r="BA124" s="402"/>
      <c r="BB124" s="402"/>
      <c r="BC124" s="411"/>
      <c r="BD124" s="402"/>
      <c r="BE124" s="402"/>
      <c r="BF124" s="402"/>
      <c r="BG124" s="402"/>
      <c r="BH124" s="411"/>
      <c r="BI124" s="402"/>
      <c r="BJ124" s="402"/>
      <c r="BK124" s="402"/>
      <c r="BL124" s="412"/>
      <c r="BM124" s="7" t="str">
        <f t="shared" si="3"/>
        <v>C</v>
      </c>
    </row>
    <row r="125" spans="1:66" s="389" customFormat="1" ht="27" hidden="1" thickTop="1">
      <c r="A125" s="277">
        <v>116</v>
      </c>
      <c r="B125" s="390" t="str">
        <f t="shared" si="4"/>
        <v>PSS11_Adani Green Energy 27 B Limited (AGE27BL)</v>
      </c>
      <c r="C125" s="414" t="s">
        <v>885</v>
      </c>
      <c r="D125" s="197" t="s">
        <v>637</v>
      </c>
      <c r="E125" s="160" t="s">
        <v>689</v>
      </c>
      <c r="F125" s="428" t="s">
        <v>2150</v>
      </c>
      <c r="G125" s="429"/>
      <c r="H125" s="427" t="s">
        <v>887</v>
      </c>
      <c r="I125" s="415" t="s">
        <v>141</v>
      </c>
      <c r="J125" s="419" t="s">
        <v>142</v>
      </c>
      <c r="K125" s="423">
        <v>46049</v>
      </c>
      <c r="L125" s="397"/>
      <c r="M125" s="398"/>
      <c r="N125" s="168" t="str" cm="1">
        <f t="array" ref="N125">_xlfn.IFNA(LOOKUP(2, 1/(MOD(COLUMN(O125:XFD125)-COLUMN(O125), 5)=2)/(O125:XFD125&lt;&gt;""), O125:XFD125),"Not Submitted")</f>
        <v>RFC</v>
      </c>
      <c r="O125" s="413">
        <v>46080</v>
      </c>
      <c r="P125" s="413">
        <v>46080</v>
      </c>
      <c r="Q125" s="394" t="s">
        <v>8</v>
      </c>
      <c r="R125" s="528" t="s">
        <v>2151</v>
      </c>
      <c r="S125" s="402"/>
      <c r="T125" s="239">
        <v>46183</v>
      </c>
      <c r="U125" s="240">
        <v>46183</v>
      </c>
      <c r="V125" s="204" t="s">
        <v>8</v>
      </c>
      <c r="W125" s="401" t="s">
        <v>2152</v>
      </c>
      <c r="X125" s="402"/>
      <c r="Y125" s="405"/>
      <c r="Z125" s="406"/>
      <c r="AA125" s="407"/>
      <c r="AB125" s="402"/>
      <c r="AC125" s="399"/>
      <c r="AD125" s="408"/>
      <c r="AE125" s="406"/>
      <c r="AF125" s="407"/>
      <c r="AG125" s="402"/>
      <c r="AH125" s="402"/>
      <c r="AI125" s="409"/>
      <c r="AJ125" s="410"/>
      <c r="AK125" s="402"/>
      <c r="AL125" s="402"/>
      <c r="AM125" s="402"/>
      <c r="AN125" s="411"/>
      <c r="AO125" s="402"/>
      <c r="AP125" s="402"/>
      <c r="AQ125" s="402"/>
      <c r="AR125" s="402"/>
      <c r="AS125" s="411"/>
      <c r="AT125" s="402"/>
      <c r="AU125" s="402"/>
      <c r="AV125" s="402"/>
      <c r="AW125" s="402"/>
      <c r="AX125" s="411"/>
      <c r="AY125" s="402"/>
      <c r="AZ125" s="402"/>
      <c r="BA125" s="402"/>
      <c r="BB125" s="402"/>
      <c r="BC125" s="411"/>
      <c r="BD125" s="402"/>
      <c r="BE125" s="402"/>
      <c r="BF125" s="402"/>
      <c r="BG125" s="402"/>
      <c r="BH125" s="411"/>
      <c r="BI125" s="402"/>
      <c r="BJ125" s="402"/>
      <c r="BK125" s="402"/>
      <c r="BL125" s="412"/>
      <c r="BM125" s="7" t="str">
        <f t="shared" si="3"/>
        <v>E</v>
      </c>
      <c r="BN125" s="389" t="s">
        <v>3219</v>
      </c>
    </row>
    <row r="126" spans="1:66" s="389" customFormat="1" ht="27" hidden="1" thickTop="1">
      <c r="A126" s="277">
        <v>117</v>
      </c>
      <c r="B126" s="390" t="str">
        <f t="shared" si="4"/>
        <v>PSS11_Adani Green Energy 27 B Limited (AGE27BL)</v>
      </c>
      <c r="C126" s="414" t="s">
        <v>881</v>
      </c>
      <c r="D126" s="197" t="s">
        <v>637</v>
      </c>
      <c r="E126" s="160" t="s">
        <v>689</v>
      </c>
      <c r="F126" s="428" t="s">
        <v>2153</v>
      </c>
      <c r="G126" s="429"/>
      <c r="H126" s="427" t="s">
        <v>883</v>
      </c>
      <c r="I126" s="415"/>
      <c r="J126" s="419"/>
      <c r="K126" s="423">
        <v>46050</v>
      </c>
      <c r="L126" s="397"/>
      <c r="M126" s="398"/>
      <c r="N126" s="168" t="str" cm="1">
        <f t="array" ref="N126">_xlfn.IFNA(LOOKUP(2, 1/(MOD(COLUMN(O126:XFD126)-COLUMN(O126), 5)=2)/(O126:XFD126&lt;&gt;""), O126:XFD126),"Not Submitted")</f>
        <v>Cat. -I</v>
      </c>
      <c r="O126" s="413">
        <v>46097</v>
      </c>
      <c r="P126" s="413">
        <v>46098</v>
      </c>
      <c r="Q126" s="8" t="s">
        <v>33</v>
      </c>
      <c r="R126" s="401" t="s">
        <v>2154</v>
      </c>
      <c r="S126" s="402"/>
      <c r="T126" s="403">
        <v>46113</v>
      </c>
      <c r="U126" s="404">
        <v>46114</v>
      </c>
      <c r="V126" s="8" t="s">
        <v>33</v>
      </c>
      <c r="W126" s="401" t="s">
        <v>2155</v>
      </c>
      <c r="X126" s="402"/>
      <c r="Y126" s="405"/>
      <c r="Z126" s="406"/>
      <c r="AA126" s="407"/>
      <c r="AB126" s="402"/>
      <c r="AC126" s="399"/>
      <c r="AD126" s="408"/>
      <c r="AE126" s="406"/>
      <c r="AF126" s="407"/>
      <c r="AG126" s="402"/>
      <c r="AH126" s="402"/>
      <c r="AI126" s="409"/>
      <c r="AJ126" s="410"/>
      <c r="AK126" s="402"/>
      <c r="AL126" s="402"/>
      <c r="AM126" s="402"/>
      <c r="AN126" s="411"/>
      <c r="AO126" s="402"/>
      <c r="AP126" s="402"/>
      <c r="AQ126" s="402"/>
      <c r="AR126" s="402"/>
      <c r="AS126" s="411"/>
      <c r="AT126" s="402"/>
      <c r="AU126" s="402"/>
      <c r="AV126" s="402"/>
      <c r="AW126" s="402"/>
      <c r="AX126" s="411"/>
      <c r="AY126" s="402"/>
      <c r="AZ126" s="402"/>
      <c r="BA126" s="402"/>
      <c r="BB126" s="402"/>
      <c r="BC126" s="411"/>
      <c r="BD126" s="402"/>
      <c r="BE126" s="402"/>
      <c r="BF126" s="402"/>
      <c r="BG126" s="402"/>
      <c r="BH126" s="411"/>
      <c r="BI126" s="402"/>
      <c r="BJ126" s="402"/>
      <c r="BK126" s="402"/>
      <c r="BL126" s="412"/>
      <c r="BM126" s="7" t="str">
        <f t="shared" si="3"/>
        <v>E</v>
      </c>
      <c r="BN126" s="389" t="s">
        <v>3219</v>
      </c>
    </row>
    <row r="127" spans="1:66" s="389" customFormat="1" ht="27.75" hidden="1" thickTop="1">
      <c r="A127" s="277">
        <v>118</v>
      </c>
      <c r="B127" s="390" t="str">
        <f t="shared" si="4"/>
        <v>PSS11_Adani Green Energy 27 B Limited (AGE27BL)</v>
      </c>
      <c r="C127" s="414" t="s">
        <v>875</v>
      </c>
      <c r="D127" s="197" t="s">
        <v>637</v>
      </c>
      <c r="E127" s="160" t="s">
        <v>689</v>
      </c>
      <c r="F127" s="428" t="s">
        <v>2156</v>
      </c>
      <c r="G127" s="429"/>
      <c r="H127" s="427" t="s">
        <v>879</v>
      </c>
      <c r="I127" s="415" t="s">
        <v>141</v>
      </c>
      <c r="J127" s="417" t="s">
        <v>142</v>
      </c>
      <c r="K127" s="418">
        <v>46049</v>
      </c>
      <c r="L127" s="397"/>
      <c r="M127" s="398"/>
      <c r="N127" s="168" t="str" cm="1">
        <f t="array" ref="N127">_xlfn.IFNA(LOOKUP(2, 1/(MOD(COLUMN(O127:XFD127)-COLUMN(O127), 5)=2)/(O127:XFD127&lt;&gt;""), O127:XFD127),"Not Submitted")</f>
        <v>RFC</v>
      </c>
      <c r="O127" s="714" t="s">
        <v>3013</v>
      </c>
      <c r="P127" s="714" t="s">
        <v>3013</v>
      </c>
      <c r="Q127" s="715" t="s">
        <v>8</v>
      </c>
      <c r="R127" s="717" t="s">
        <v>3014</v>
      </c>
      <c r="S127" s="402" t="s">
        <v>3015</v>
      </c>
      <c r="T127" s="476" t="s">
        <v>171</v>
      </c>
      <c r="U127" s="477"/>
      <c r="V127" s="661"/>
      <c r="W127" s="659"/>
      <c r="X127" s="660"/>
      <c r="Y127" s="662">
        <v>46097</v>
      </c>
      <c r="Z127" s="663" t="s">
        <v>3012</v>
      </c>
      <c r="AA127" s="716"/>
      <c r="AB127" s="659" t="s">
        <v>2154</v>
      </c>
      <c r="AC127" s="399"/>
      <c r="AD127" s="408"/>
      <c r="AE127" s="406"/>
      <c r="AF127" s="407"/>
      <c r="AG127" s="402"/>
      <c r="AH127" s="402"/>
      <c r="AI127" s="409"/>
      <c r="AJ127" s="410"/>
      <c r="AK127" s="402"/>
      <c r="AL127" s="402"/>
      <c r="AM127" s="402"/>
      <c r="AN127" s="411"/>
      <c r="AO127" s="402"/>
      <c r="AP127" s="402"/>
      <c r="AQ127" s="402"/>
      <c r="AR127" s="402"/>
      <c r="AS127" s="411"/>
      <c r="AT127" s="402"/>
      <c r="AU127" s="402"/>
      <c r="AV127" s="402"/>
      <c r="AW127" s="402"/>
      <c r="AX127" s="411"/>
      <c r="AY127" s="402"/>
      <c r="AZ127" s="402"/>
      <c r="BA127" s="402"/>
      <c r="BB127" s="402"/>
      <c r="BC127" s="411"/>
      <c r="BD127" s="402"/>
      <c r="BE127" s="402"/>
      <c r="BF127" s="402"/>
      <c r="BG127" s="402"/>
      <c r="BH127" s="411"/>
      <c r="BI127" s="402"/>
      <c r="BJ127" s="402"/>
      <c r="BK127" s="402"/>
      <c r="BL127" s="412"/>
      <c r="BM127" s="7" t="str">
        <f t="shared" si="3"/>
        <v>E</v>
      </c>
      <c r="BN127" s="389" t="s">
        <v>3219</v>
      </c>
    </row>
    <row r="128" spans="1:66" s="389" customFormat="1" ht="27" hidden="1" thickTop="1">
      <c r="A128" s="277">
        <v>119</v>
      </c>
      <c r="B128" s="390" t="str">
        <f t="shared" si="4"/>
        <v>PSS11_Adani Green Energy 27 B Limited (AGE27BL)</v>
      </c>
      <c r="C128" s="414" t="s">
        <v>875</v>
      </c>
      <c r="D128" s="197" t="s">
        <v>637</v>
      </c>
      <c r="E128" s="160" t="s">
        <v>689</v>
      </c>
      <c r="F128" s="428" t="s">
        <v>2157</v>
      </c>
      <c r="G128" s="429"/>
      <c r="H128" s="427" t="s">
        <v>877</v>
      </c>
      <c r="I128" s="415"/>
      <c r="J128" s="417"/>
      <c r="K128" s="418">
        <v>46058</v>
      </c>
      <c r="L128" s="397"/>
      <c r="M128" s="398"/>
      <c r="N128" s="168" t="str" cm="1">
        <f t="array" ref="N128">_xlfn.IFNA(LOOKUP(2, 1/(MOD(COLUMN(O128:XFD128)-COLUMN(O128), 5)=2)/(O128:XFD128&lt;&gt;""), O128:XFD128),"Not Submitted")</f>
        <v>Not Submitted</v>
      </c>
      <c r="O128" s="413"/>
      <c r="P128" s="413"/>
      <c r="Q128" s="394"/>
      <c r="R128" s="401"/>
      <c r="S128" s="402"/>
      <c r="T128" s="403"/>
      <c r="U128" s="404"/>
      <c r="V128" s="399"/>
      <c r="W128" s="401"/>
      <c r="X128" s="402"/>
      <c r="Y128" s="405"/>
      <c r="Z128" s="406"/>
      <c r="AA128" s="407"/>
      <c r="AB128" s="402"/>
      <c r="AC128" s="399"/>
      <c r="AD128" s="408"/>
      <c r="AE128" s="406"/>
      <c r="AF128" s="407"/>
      <c r="AG128" s="402"/>
      <c r="AH128" s="402"/>
      <c r="AI128" s="409"/>
      <c r="AJ128" s="410"/>
      <c r="AK128" s="402"/>
      <c r="AL128" s="402"/>
      <c r="AM128" s="402"/>
      <c r="AN128" s="411"/>
      <c r="AO128" s="402"/>
      <c r="AP128" s="402"/>
      <c r="AQ128" s="402"/>
      <c r="AR128" s="402"/>
      <c r="AS128" s="411"/>
      <c r="AT128" s="402"/>
      <c r="AU128" s="402"/>
      <c r="AV128" s="402"/>
      <c r="AW128" s="402"/>
      <c r="AX128" s="411"/>
      <c r="AY128" s="402"/>
      <c r="AZ128" s="402"/>
      <c r="BA128" s="402"/>
      <c r="BB128" s="402"/>
      <c r="BC128" s="411"/>
      <c r="BD128" s="402"/>
      <c r="BE128" s="402"/>
      <c r="BF128" s="402"/>
      <c r="BG128" s="402"/>
      <c r="BH128" s="411"/>
      <c r="BI128" s="402"/>
      <c r="BJ128" s="402"/>
      <c r="BK128" s="402"/>
      <c r="BL128" s="412"/>
      <c r="BM128" s="7" t="str">
        <f t="shared" si="3"/>
        <v>E</v>
      </c>
    </row>
    <row r="129" spans="1:66" s="389" customFormat="1" ht="27.75" hidden="1" thickTop="1">
      <c r="A129" s="277">
        <v>120</v>
      </c>
      <c r="B129" s="390" t="str">
        <f t="shared" si="4"/>
        <v>PSS11_Adani Green Energy 27 B Limited (AGE27BL)</v>
      </c>
      <c r="C129" s="414" t="s">
        <v>688</v>
      </c>
      <c r="D129" s="197" t="s">
        <v>637</v>
      </c>
      <c r="E129" s="160" t="s">
        <v>689</v>
      </c>
      <c r="F129" s="428" t="s">
        <v>2158</v>
      </c>
      <c r="G129" s="429"/>
      <c r="H129" s="427" t="s">
        <v>691</v>
      </c>
      <c r="I129" s="415"/>
      <c r="J129" s="417"/>
      <c r="K129" s="418">
        <v>46055</v>
      </c>
      <c r="L129" s="397"/>
      <c r="M129" s="398"/>
      <c r="N129" s="168" t="str" cm="1">
        <f t="array" ref="N129">_xlfn.IFNA(LOOKUP(2, 1/(MOD(COLUMN(O129:XFD129)-COLUMN(O129), 5)=2)/(O129:XFD129&lt;&gt;""), O129:XFD129),"Not Submitted")</f>
        <v>RFC</v>
      </c>
      <c r="O129" s="413">
        <v>46183</v>
      </c>
      <c r="P129" s="413">
        <v>46184</v>
      </c>
      <c r="Q129" s="394" t="s">
        <v>8</v>
      </c>
      <c r="R129" s="401" t="s">
        <v>2159</v>
      </c>
      <c r="S129" s="402"/>
      <c r="T129" s="403">
        <v>46217</v>
      </c>
      <c r="U129" s="404">
        <v>46217</v>
      </c>
      <c r="V129" s="399" t="s">
        <v>8</v>
      </c>
      <c r="W129" s="401" t="s">
        <v>3119</v>
      </c>
      <c r="X129" s="402"/>
      <c r="Y129" s="405"/>
      <c r="Z129" s="406"/>
      <c r="AA129" s="407"/>
      <c r="AB129" s="402"/>
      <c r="AC129" s="399"/>
      <c r="AD129" s="408"/>
      <c r="AE129" s="406"/>
      <c r="AF129" s="407"/>
      <c r="AG129" s="402"/>
      <c r="AH129" s="402"/>
      <c r="AI129" s="409"/>
      <c r="AJ129" s="410"/>
      <c r="AK129" s="402"/>
      <c r="AL129" s="402"/>
      <c r="AM129" s="402"/>
      <c r="AN129" s="411"/>
      <c r="AO129" s="402"/>
      <c r="AP129" s="402"/>
      <c r="AQ129" s="402"/>
      <c r="AR129" s="402"/>
      <c r="AS129" s="411"/>
      <c r="AT129" s="402"/>
      <c r="AU129" s="402"/>
      <c r="AV129" s="402"/>
      <c r="AW129" s="402"/>
      <c r="AX129" s="411"/>
      <c r="AY129" s="402"/>
      <c r="AZ129" s="402"/>
      <c r="BA129" s="402"/>
      <c r="BB129" s="402"/>
      <c r="BC129" s="411"/>
      <c r="BD129" s="402"/>
      <c r="BE129" s="402"/>
      <c r="BF129" s="402"/>
      <c r="BG129" s="402"/>
      <c r="BH129" s="411"/>
      <c r="BI129" s="402"/>
      <c r="BJ129" s="402"/>
      <c r="BK129" s="402"/>
      <c r="BL129" s="412"/>
      <c r="BM129" s="7" t="str">
        <f t="shared" si="3"/>
        <v>E</v>
      </c>
      <c r="BN129" s="389" t="s">
        <v>3219</v>
      </c>
    </row>
    <row r="130" spans="1:66" s="389" customFormat="1" ht="27" hidden="1" thickTop="1">
      <c r="A130" s="277">
        <v>121</v>
      </c>
      <c r="B130" s="390" t="str">
        <f t="shared" si="4"/>
        <v>PSS11_Adani Green Energy 27 B Limited (AGE27BL)</v>
      </c>
      <c r="C130" s="414" t="s">
        <v>819</v>
      </c>
      <c r="D130" s="197" t="s">
        <v>637</v>
      </c>
      <c r="E130" s="160" t="s">
        <v>689</v>
      </c>
      <c r="F130" s="428" t="s">
        <v>2160</v>
      </c>
      <c r="G130" s="429"/>
      <c r="H130" s="427" t="s">
        <v>821</v>
      </c>
      <c r="I130" s="415" t="s">
        <v>141</v>
      </c>
      <c r="J130" s="417" t="s">
        <v>142</v>
      </c>
      <c r="K130" s="418">
        <v>46067</v>
      </c>
      <c r="L130" s="397"/>
      <c r="M130" s="398"/>
      <c r="N130" s="168" t="str" cm="1">
        <f t="array" ref="N130">_xlfn.IFNA(LOOKUP(2, 1/(MOD(COLUMN(O130:XFD130)-COLUMN(O130), 5)=2)/(O130:XFD130&lt;&gt;""), O130:XFD130),"Not Submitted")</f>
        <v>RFC</v>
      </c>
      <c r="O130" s="413">
        <v>46135</v>
      </c>
      <c r="P130" s="413">
        <v>46135</v>
      </c>
      <c r="Q130" s="394" t="s">
        <v>8</v>
      </c>
      <c r="R130" s="401" t="s">
        <v>2161</v>
      </c>
      <c r="S130" s="402"/>
      <c r="T130" s="403">
        <v>46191</v>
      </c>
      <c r="U130" s="404">
        <v>46191</v>
      </c>
      <c r="V130" s="399" t="s">
        <v>8</v>
      </c>
      <c r="W130" s="401" t="s">
        <v>2969</v>
      </c>
      <c r="X130" s="402"/>
      <c r="Y130" s="405"/>
      <c r="Z130" s="406"/>
      <c r="AA130" s="407"/>
      <c r="AB130" s="402"/>
      <c r="AC130" s="399"/>
      <c r="AD130" s="408"/>
      <c r="AE130" s="406"/>
      <c r="AF130" s="407"/>
      <c r="AG130" s="402"/>
      <c r="AH130" s="402"/>
      <c r="AI130" s="409"/>
      <c r="AJ130" s="410"/>
      <c r="AK130" s="402"/>
      <c r="AL130" s="402"/>
      <c r="AM130" s="402"/>
      <c r="AN130" s="411"/>
      <c r="AO130" s="402"/>
      <c r="AP130" s="402"/>
      <c r="AQ130" s="402"/>
      <c r="AR130" s="402"/>
      <c r="AS130" s="411"/>
      <c r="AT130" s="402"/>
      <c r="AU130" s="402"/>
      <c r="AV130" s="402"/>
      <c r="AW130" s="402"/>
      <c r="AX130" s="411"/>
      <c r="AY130" s="402"/>
      <c r="AZ130" s="402"/>
      <c r="BA130" s="402"/>
      <c r="BB130" s="402"/>
      <c r="BC130" s="411"/>
      <c r="BD130" s="402"/>
      <c r="BE130" s="402"/>
      <c r="BF130" s="402"/>
      <c r="BG130" s="402"/>
      <c r="BH130" s="411"/>
      <c r="BI130" s="402"/>
      <c r="BJ130" s="402"/>
      <c r="BK130" s="402"/>
      <c r="BL130" s="412"/>
      <c r="BM130" s="7" t="str">
        <f t="shared" si="3"/>
        <v>E</v>
      </c>
      <c r="BN130" s="389" t="s">
        <v>3219</v>
      </c>
    </row>
    <row r="131" spans="1:66" s="671" customFormat="1" ht="39" hidden="1" thickTop="1">
      <c r="A131" s="461">
        <v>122</v>
      </c>
      <c r="B131" s="462" t="str">
        <f t="shared" si="4"/>
        <v>PSS11_Adani Green Energy 27 B Limited (AGE27BL)</v>
      </c>
      <c r="C131" s="463" t="s">
        <v>824</v>
      </c>
      <c r="D131" s="464" t="s">
        <v>637</v>
      </c>
      <c r="E131" s="465" t="s">
        <v>689</v>
      </c>
      <c r="F131" s="466" t="s">
        <v>2162</v>
      </c>
      <c r="G131" s="429"/>
      <c r="H131" s="468" t="s">
        <v>826</v>
      </c>
      <c r="I131" s="469"/>
      <c r="J131" s="657"/>
      <c r="K131" s="658">
        <v>46053</v>
      </c>
      <c r="L131" s="471"/>
      <c r="M131" s="472"/>
      <c r="N131" s="473" t="str" cm="1">
        <f t="array" ref="N131">_xlfn.IFNA(LOOKUP(2, 1/(MOD(COLUMN(O131:XFD131)-COLUMN(O131), 5)=2)/(O131:XFD131&lt;&gt;""), O131:XFD131),"Not Submitted")</f>
        <v>delete</v>
      </c>
      <c r="O131" s="474"/>
      <c r="P131" s="474"/>
      <c r="Q131" s="475" t="s">
        <v>61</v>
      </c>
      <c r="R131" s="659"/>
      <c r="S131" s="402" t="s">
        <v>2952</v>
      </c>
      <c r="T131" s="476"/>
      <c r="U131" s="477"/>
      <c r="V131" s="661"/>
      <c r="W131" s="659"/>
      <c r="X131" s="660"/>
      <c r="Y131" s="662"/>
      <c r="Z131" s="663"/>
      <c r="AA131" s="664"/>
      <c r="AB131" s="660"/>
      <c r="AC131" s="661"/>
      <c r="AD131" s="665"/>
      <c r="AE131" s="663"/>
      <c r="AF131" s="664"/>
      <c r="AG131" s="660"/>
      <c r="AH131" s="660"/>
      <c r="AI131" s="666"/>
      <c r="AJ131" s="667"/>
      <c r="AK131" s="660"/>
      <c r="AL131" s="660"/>
      <c r="AM131" s="660"/>
      <c r="AN131" s="668"/>
      <c r="AO131" s="660"/>
      <c r="AP131" s="660"/>
      <c r="AQ131" s="660"/>
      <c r="AR131" s="660"/>
      <c r="AS131" s="668"/>
      <c r="AT131" s="660"/>
      <c r="AU131" s="660"/>
      <c r="AV131" s="660"/>
      <c r="AW131" s="660"/>
      <c r="AX131" s="668"/>
      <c r="AY131" s="660"/>
      <c r="AZ131" s="660"/>
      <c r="BA131" s="660"/>
      <c r="BB131" s="660"/>
      <c r="BC131" s="668"/>
      <c r="BD131" s="660"/>
      <c r="BE131" s="660"/>
      <c r="BF131" s="660"/>
      <c r="BG131" s="660"/>
      <c r="BH131" s="668"/>
      <c r="BI131" s="660"/>
      <c r="BJ131" s="660"/>
      <c r="BK131" s="660"/>
      <c r="BL131" s="669"/>
      <c r="BM131" s="670" t="str">
        <f t="shared" si="3"/>
        <v>E</v>
      </c>
    </row>
    <row r="132" spans="1:66" s="389" customFormat="1" ht="27" hidden="1" thickTop="1">
      <c r="A132" s="277">
        <v>123</v>
      </c>
      <c r="B132" s="390" t="str">
        <f t="shared" si="4"/>
        <v>PSS11_Adani Green Energy 27 B Limited (AGE27BL)</v>
      </c>
      <c r="C132" s="414" t="s">
        <v>725</v>
      </c>
      <c r="D132" s="197" t="s">
        <v>637</v>
      </c>
      <c r="E132" s="160" t="s">
        <v>689</v>
      </c>
      <c r="F132" s="428" t="s">
        <v>2163</v>
      </c>
      <c r="G132" s="429"/>
      <c r="H132" s="427" t="s">
        <v>727</v>
      </c>
      <c r="I132" s="415" t="s">
        <v>141</v>
      </c>
      <c r="J132" s="417" t="s">
        <v>142</v>
      </c>
      <c r="K132" s="418">
        <v>46073</v>
      </c>
      <c r="L132" s="397"/>
      <c r="M132" s="398"/>
      <c r="N132" s="168" t="str" cm="1">
        <f t="array" ref="N132">_xlfn.IFNA(LOOKUP(2, 1/(MOD(COLUMN(O132:XFD132)-COLUMN(O132), 5)=2)/(O132:XFD132&lt;&gt;""), O132:XFD132),"Not Submitted")</f>
        <v>RFC</v>
      </c>
      <c r="O132" s="413">
        <v>46128</v>
      </c>
      <c r="P132" s="413">
        <v>46128</v>
      </c>
      <c r="Q132" s="394" t="s">
        <v>8</v>
      </c>
      <c r="R132" s="401" t="s">
        <v>2164</v>
      </c>
      <c r="S132" s="402"/>
      <c r="T132" s="403">
        <v>46191</v>
      </c>
      <c r="U132" s="404">
        <v>46191</v>
      </c>
      <c r="V132" s="399" t="s">
        <v>8</v>
      </c>
      <c r="W132" s="401" t="s">
        <v>2969</v>
      </c>
      <c r="X132" s="402"/>
      <c r="Y132" s="405"/>
      <c r="Z132" s="406"/>
      <c r="AA132" s="407"/>
      <c r="AB132" s="402"/>
      <c r="AC132" s="399"/>
      <c r="AD132" s="408"/>
      <c r="AE132" s="406"/>
      <c r="AF132" s="407"/>
      <c r="AG132" s="402"/>
      <c r="AH132" s="402"/>
      <c r="AI132" s="409"/>
      <c r="AJ132" s="410"/>
      <c r="AK132" s="402"/>
      <c r="AL132" s="402"/>
      <c r="AM132" s="402"/>
      <c r="AN132" s="411"/>
      <c r="AO132" s="402"/>
      <c r="AP132" s="402"/>
      <c r="AQ132" s="402"/>
      <c r="AR132" s="402"/>
      <c r="AS132" s="411"/>
      <c r="AT132" s="402"/>
      <c r="AU132" s="402"/>
      <c r="AV132" s="402"/>
      <c r="AW132" s="402"/>
      <c r="AX132" s="411"/>
      <c r="AY132" s="402"/>
      <c r="AZ132" s="402"/>
      <c r="BA132" s="402"/>
      <c r="BB132" s="402"/>
      <c r="BC132" s="411"/>
      <c r="BD132" s="402"/>
      <c r="BE132" s="402"/>
      <c r="BF132" s="402"/>
      <c r="BG132" s="402"/>
      <c r="BH132" s="411"/>
      <c r="BI132" s="402"/>
      <c r="BJ132" s="402"/>
      <c r="BK132" s="402"/>
      <c r="BL132" s="412"/>
      <c r="BM132" s="7" t="str">
        <f t="shared" si="3"/>
        <v>E</v>
      </c>
      <c r="BN132" s="389" t="s">
        <v>3219</v>
      </c>
    </row>
    <row r="133" spans="1:66" s="671" customFormat="1" ht="39" hidden="1" thickTop="1">
      <c r="A133" s="461">
        <v>124</v>
      </c>
      <c r="B133" s="462" t="str">
        <f t="shared" si="4"/>
        <v>PSS11_Adani Green Energy 27 B Limited (AGE27BL)</v>
      </c>
      <c r="C133" s="463" t="s">
        <v>729</v>
      </c>
      <c r="D133" s="464" t="s">
        <v>637</v>
      </c>
      <c r="E133" s="465" t="s">
        <v>689</v>
      </c>
      <c r="F133" s="466" t="s">
        <v>2165</v>
      </c>
      <c r="G133" s="429"/>
      <c r="H133" s="468" t="s">
        <v>731</v>
      </c>
      <c r="I133" s="469"/>
      <c r="J133" s="657"/>
      <c r="K133" s="658">
        <v>46063</v>
      </c>
      <c r="L133" s="471"/>
      <c r="M133" s="472"/>
      <c r="N133" s="473" t="str" cm="1">
        <f t="array" ref="N133">_xlfn.IFNA(LOOKUP(2, 1/(MOD(COLUMN(O133:XFD133)-COLUMN(O133), 5)=2)/(O133:XFD133&lt;&gt;""), O133:XFD133),"Not Submitted")</f>
        <v>delete</v>
      </c>
      <c r="O133" s="474"/>
      <c r="P133" s="474"/>
      <c r="Q133" s="475" t="s">
        <v>61</v>
      </c>
      <c r="R133" s="659"/>
      <c r="S133" s="402" t="s">
        <v>2952</v>
      </c>
      <c r="T133" s="476"/>
      <c r="U133" s="477"/>
      <c r="V133" s="661"/>
      <c r="W133" s="659"/>
      <c r="X133" s="660"/>
      <c r="Y133" s="662"/>
      <c r="Z133" s="663"/>
      <c r="AA133" s="664"/>
      <c r="AB133" s="660"/>
      <c r="AC133" s="661"/>
      <c r="AD133" s="665"/>
      <c r="AE133" s="663"/>
      <c r="AF133" s="664"/>
      <c r="AG133" s="660"/>
      <c r="AH133" s="660"/>
      <c r="AI133" s="666"/>
      <c r="AJ133" s="667"/>
      <c r="AK133" s="660"/>
      <c r="AL133" s="660"/>
      <c r="AM133" s="660"/>
      <c r="AN133" s="668"/>
      <c r="AO133" s="660"/>
      <c r="AP133" s="660"/>
      <c r="AQ133" s="660"/>
      <c r="AR133" s="660"/>
      <c r="AS133" s="668"/>
      <c r="AT133" s="660"/>
      <c r="AU133" s="660"/>
      <c r="AV133" s="660"/>
      <c r="AW133" s="660"/>
      <c r="AX133" s="668"/>
      <c r="AY133" s="660"/>
      <c r="AZ133" s="660"/>
      <c r="BA133" s="660"/>
      <c r="BB133" s="660"/>
      <c r="BC133" s="668"/>
      <c r="BD133" s="660"/>
      <c r="BE133" s="660"/>
      <c r="BF133" s="660"/>
      <c r="BG133" s="660"/>
      <c r="BH133" s="668"/>
      <c r="BI133" s="660"/>
      <c r="BJ133" s="660"/>
      <c r="BK133" s="660"/>
      <c r="BL133" s="669"/>
      <c r="BM133" s="670" t="str">
        <f t="shared" ref="BM133:BM198" si="6">MID(F133,20,1)</f>
        <v>E</v>
      </c>
    </row>
    <row r="134" spans="1:66" s="389" customFormat="1" ht="27" hidden="1" thickTop="1">
      <c r="A134" s="277">
        <v>125</v>
      </c>
      <c r="B134" s="390" t="str">
        <f t="shared" si="4"/>
        <v>PSS11_Adani Green Energy 27 B Limited (AGE27BL)</v>
      </c>
      <c r="C134" s="414" t="s">
        <v>754</v>
      </c>
      <c r="D134" s="197" t="s">
        <v>637</v>
      </c>
      <c r="E134" s="160" t="s">
        <v>689</v>
      </c>
      <c r="F134" s="428" t="s">
        <v>2166</v>
      </c>
      <c r="G134" s="429"/>
      <c r="H134" s="427" t="s">
        <v>752</v>
      </c>
      <c r="I134" s="415" t="s">
        <v>141</v>
      </c>
      <c r="J134" s="417" t="s">
        <v>142</v>
      </c>
      <c r="K134" s="418">
        <v>46077</v>
      </c>
      <c r="L134" s="397"/>
      <c r="M134" s="398"/>
      <c r="N134" s="168" t="str" cm="1">
        <f t="array" ref="N134">_xlfn.IFNA(LOOKUP(2, 1/(MOD(COLUMN(O134:XFD134)-COLUMN(O134), 5)=2)/(O134:XFD134&lt;&gt;""), O134:XFD134),"Not Submitted")</f>
        <v>RFC</v>
      </c>
      <c r="O134" s="413">
        <v>46133</v>
      </c>
      <c r="P134" s="413">
        <v>46133</v>
      </c>
      <c r="Q134" s="394" t="s">
        <v>8</v>
      </c>
      <c r="R134" s="401" t="s">
        <v>2167</v>
      </c>
      <c r="S134" s="402"/>
      <c r="T134" s="413">
        <v>46191</v>
      </c>
      <c r="U134" s="413">
        <v>46191</v>
      </c>
      <c r="V134" s="394" t="s">
        <v>8</v>
      </c>
      <c r="W134" s="401" t="s">
        <v>2969</v>
      </c>
      <c r="X134" s="402"/>
      <c r="Y134" s="405"/>
      <c r="Z134" s="406"/>
      <c r="AA134" s="407"/>
      <c r="AB134" s="402"/>
      <c r="AC134" s="399"/>
      <c r="AD134" s="408"/>
      <c r="AE134" s="406"/>
      <c r="AF134" s="407"/>
      <c r="AG134" s="402"/>
      <c r="AH134" s="402"/>
      <c r="AI134" s="409"/>
      <c r="AJ134" s="410"/>
      <c r="AK134" s="402"/>
      <c r="AL134" s="402"/>
      <c r="AM134" s="402"/>
      <c r="AN134" s="411"/>
      <c r="AO134" s="402"/>
      <c r="AP134" s="402"/>
      <c r="AQ134" s="402"/>
      <c r="AR134" s="402"/>
      <c r="AS134" s="411"/>
      <c r="AT134" s="402"/>
      <c r="AU134" s="402"/>
      <c r="AV134" s="402"/>
      <c r="AW134" s="402"/>
      <c r="AX134" s="411"/>
      <c r="AY134" s="402"/>
      <c r="AZ134" s="402"/>
      <c r="BA134" s="402"/>
      <c r="BB134" s="402"/>
      <c r="BC134" s="411"/>
      <c r="BD134" s="402"/>
      <c r="BE134" s="402"/>
      <c r="BF134" s="402"/>
      <c r="BG134" s="402"/>
      <c r="BH134" s="411"/>
      <c r="BI134" s="402"/>
      <c r="BJ134" s="402"/>
      <c r="BK134" s="402"/>
      <c r="BL134" s="412"/>
      <c r="BM134" s="7" t="str">
        <f t="shared" si="6"/>
        <v>E</v>
      </c>
      <c r="BN134" s="389" t="s">
        <v>3219</v>
      </c>
    </row>
    <row r="135" spans="1:66" s="389" customFormat="1" ht="27" hidden="1" thickTop="1">
      <c r="A135" s="277"/>
      <c r="B135" s="390" t="str">
        <f t="shared" si="4"/>
        <v>PSS11_Adani Green Energy 27 B Limited (AGE27BL)</v>
      </c>
      <c r="C135" s="414" t="s">
        <v>754</v>
      </c>
      <c r="D135" s="197" t="s">
        <v>637</v>
      </c>
      <c r="E135" s="160" t="s">
        <v>689</v>
      </c>
      <c r="F135" s="428" t="s">
        <v>2168</v>
      </c>
      <c r="G135" s="429"/>
      <c r="H135" s="427" t="s">
        <v>756</v>
      </c>
      <c r="I135" s="415" t="s">
        <v>141</v>
      </c>
      <c r="J135" s="417" t="s">
        <v>159</v>
      </c>
      <c r="K135" s="418">
        <v>46150</v>
      </c>
      <c r="L135" s="397"/>
      <c r="M135" s="398"/>
      <c r="N135" s="168" t="str" cm="1">
        <f t="array" ref="N135">_xlfn.IFNA(LOOKUP(2, 1/(MOD(COLUMN(O135:XFD135)-COLUMN(O135), 5)=2)/(O135:XFD135&lt;&gt;""), O135:XFD135),"Not Submitted")</f>
        <v>RFC</v>
      </c>
      <c r="O135" s="413" t="s">
        <v>171</v>
      </c>
      <c r="P135" s="413"/>
      <c r="Q135" s="394"/>
      <c r="R135" s="401"/>
      <c r="S135" s="402"/>
      <c r="T135" s="413">
        <v>46191</v>
      </c>
      <c r="U135" s="413">
        <v>46191</v>
      </c>
      <c r="V135" s="394" t="s">
        <v>8</v>
      </c>
      <c r="W135" s="401" t="s">
        <v>2969</v>
      </c>
      <c r="X135" s="402"/>
      <c r="Y135" s="405"/>
      <c r="Z135" s="406"/>
      <c r="AA135" s="407"/>
      <c r="AB135" s="402"/>
      <c r="AC135" s="399"/>
      <c r="AD135" s="408"/>
      <c r="AE135" s="406"/>
      <c r="AF135" s="407"/>
      <c r="AG135" s="402"/>
      <c r="AH135" s="402"/>
      <c r="AI135" s="409"/>
      <c r="AJ135" s="410"/>
      <c r="AK135" s="402"/>
      <c r="AL135" s="402"/>
      <c r="AM135" s="402"/>
      <c r="AN135" s="411"/>
      <c r="AO135" s="402"/>
      <c r="AP135" s="402"/>
      <c r="AQ135" s="402"/>
      <c r="AR135" s="402"/>
      <c r="AS135" s="411"/>
      <c r="AT135" s="402"/>
      <c r="AU135" s="402"/>
      <c r="AV135" s="402"/>
      <c r="AW135" s="402"/>
      <c r="AX135" s="411"/>
      <c r="AY135" s="402"/>
      <c r="AZ135" s="402"/>
      <c r="BA135" s="402"/>
      <c r="BB135" s="402"/>
      <c r="BC135" s="411"/>
      <c r="BD135" s="402"/>
      <c r="BE135" s="402"/>
      <c r="BF135" s="402"/>
      <c r="BG135" s="402"/>
      <c r="BH135" s="411"/>
      <c r="BI135" s="402"/>
      <c r="BJ135" s="402"/>
      <c r="BK135" s="402"/>
      <c r="BL135" s="412"/>
      <c r="BM135" s="7" t="str">
        <f t="shared" si="6"/>
        <v>E</v>
      </c>
      <c r="BN135" s="389" t="s">
        <v>3219</v>
      </c>
    </row>
    <row r="136" spans="1:66" s="389" customFormat="1" ht="27" hidden="1" thickTop="1">
      <c r="A136" s="277">
        <v>126</v>
      </c>
      <c r="B136" s="390" t="str">
        <f t="shared" si="4"/>
        <v>PSS11_Adani Green Energy 27 B Limited (AGE27BL)</v>
      </c>
      <c r="C136" s="414" t="s">
        <v>708</v>
      </c>
      <c r="D136" s="197" t="s">
        <v>637</v>
      </c>
      <c r="E136" s="160" t="s">
        <v>689</v>
      </c>
      <c r="F136" s="428" t="s">
        <v>2169</v>
      </c>
      <c r="G136" s="429"/>
      <c r="H136" s="427" t="s">
        <v>710</v>
      </c>
      <c r="I136" s="415"/>
      <c r="J136" s="417"/>
      <c r="K136" s="418">
        <v>46058</v>
      </c>
      <c r="L136" s="397"/>
      <c r="M136" s="398"/>
      <c r="N136" s="168" t="str" cm="1">
        <f t="array" ref="N136">_xlfn.IFNA(LOOKUP(2, 1/(MOD(COLUMN(O136:XFD136)-COLUMN(O136), 5)=2)/(O136:XFD136&lt;&gt;""), O136:XFD136),"Not Submitted")</f>
        <v>RFC</v>
      </c>
      <c r="O136" s="413" t="s">
        <v>171</v>
      </c>
      <c r="P136" s="413"/>
      <c r="Q136" s="394"/>
      <c r="R136" s="401"/>
      <c r="S136" s="402"/>
      <c r="T136" s="403">
        <v>46177</v>
      </c>
      <c r="U136" s="404">
        <v>46177</v>
      </c>
      <c r="V136" s="399" t="s">
        <v>8</v>
      </c>
      <c r="W136" s="401" t="s">
        <v>2170</v>
      </c>
      <c r="X136" s="402"/>
      <c r="Y136" s="405"/>
      <c r="Z136" s="406"/>
      <c r="AA136" s="407"/>
      <c r="AB136" s="402"/>
      <c r="AC136" s="399"/>
      <c r="AD136" s="408"/>
      <c r="AE136" s="406"/>
      <c r="AF136" s="407"/>
      <c r="AG136" s="402"/>
      <c r="AH136" s="402"/>
      <c r="AI136" s="409"/>
      <c r="AJ136" s="410"/>
      <c r="AK136" s="402"/>
      <c r="AL136" s="402"/>
      <c r="AM136" s="402"/>
      <c r="AN136" s="411"/>
      <c r="AO136" s="402"/>
      <c r="AP136" s="402"/>
      <c r="AQ136" s="402"/>
      <c r="AR136" s="402"/>
      <c r="AS136" s="411"/>
      <c r="AT136" s="402"/>
      <c r="AU136" s="402"/>
      <c r="AV136" s="402"/>
      <c r="AW136" s="402"/>
      <c r="AX136" s="411"/>
      <c r="AY136" s="402"/>
      <c r="AZ136" s="402"/>
      <c r="BA136" s="402"/>
      <c r="BB136" s="402"/>
      <c r="BC136" s="411"/>
      <c r="BD136" s="402"/>
      <c r="BE136" s="402"/>
      <c r="BF136" s="402"/>
      <c r="BG136" s="402"/>
      <c r="BH136" s="411"/>
      <c r="BI136" s="402"/>
      <c r="BJ136" s="402"/>
      <c r="BK136" s="402"/>
      <c r="BL136" s="412"/>
      <c r="BM136" s="7" t="str">
        <f t="shared" si="6"/>
        <v>E</v>
      </c>
    </row>
    <row r="137" spans="1:66" s="389" customFormat="1" ht="27.75" hidden="1" thickTop="1">
      <c r="A137" s="277">
        <v>127</v>
      </c>
      <c r="B137" s="390" t="str">
        <f t="shared" si="4"/>
        <v>PSS11_Adani Green Energy 27 B Limited (AGE27BL)</v>
      </c>
      <c r="C137" s="414" t="s">
        <v>844</v>
      </c>
      <c r="D137" s="197" t="s">
        <v>637</v>
      </c>
      <c r="E137" s="160" t="s">
        <v>689</v>
      </c>
      <c r="F137" s="428" t="s">
        <v>2171</v>
      </c>
      <c r="G137" s="429"/>
      <c r="H137" s="427" t="s">
        <v>851</v>
      </c>
      <c r="I137" s="415" t="s">
        <v>141</v>
      </c>
      <c r="J137" s="417" t="s">
        <v>142</v>
      </c>
      <c r="K137" s="418">
        <v>46052</v>
      </c>
      <c r="L137" s="397"/>
      <c r="M137" s="398"/>
      <c r="N137" s="168" t="str" cm="1">
        <f t="array" ref="N137">_xlfn.IFNA(LOOKUP(2, 1/(MOD(COLUMN(O137:XFD137)-COLUMN(O137), 5)=2)/(O137:XFD137&lt;&gt;""), O137:XFD137),"Not Submitted")</f>
        <v>RFC</v>
      </c>
      <c r="O137" s="413" t="s">
        <v>3001</v>
      </c>
      <c r="P137" s="413" t="s">
        <v>3001</v>
      </c>
      <c r="Q137" s="394" t="s">
        <v>33</v>
      </c>
      <c r="R137" s="536" t="s">
        <v>3002</v>
      </c>
      <c r="S137" s="402"/>
      <c r="T137" s="403">
        <v>46195</v>
      </c>
      <c r="U137" s="404">
        <v>46195</v>
      </c>
      <c r="V137" s="399" t="s">
        <v>8</v>
      </c>
      <c r="W137" s="401" t="s">
        <v>3000</v>
      </c>
      <c r="X137" s="402"/>
      <c r="Y137" s="405"/>
      <c r="Z137" s="406"/>
      <c r="AA137" s="407"/>
      <c r="AB137" s="402"/>
      <c r="AC137" s="399"/>
      <c r="AD137" s="408"/>
      <c r="AE137" s="406"/>
      <c r="AF137" s="407"/>
      <c r="AG137" s="402"/>
      <c r="AH137" s="402"/>
      <c r="AI137" s="409"/>
      <c r="AJ137" s="410"/>
      <c r="AK137" s="402"/>
      <c r="AL137" s="402"/>
      <c r="AM137" s="402"/>
      <c r="AN137" s="411"/>
      <c r="AO137" s="402"/>
      <c r="AP137" s="402"/>
      <c r="AQ137" s="402"/>
      <c r="AR137" s="402"/>
      <c r="AS137" s="411"/>
      <c r="AT137" s="402"/>
      <c r="AU137" s="402"/>
      <c r="AV137" s="402"/>
      <c r="AW137" s="402"/>
      <c r="AX137" s="411"/>
      <c r="AY137" s="402"/>
      <c r="AZ137" s="402"/>
      <c r="BA137" s="402"/>
      <c r="BB137" s="402"/>
      <c r="BC137" s="411"/>
      <c r="BD137" s="402"/>
      <c r="BE137" s="402"/>
      <c r="BF137" s="402"/>
      <c r="BG137" s="402"/>
      <c r="BH137" s="411"/>
      <c r="BI137" s="402"/>
      <c r="BJ137" s="402"/>
      <c r="BK137" s="402"/>
      <c r="BL137" s="412"/>
      <c r="BM137" s="7" t="str">
        <f t="shared" si="6"/>
        <v>E</v>
      </c>
      <c r="BN137" s="389" t="s">
        <v>3219</v>
      </c>
    </row>
    <row r="138" spans="1:66" s="389" customFormat="1" ht="27.75" hidden="1" thickTop="1">
      <c r="A138" s="277">
        <v>128</v>
      </c>
      <c r="B138" s="390" t="str">
        <f t="shared" si="4"/>
        <v>PSS11_Adani Green Energy 27 B Limited (AGE27BL)</v>
      </c>
      <c r="C138" s="414" t="s">
        <v>844</v>
      </c>
      <c r="D138" s="197" t="s">
        <v>637</v>
      </c>
      <c r="E138" s="160" t="s">
        <v>689</v>
      </c>
      <c r="F138" s="428" t="s">
        <v>2174</v>
      </c>
      <c r="G138" s="429"/>
      <c r="H138" s="427" t="s">
        <v>846</v>
      </c>
      <c r="I138" s="415" t="s">
        <v>141</v>
      </c>
      <c r="J138" s="417" t="s">
        <v>142</v>
      </c>
      <c r="K138" s="418">
        <v>46052</v>
      </c>
      <c r="L138" s="397"/>
      <c r="M138" s="398"/>
      <c r="N138" s="168" t="str" cm="1">
        <f t="array" ref="N138">_xlfn.IFNA(LOOKUP(2, 1/(MOD(COLUMN(O138:XFD138)-COLUMN(O138), 5)=2)/(O138:XFD138&lt;&gt;""), O138:XFD138),"Not Submitted")</f>
        <v>RFC</v>
      </c>
      <c r="O138" s="413">
        <v>46122</v>
      </c>
      <c r="P138" s="413">
        <v>46123</v>
      </c>
      <c r="Q138" s="394" t="s">
        <v>33</v>
      </c>
      <c r="R138" s="401" t="s">
        <v>2173</v>
      </c>
      <c r="S138" s="402"/>
      <c r="T138" s="403">
        <v>46195</v>
      </c>
      <c r="U138" s="404">
        <v>46195</v>
      </c>
      <c r="V138" s="399" t="s">
        <v>8</v>
      </c>
      <c r="W138" s="401" t="s">
        <v>3000</v>
      </c>
      <c r="X138" s="402"/>
      <c r="Y138" s="405"/>
      <c r="Z138" s="406"/>
      <c r="AA138" s="407"/>
      <c r="AB138" s="402"/>
      <c r="AC138" s="399"/>
      <c r="AD138" s="408"/>
      <c r="AE138" s="406"/>
      <c r="AF138" s="407"/>
      <c r="AG138" s="402"/>
      <c r="AH138" s="402"/>
      <c r="AI138" s="409"/>
      <c r="AJ138" s="410"/>
      <c r="AK138" s="402"/>
      <c r="AL138" s="402"/>
      <c r="AM138" s="402"/>
      <c r="AN138" s="411"/>
      <c r="AO138" s="402"/>
      <c r="AP138" s="402"/>
      <c r="AQ138" s="402"/>
      <c r="AR138" s="402"/>
      <c r="AS138" s="411"/>
      <c r="AT138" s="402"/>
      <c r="AU138" s="402"/>
      <c r="AV138" s="402"/>
      <c r="AW138" s="402"/>
      <c r="AX138" s="411"/>
      <c r="AY138" s="402"/>
      <c r="AZ138" s="402"/>
      <c r="BA138" s="402"/>
      <c r="BB138" s="402"/>
      <c r="BC138" s="411"/>
      <c r="BD138" s="402"/>
      <c r="BE138" s="402"/>
      <c r="BF138" s="402"/>
      <c r="BG138" s="402"/>
      <c r="BH138" s="411"/>
      <c r="BI138" s="402"/>
      <c r="BJ138" s="402"/>
      <c r="BK138" s="402"/>
      <c r="BL138" s="412"/>
      <c r="BM138" s="7" t="str">
        <f t="shared" si="6"/>
        <v>E</v>
      </c>
      <c r="BN138" s="389" t="s">
        <v>3219</v>
      </c>
    </row>
    <row r="139" spans="1:66" s="389" customFormat="1" ht="27.75" hidden="1" thickTop="1">
      <c r="A139" s="277">
        <v>129</v>
      </c>
      <c r="B139" s="390" t="str">
        <f t="shared" si="4"/>
        <v>PSS11_Adani Green Energy 27 B Limited (AGE27BL)</v>
      </c>
      <c r="C139" s="414" t="s">
        <v>844</v>
      </c>
      <c r="D139" s="197" t="s">
        <v>637</v>
      </c>
      <c r="E139" s="160" t="s">
        <v>689</v>
      </c>
      <c r="F139" s="428" t="s">
        <v>2175</v>
      </c>
      <c r="G139" s="429"/>
      <c r="H139" s="427" t="s">
        <v>856</v>
      </c>
      <c r="I139" s="415" t="s">
        <v>141</v>
      </c>
      <c r="J139" s="417" t="s">
        <v>159</v>
      </c>
      <c r="K139" s="418">
        <v>46052</v>
      </c>
      <c r="L139" s="397"/>
      <c r="M139" s="398"/>
      <c r="N139" s="168" t="str" cm="1">
        <f t="array" ref="N139">_xlfn.IFNA(LOOKUP(2, 1/(MOD(COLUMN(O139:XFD139)-COLUMN(O139), 5)=2)/(O139:XFD139&lt;&gt;""), O139:XFD139),"Not Submitted")</f>
        <v>Cat. -IV</v>
      </c>
      <c r="O139" s="413">
        <v>46114</v>
      </c>
      <c r="P139" s="413">
        <v>46114</v>
      </c>
      <c r="Q139" s="394" t="s">
        <v>33</v>
      </c>
      <c r="R139" s="401" t="s">
        <v>2172</v>
      </c>
      <c r="S139" s="402"/>
      <c r="T139" s="403">
        <v>46188</v>
      </c>
      <c r="U139" s="404">
        <v>46189</v>
      </c>
      <c r="V139" s="394" t="s">
        <v>37</v>
      </c>
      <c r="W139" s="401" t="s">
        <v>2176</v>
      </c>
      <c r="X139" s="402"/>
      <c r="Y139" s="405"/>
      <c r="Z139" s="406"/>
      <c r="AA139" s="407"/>
      <c r="AB139" s="402"/>
      <c r="AC139" s="399"/>
      <c r="AD139" s="408"/>
      <c r="AE139" s="406"/>
      <c r="AF139" s="407"/>
      <c r="AG139" s="402"/>
      <c r="AH139" s="402"/>
      <c r="AI139" s="409"/>
      <c r="AJ139" s="410"/>
      <c r="AK139" s="402"/>
      <c r="AL139" s="402"/>
      <c r="AM139" s="402"/>
      <c r="AN139" s="411"/>
      <c r="AO139" s="402"/>
      <c r="AP139" s="402"/>
      <c r="AQ139" s="402"/>
      <c r="AR139" s="402"/>
      <c r="AS139" s="411"/>
      <c r="AT139" s="402"/>
      <c r="AU139" s="402"/>
      <c r="AV139" s="402"/>
      <c r="AW139" s="402"/>
      <c r="AX139" s="411"/>
      <c r="AY139" s="402"/>
      <c r="AZ139" s="402"/>
      <c r="BA139" s="402"/>
      <c r="BB139" s="402"/>
      <c r="BC139" s="411"/>
      <c r="BD139" s="402"/>
      <c r="BE139" s="402"/>
      <c r="BF139" s="402"/>
      <c r="BG139" s="402"/>
      <c r="BH139" s="411"/>
      <c r="BI139" s="402"/>
      <c r="BJ139" s="402"/>
      <c r="BK139" s="402"/>
      <c r="BL139" s="412"/>
      <c r="BM139" s="7" t="str">
        <f t="shared" si="6"/>
        <v>E</v>
      </c>
      <c r="BN139" s="389" t="s">
        <v>3219</v>
      </c>
    </row>
    <row r="140" spans="1:66" s="389" customFormat="1" ht="27.75" hidden="1" thickTop="1">
      <c r="A140" s="277">
        <v>130</v>
      </c>
      <c r="B140" s="390" t="str">
        <f t="shared" si="4"/>
        <v>PSS11_Adani Green Energy 27 B Limited (AGE27BL)</v>
      </c>
      <c r="C140" s="414" t="s">
        <v>721</v>
      </c>
      <c r="D140" s="197" t="s">
        <v>637</v>
      </c>
      <c r="E140" s="160" t="s">
        <v>689</v>
      </c>
      <c r="F140" s="428" t="s">
        <v>2177</v>
      </c>
      <c r="G140" s="429"/>
      <c r="H140" s="427" t="s">
        <v>758</v>
      </c>
      <c r="I140" s="415" t="s">
        <v>141</v>
      </c>
      <c r="J140" s="417" t="s">
        <v>142</v>
      </c>
      <c r="K140" s="418">
        <v>46057</v>
      </c>
      <c r="L140" s="397"/>
      <c r="M140" s="398"/>
      <c r="N140" s="168" t="str" cm="1">
        <f t="array" ref="N140">_xlfn.IFNA(LOOKUP(2, 1/(MOD(COLUMN(O140:XFD140)-COLUMN(O140), 5)=2)/(O140:XFD140&lt;&gt;""), O140:XFD140),"Not Submitted")</f>
        <v>RFC</v>
      </c>
      <c r="O140" s="413" t="s">
        <v>2178</v>
      </c>
      <c r="P140" s="413" t="s">
        <v>2179</v>
      </c>
      <c r="Q140" s="394" t="s">
        <v>33</v>
      </c>
      <c r="R140" s="536" t="s">
        <v>2180</v>
      </c>
      <c r="S140" s="402"/>
      <c r="T140" s="476" t="s">
        <v>2181</v>
      </c>
      <c r="U140" s="477" t="s">
        <v>2181</v>
      </c>
      <c r="V140" s="394" t="s">
        <v>8</v>
      </c>
      <c r="W140" s="601" t="s">
        <v>2182</v>
      </c>
      <c r="X140" s="402"/>
      <c r="Y140" s="405">
        <v>46195</v>
      </c>
      <c r="Z140" s="406">
        <v>46196</v>
      </c>
      <c r="AA140" s="407" t="s">
        <v>8</v>
      </c>
      <c r="AB140" s="401" t="s">
        <v>3005</v>
      </c>
      <c r="AC140" s="399"/>
      <c r="AD140" s="408"/>
      <c r="AE140" s="406"/>
      <c r="AF140" s="407"/>
      <c r="AG140" s="402"/>
      <c r="AH140" s="402"/>
      <c r="AI140" s="409"/>
      <c r="AJ140" s="410"/>
      <c r="AK140" s="402"/>
      <c r="AL140" s="402"/>
      <c r="AM140" s="402"/>
      <c r="AN140" s="411"/>
      <c r="AO140" s="402"/>
      <c r="AP140" s="402"/>
      <c r="AQ140" s="402"/>
      <c r="AR140" s="402"/>
      <c r="AS140" s="411"/>
      <c r="AT140" s="402"/>
      <c r="AU140" s="402"/>
      <c r="AV140" s="402"/>
      <c r="AW140" s="402"/>
      <c r="AX140" s="411"/>
      <c r="AY140" s="402"/>
      <c r="AZ140" s="402"/>
      <c r="BA140" s="402"/>
      <c r="BB140" s="402"/>
      <c r="BC140" s="411"/>
      <c r="BD140" s="402"/>
      <c r="BE140" s="402"/>
      <c r="BF140" s="402"/>
      <c r="BG140" s="402"/>
      <c r="BH140" s="411"/>
      <c r="BI140" s="402"/>
      <c r="BJ140" s="402"/>
      <c r="BK140" s="402"/>
      <c r="BL140" s="412"/>
      <c r="BM140" s="7" t="str">
        <f t="shared" si="6"/>
        <v>E</v>
      </c>
      <c r="BN140" s="389" t="s">
        <v>3219</v>
      </c>
    </row>
    <row r="141" spans="1:66" s="389" customFormat="1" ht="27.75" hidden="1" thickTop="1">
      <c r="A141" s="277">
        <v>131</v>
      </c>
      <c r="B141" s="390" t="str">
        <f t="shared" si="4"/>
        <v>PSS11_Adani Green Energy 27 B Limited (AGE27BL)</v>
      </c>
      <c r="C141" s="414" t="s">
        <v>721</v>
      </c>
      <c r="D141" s="197" t="s">
        <v>637</v>
      </c>
      <c r="E141" s="160" t="s">
        <v>689</v>
      </c>
      <c r="F141" s="428" t="s">
        <v>2183</v>
      </c>
      <c r="G141" s="429"/>
      <c r="H141" s="427" t="s">
        <v>763</v>
      </c>
      <c r="I141" s="415" t="s">
        <v>141</v>
      </c>
      <c r="J141" s="417" t="s">
        <v>142</v>
      </c>
      <c r="K141" s="418">
        <v>46051</v>
      </c>
      <c r="L141" s="397"/>
      <c r="M141" s="398"/>
      <c r="N141" s="168" t="str" cm="1">
        <f t="array" ref="N141">_xlfn.IFNA(LOOKUP(2, 1/(MOD(COLUMN(O141:XFD141)-COLUMN(O141), 5)=2)/(O141:XFD141&lt;&gt;""), O141:XFD141),"Not Submitted")</f>
        <v>RFC</v>
      </c>
      <c r="O141" s="413" t="s">
        <v>2178</v>
      </c>
      <c r="P141" s="413" t="s">
        <v>2179</v>
      </c>
      <c r="Q141" s="394" t="s">
        <v>33</v>
      </c>
      <c r="R141" s="536" t="s">
        <v>2180</v>
      </c>
      <c r="S141" s="402"/>
      <c r="T141" s="476" t="s">
        <v>2181</v>
      </c>
      <c r="U141" s="477" t="s">
        <v>2181</v>
      </c>
      <c r="V141" s="394" t="s">
        <v>8</v>
      </c>
      <c r="W141" s="601" t="s">
        <v>2182</v>
      </c>
      <c r="X141" s="402"/>
      <c r="Y141" s="405">
        <v>46195</v>
      </c>
      <c r="Z141" s="406">
        <v>46196</v>
      </c>
      <c r="AA141" s="407" t="s">
        <v>8</v>
      </c>
      <c r="AB141" s="401" t="s">
        <v>3005</v>
      </c>
      <c r="AC141" s="399"/>
      <c r="AD141" s="408"/>
      <c r="AE141" s="406"/>
      <c r="AF141" s="407"/>
      <c r="AG141" s="402"/>
      <c r="AH141" s="402"/>
      <c r="AI141" s="409"/>
      <c r="AJ141" s="410"/>
      <c r="AK141" s="402"/>
      <c r="AL141" s="402"/>
      <c r="AM141" s="402"/>
      <c r="AN141" s="411"/>
      <c r="AO141" s="402"/>
      <c r="AP141" s="402"/>
      <c r="AQ141" s="402"/>
      <c r="AR141" s="402"/>
      <c r="AS141" s="411"/>
      <c r="AT141" s="402"/>
      <c r="AU141" s="402"/>
      <c r="AV141" s="402"/>
      <c r="AW141" s="402"/>
      <c r="AX141" s="411"/>
      <c r="AY141" s="402"/>
      <c r="AZ141" s="402"/>
      <c r="BA141" s="402"/>
      <c r="BB141" s="402"/>
      <c r="BC141" s="411"/>
      <c r="BD141" s="402"/>
      <c r="BE141" s="402"/>
      <c r="BF141" s="402"/>
      <c r="BG141" s="402"/>
      <c r="BH141" s="411"/>
      <c r="BI141" s="402"/>
      <c r="BJ141" s="402"/>
      <c r="BK141" s="402"/>
      <c r="BL141" s="412"/>
      <c r="BM141" s="7" t="str">
        <f t="shared" si="6"/>
        <v>E</v>
      </c>
      <c r="BN141" s="389" t="s">
        <v>3219</v>
      </c>
    </row>
    <row r="142" spans="1:66" s="389" customFormat="1" ht="27" hidden="1" thickTop="1">
      <c r="A142" s="277">
        <v>132</v>
      </c>
      <c r="B142" s="390" t="str">
        <f t="shared" si="4"/>
        <v>PSS11_Adani Green Energy 27 B Limited (AGE27BL)</v>
      </c>
      <c r="C142" s="414" t="s">
        <v>721</v>
      </c>
      <c r="D142" s="197" t="s">
        <v>637</v>
      </c>
      <c r="E142" s="160" t="s">
        <v>689</v>
      </c>
      <c r="F142" s="428" t="s">
        <v>2184</v>
      </c>
      <c r="G142" s="429"/>
      <c r="H142" s="427" t="s">
        <v>766</v>
      </c>
      <c r="I142" s="415" t="s">
        <v>141</v>
      </c>
      <c r="J142" s="417" t="s">
        <v>159</v>
      </c>
      <c r="K142" s="418">
        <v>46059</v>
      </c>
      <c r="L142" s="397"/>
      <c r="M142" s="398"/>
      <c r="N142" s="168" t="str" cm="1">
        <f t="array" ref="N142">_xlfn.IFNA(LOOKUP(2, 1/(MOD(COLUMN(O142:XFD142)-COLUMN(O142), 5)=2)/(O142:XFD142&lt;&gt;""), O142:XFD142),"Not Submitted")</f>
        <v>RFC</v>
      </c>
      <c r="O142" s="413">
        <v>46122</v>
      </c>
      <c r="P142" s="413">
        <v>46122</v>
      </c>
      <c r="Q142" s="394" t="s">
        <v>33</v>
      </c>
      <c r="R142" s="401" t="s">
        <v>2185</v>
      </c>
      <c r="S142" s="402"/>
      <c r="T142" s="403">
        <v>46185</v>
      </c>
      <c r="U142" s="404">
        <v>46185</v>
      </c>
      <c r="V142" s="394" t="s">
        <v>8</v>
      </c>
      <c r="W142" s="401" t="s">
        <v>2186</v>
      </c>
      <c r="X142" s="402"/>
      <c r="Y142" s="405"/>
      <c r="Z142" s="406"/>
      <c r="AA142" s="407"/>
      <c r="AB142" s="402"/>
      <c r="AC142" s="399"/>
      <c r="AD142" s="408"/>
      <c r="AE142" s="406"/>
      <c r="AF142" s="407"/>
      <c r="AG142" s="402"/>
      <c r="AH142" s="402"/>
      <c r="AI142" s="409"/>
      <c r="AJ142" s="410"/>
      <c r="AK142" s="402"/>
      <c r="AL142" s="402"/>
      <c r="AM142" s="402"/>
      <c r="AN142" s="411"/>
      <c r="AO142" s="402"/>
      <c r="AP142" s="402"/>
      <c r="AQ142" s="402"/>
      <c r="AR142" s="402"/>
      <c r="AS142" s="411"/>
      <c r="AT142" s="402"/>
      <c r="AU142" s="402"/>
      <c r="AV142" s="402"/>
      <c r="AW142" s="402"/>
      <c r="AX142" s="411"/>
      <c r="AY142" s="402"/>
      <c r="AZ142" s="402"/>
      <c r="BA142" s="402"/>
      <c r="BB142" s="402"/>
      <c r="BC142" s="411"/>
      <c r="BD142" s="402"/>
      <c r="BE142" s="402"/>
      <c r="BF142" s="402"/>
      <c r="BG142" s="402"/>
      <c r="BH142" s="411"/>
      <c r="BI142" s="402"/>
      <c r="BJ142" s="402"/>
      <c r="BK142" s="402"/>
      <c r="BL142" s="412"/>
      <c r="BM142" s="7" t="str">
        <f t="shared" si="6"/>
        <v>E</v>
      </c>
      <c r="BN142" s="389" t="s">
        <v>3219</v>
      </c>
    </row>
    <row r="143" spans="1:66" s="389" customFormat="1" ht="27" hidden="1" thickTop="1">
      <c r="A143" s="277">
        <v>133</v>
      </c>
      <c r="B143" s="390" t="str">
        <f t="shared" si="4"/>
        <v>PSS11_Adani Green Energy 27 B Limited (AGE27BL)</v>
      </c>
      <c r="C143" s="414" t="s">
        <v>721</v>
      </c>
      <c r="D143" s="197" t="s">
        <v>637</v>
      </c>
      <c r="E143" s="160" t="s">
        <v>689</v>
      </c>
      <c r="F143" s="428" t="s">
        <v>2187</v>
      </c>
      <c r="G143" s="429"/>
      <c r="H143" s="427" t="s">
        <v>723</v>
      </c>
      <c r="I143" s="415" t="s">
        <v>141</v>
      </c>
      <c r="J143" s="417" t="s">
        <v>159</v>
      </c>
      <c r="K143" s="418">
        <v>46065</v>
      </c>
      <c r="L143" s="397"/>
      <c r="M143" s="398"/>
      <c r="N143" s="168" t="str" cm="1">
        <f t="array" ref="N143">_xlfn.IFNA(LOOKUP(2, 1/(MOD(COLUMN(O143:XFD143)-COLUMN(O143), 5)=2)/(O143:XFD143&lt;&gt;""), O143:XFD143),"Not Submitted")</f>
        <v>RFC</v>
      </c>
      <c r="O143" s="413">
        <v>46136</v>
      </c>
      <c r="P143" s="413">
        <v>46136</v>
      </c>
      <c r="Q143" s="394" t="s">
        <v>8</v>
      </c>
      <c r="R143" s="401" t="s">
        <v>2188</v>
      </c>
      <c r="S143" s="402"/>
      <c r="T143" s="403" t="s">
        <v>171</v>
      </c>
      <c r="U143" s="404"/>
      <c r="V143" s="399"/>
      <c r="W143" s="401"/>
      <c r="X143" s="402"/>
      <c r="Y143" s="405">
        <v>46163</v>
      </c>
      <c r="Z143" s="406">
        <v>46163</v>
      </c>
      <c r="AA143" s="407" t="s">
        <v>8</v>
      </c>
      <c r="AB143" s="401" t="s">
        <v>2189</v>
      </c>
      <c r="AC143" s="399"/>
      <c r="AD143" s="408"/>
      <c r="AE143" s="406"/>
      <c r="AF143" s="407"/>
      <c r="AG143" s="402"/>
      <c r="AH143" s="402"/>
      <c r="AI143" s="409"/>
      <c r="AJ143" s="410"/>
      <c r="AK143" s="402"/>
      <c r="AL143" s="402"/>
      <c r="AM143" s="402"/>
      <c r="AN143" s="411"/>
      <c r="AO143" s="402"/>
      <c r="AP143" s="402"/>
      <c r="AQ143" s="402"/>
      <c r="AR143" s="402"/>
      <c r="AS143" s="411"/>
      <c r="AT143" s="402"/>
      <c r="AU143" s="402"/>
      <c r="AV143" s="402"/>
      <c r="AW143" s="402"/>
      <c r="AX143" s="411"/>
      <c r="AY143" s="402"/>
      <c r="AZ143" s="402"/>
      <c r="BA143" s="402"/>
      <c r="BB143" s="402"/>
      <c r="BC143" s="411"/>
      <c r="BD143" s="402"/>
      <c r="BE143" s="402"/>
      <c r="BF143" s="402"/>
      <c r="BG143" s="402"/>
      <c r="BH143" s="411"/>
      <c r="BI143" s="402"/>
      <c r="BJ143" s="402"/>
      <c r="BK143" s="402"/>
      <c r="BL143" s="412"/>
      <c r="BM143" s="7" t="str">
        <f t="shared" si="6"/>
        <v>E</v>
      </c>
      <c r="BN143" s="389" t="s">
        <v>3219</v>
      </c>
    </row>
    <row r="144" spans="1:66" s="671" customFormat="1" ht="39" hidden="1" thickTop="1">
      <c r="A144" s="461">
        <v>134</v>
      </c>
      <c r="B144" s="462" t="str">
        <f t="shared" si="4"/>
        <v>PSS11_Adani Green Energy 27 B Limited (AGE27BL)</v>
      </c>
      <c r="C144" s="463" t="s">
        <v>852</v>
      </c>
      <c r="D144" s="464" t="s">
        <v>637</v>
      </c>
      <c r="E144" s="465" t="s">
        <v>689</v>
      </c>
      <c r="F144" s="466" t="s">
        <v>2190</v>
      </c>
      <c r="G144" s="429"/>
      <c r="H144" s="468" t="s">
        <v>854</v>
      </c>
      <c r="I144" s="469"/>
      <c r="J144" s="657"/>
      <c r="K144" s="658">
        <v>46057</v>
      </c>
      <c r="L144" s="471"/>
      <c r="M144" s="472"/>
      <c r="N144" s="473" t="str" cm="1">
        <f t="array" ref="N144">_xlfn.IFNA(LOOKUP(2, 1/(MOD(COLUMN(O144:XFD144)-COLUMN(O144), 5)=2)/(O144:XFD144&lt;&gt;""), O144:XFD144),"Not Submitted")</f>
        <v>delete</v>
      </c>
      <c r="O144" s="474"/>
      <c r="P144" s="474"/>
      <c r="Q144" s="475" t="s">
        <v>61</v>
      </c>
      <c r="R144" s="659"/>
      <c r="S144" s="402" t="s">
        <v>2952</v>
      </c>
      <c r="T144" s="476"/>
      <c r="U144" s="477"/>
      <c r="V144" s="661"/>
      <c r="W144" s="659"/>
      <c r="X144" s="660"/>
      <c r="Y144" s="662"/>
      <c r="Z144" s="663"/>
      <c r="AA144" s="664"/>
      <c r="AB144" s="660"/>
      <c r="AC144" s="661"/>
      <c r="AD144" s="665"/>
      <c r="AE144" s="663"/>
      <c r="AF144" s="664"/>
      <c r="AG144" s="660"/>
      <c r="AH144" s="660"/>
      <c r="AI144" s="666"/>
      <c r="AJ144" s="667"/>
      <c r="AK144" s="660"/>
      <c r="AL144" s="660"/>
      <c r="AM144" s="660"/>
      <c r="AN144" s="668"/>
      <c r="AO144" s="660"/>
      <c r="AP144" s="660"/>
      <c r="AQ144" s="660"/>
      <c r="AR144" s="660"/>
      <c r="AS144" s="668"/>
      <c r="AT144" s="660"/>
      <c r="AU144" s="660"/>
      <c r="AV144" s="660"/>
      <c r="AW144" s="660"/>
      <c r="AX144" s="668"/>
      <c r="AY144" s="660"/>
      <c r="AZ144" s="660"/>
      <c r="BA144" s="660"/>
      <c r="BB144" s="660"/>
      <c r="BC144" s="668"/>
      <c r="BD144" s="660"/>
      <c r="BE144" s="660"/>
      <c r="BF144" s="660"/>
      <c r="BG144" s="660"/>
      <c r="BH144" s="668"/>
      <c r="BI144" s="660"/>
      <c r="BJ144" s="660"/>
      <c r="BK144" s="660"/>
      <c r="BL144" s="669"/>
      <c r="BM144" s="670" t="str">
        <f t="shared" si="6"/>
        <v>E</v>
      </c>
    </row>
    <row r="145" spans="1:66" s="671" customFormat="1" ht="39" hidden="1" thickTop="1">
      <c r="A145" s="461">
        <v>135</v>
      </c>
      <c r="B145" s="462" t="str">
        <f t="shared" si="4"/>
        <v>PSS11_Adani Green Energy 27 B Limited (AGE27BL)</v>
      </c>
      <c r="C145" s="463" t="s">
        <v>692</v>
      </c>
      <c r="D145" s="464" t="s">
        <v>637</v>
      </c>
      <c r="E145" s="465" t="s">
        <v>689</v>
      </c>
      <c r="F145" s="466" t="s">
        <v>2191</v>
      </c>
      <c r="G145" s="429"/>
      <c r="H145" s="468" t="s">
        <v>694</v>
      </c>
      <c r="I145" s="469"/>
      <c r="J145" s="657"/>
      <c r="K145" s="658">
        <v>46057</v>
      </c>
      <c r="L145" s="471"/>
      <c r="M145" s="472"/>
      <c r="N145" s="473" t="str" cm="1">
        <f t="array" ref="N145">_xlfn.IFNA(LOOKUP(2, 1/(MOD(COLUMN(O145:XFD145)-COLUMN(O145), 5)=2)/(O145:XFD145&lt;&gt;""), O145:XFD145),"Not Submitted")</f>
        <v>delete</v>
      </c>
      <c r="O145" s="474"/>
      <c r="P145" s="474"/>
      <c r="Q145" s="475" t="s">
        <v>61</v>
      </c>
      <c r="R145" s="659"/>
      <c r="S145" s="402" t="s">
        <v>2952</v>
      </c>
      <c r="T145" s="476"/>
      <c r="U145" s="477"/>
      <c r="V145" s="661"/>
      <c r="W145" s="659"/>
      <c r="X145" s="660"/>
      <c r="Y145" s="662"/>
      <c r="Z145" s="663"/>
      <c r="AA145" s="664"/>
      <c r="AB145" s="660"/>
      <c r="AC145" s="661"/>
      <c r="AD145" s="665"/>
      <c r="AE145" s="663"/>
      <c r="AF145" s="664"/>
      <c r="AG145" s="660"/>
      <c r="AH145" s="660"/>
      <c r="AI145" s="666"/>
      <c r="AJ145" s="667"/>
      <c r="AK145" s="660"/>
      <c r="AL145" s="660"/>
      <c r="AM145" s="660"/>
      <c r="AN145" s="668"/>
      <c r="AO145" s="660"/>
      <c r="AP145" s="660"/>
      <c r="AQ145" s="660"/>
      <c r="AR145" s="660"/>
      <c r="AS145" s="668"/>
      <c r="AT145" s="660"/>
      <c r="AU145" s="660"/>
      <c r="AV145" s="660"/>
      <c r="AW145" s="660"/>
      <c r="AX145" s="668"/>
      <c r="AY145" s="660"/>
      <c r="AZ145" s="660"/>
      <c r="BA145" s="660"/>
      <c r="BB145" s="660"/>
      <c r="BC145" s="668"/>
      <c r="BD145" s="660"/>
      <c r="BE145" s="660"/>
      <c r="BF145" s="660"/>
      <c r="BG145" s="660"/>
      <c r="BH145" s="668"/>
      <c r="BI145" s="660"/>
      <c r="BJ145" s="660"/>
      <c r="BK145" s="660"/>
      <c r="BL145" s="669"/>
      <c r="BM145" s="670" t="str">
        <f t="shared" si="6"/>
        <v>E</v>
      </c>
    </row>
    <row r="146" spans="1:66" s="389" customFormat="1" ht="41.25" hidden="1" thickTop="1">
      <c r="A146" s="277">
        <v>136</v>
      </c>
      <c r="B146" s="390" t="str">
        <f t="shared" si="4"/>
        <v>PSS11_Adani Green Energy 27 B Limited (AGE27BL)</v>
      </c>
      <c r="C146" s="414" t="s">
        <v>769</v>
      </c>
      <c r="D146" s="197" t="s">
        <v>637</v>
      </c>
      <c r="E146" s="160" t="s">
        <v>689</v>
      </c>
      <c r="F146" s="428" t="s">
        <v>2192</v>
      </c>
      <c r="G146" s="429"/>
      <c r="H146" s="427" t="s">
        <v>771</v>
      </c>
      <c r="I146" s="415"/>
      <c r="J146" s="417"/>
      <c r="K146" s="418">
        <v>46062</v>
      </c>
      <c r="L146" s="397"/>
      <c r="M146" s="398"/>
      <c r="N146" s="168" t="str" cm="1">
        <f t="array" ref="N146">_xlfn.IFNA(LOOKUP(2, 1/(MOD(COLUMN(O146:XFD146)-COLUMN(O146), 5)=2)/(O146:XFD146&lt;&gt;""), O146:XFD146),"Not Submitted")</f>
        <v>RFC</v>
      </c>
      <c r="O146" s="413" t="s">
        <v>2193</v>
      </c>
      <c r="P146" s="413" t="s">
        <v>2194</v>
      </c>
      <c r="Q146" s="394" t="s">
        <v>8</v>
      </c>
      <c r="R146" s="588" t="s">
        <v>2195</v>
      </c>
      <c r="S146" s="402"/>
      <c r="T146" s="403">
        <v>46195</v>
      </c>
      <c r="U146" s="404">
        <v>46196</v>
      </c>
      <c r="V146" s="399" t="s">
        <v>8</v>
      </c>
      <c r="W146" s="401" t="s">
        <v>3005</v>
      </c>
      <c r="X146" s="402"/>
      <c r="Y146" s="405"/>
      <c r="Z146" s="406"/>
      <c r="AA146" s="407"/>
      <c r="AB146" s="402"/>
      <c r="AC146" s="399"/>
      <c r="AD146" s="408"/>
      <c r="AE146" s="406"/>
      <c r="AF146" s="407"/>
      <c r="AG146" s="402"/>
      <c r="AH146" s="402"/>
      <c r="AI146" s="409"/>
      <c r="AJ146" s="410"/>
      <c r="AK146" s="402"/>
      <c r="AL146" s="402"/>
      <c r="AM146" s="402"/>
      <c r="AN146" s="411"/>
      <c r="AO146" s="402"/>
      <c r="AP146" s="402"/>
      <c r="AQ146" s="402"/>
      <c r="AR146" s="402"/>
      <c r="AS146" s="411"/>
      <c r="AT146" s="402"/>
      <c r="AU146" s="402"/>
      <c r="AV146" s="402"/>
      <c r="AW146" s="402"/>
      <c r="AX146" s="411"/>
      <c r="AY146" s="402"/>
      <c r="AZ146" s="402"/>
      <c r="BA146" s="402"/>
      <c r="BB146" s="402"/>
      <c r="BC146" s="411"/>
      <c r="BD146" s="402"/>
      <c r="BE146" s="402"/>
      <c r="BF146" s="402"/>
      <c r="BG146" s="402"/>
      <c r="BH146" s="411"/>
      <c r="BI146" s="402"/>
      <c r="BJ146" s="402"/>
      <c r="BK146" s="402"/>
      <c r="BL146" s="412"/>
      <c r="BM146" s="7" t="str">
        <f t="shared" si="6"/>
        <v>E</v>
      </c>
      <c r="BN146" s="389" t="s">
        <v>3219</v>
      </c>
    </row>
    <row r="147" spans="1:66" s="389" customFormat="1" ht="41.25" hidden="1" thickTop="1">
      <c r="A147" s="277">
        <v>137</v>
      </c>
      <c r="B147" s="390" t="str">
        <f t="shared" si="4"/>
        <v>PSS11_Adani Green Energy 27 B Limited (AGE27BL)</v>
      </c>
      <c r="C147" s="414" t="s">
        <v>769</v>
      </c>
      <c r="D147" s="197" t="s">
        <v>637</v>
      </c>
      <c r="E147" s="160" t="s">
        <v>689</v>
      </c>
      <c r="F147" s="428" t="s">
        <v>2196</v>
      </c>
      <c r="G147" s="429"/>
      <c r="H147" s="427" t="s">
        <v>775</v>
      </c>
      <c r="I147" s="415"/>
      <c r="J147" s="417"/>
      <c r="K147" s="418">
        <v>46064</v>
      </c>
      <c r="L147" s="397"/>
      <c r="M147" s="398"/>
      <c r="N147" s="168" t="str" cm="1">
        <f t="array" ref="N147">_xlfn.IFNA(LOOKUP(2, 1/(MOD(COLUMN(O147:XFD147)-COLUMN(O147), 5)=2)/(O147:XFD147&lt;&gt;""), O147:XFD147),"Not Submitted")</f>
        <v>RFC</v>
      </c>
      <c r="O147" s="413" t="s">
        <v>2193</v>
      </c>
      <c r="P147" s="413" t="s">
        <v>2194</v>
      </c>
      <c r="Q147" s="394" t="s">
        <v>8</v>
      </c>
      <c r="R147" s="588" t="s">
        <v>2195</v>
      </c>
      <c r="S147" s="402"/>
      <c r="T147" s="403">
        <v>46195</v>
      </c>
      <c r="U147" s="404">
        <v>46196</v>
      </c>
      <c r="V147" s="399" t="s">
        <v>8</v>
      </c>
      <c r="W147" s="401" t="s">
        <v>3005</v>
      </c>
      <c r="X147" s="402"/>
      <c r="Y147" s="405"/>
      <c r="Z147" s="406"/>
      <c r="AA147" s="407"/>
      <c r="AB147" s="402"/>
      <c r="AC147" s="399"/>
      <c r="AD147" s="408"/>
      <c r="AE147" s="406"/>
      <c r="AF147" s="407"/>
      <c r="AG147" s="402"/>
      <c r="AH147" s="402"/>
      <c r="AI147" s="409"/>
      <c r="AJ147" s="410"/>
      <c r="AK147" s="402"/>
      <c r="AL147" s="402"/>
      <c r="AM147" s="402"/>
      <c r="AN147" s="411"/>
      <c r="AO147" s="402"/>
      <c r="AP147" s="402"/>
      <c r="AQ147" s="402"/>
      <c r="AR147" s="402"/>
      <c r="AS147" s="411"/>
      <c r="AT147" s="402"/>
      <c r="AU147" s="402"/>
      <c r="AV147" s="402"/>
      <c r="AW147" s="402"/>
      <c r="AX147" s="411"/>
      <c r="AY147" s="402"/>
      <c r="AZ147" s="402"/>
      <c r="BA147" s="402"/>
      <c r="BB147" s="402"/>
      <c r="BC147" s="411"/>
      <c r="BD147" s="402"/>
      <c r="BE147" s="402"/>
      <c r="BF147" s="402"/>
      <c r="BG147" s="402"/>
      <c r="BH147" s="411"/>
      <c r="BI147" s="402"/>
      <c r="BJ147" s="402"/>
      <c r="BK147" s="402"/>
      <c r="BL147" s="412"/>
      <c r="BM147" s="7" t="str">
        <f t="shared" si="6"/>
        <v>E</v>
      </c>
      <c r="BN147" s="389" t="s">
        <v>3219</v>
      </c>
    </row>
    <row r="148" spans="1:66" s="2" customFormat="1" ht="27" hidden="1" thickTop="1">
      <c r="A148" s="158"/>
      <c r="B148" s="159" t="str">
        <f t="shared" si="4"/>
        <v>PSS11_Adani Green Energy 27 B Limited (AGE27BL)</v>
      </c>
      <c r="C148" s="31" t="s">
        <v>769</v>
      </c>
      <c r="D148" s="197" t="s">
        <v>637</v>
      </c>
      <c r="E148" s="160" t="s">
        <v>689</v>
      </c>
      <c r="F148" s="291" t="s">
        <v>2197</v>
      </c>
      <c r="G148" s="199"/>
      <c r="H148" s="200" t="s">
        <v>778</v>
      </c>
      <c r="I148" s="160"/>
      <c r="J148" s="198"/>
      <c r="K148" s="201">
        <v>46143</v>
      </c>
      <c r="L148" s="202"/>
      <c r="M148" s="203"/>
      <c r="N148" s="168" t="str" cm="1">
        <f t="array" ref="N148">_xlfn.IFNA(LOOKUP(2, 1/(MOD(COLUMN(O148:XFD148)-COLUMN(O148), 5)=2)/(O148:XFD148&lt;&gt;""), O148:XFD148),"Not Submitted")</f>
        <v>RFC</v>
      </c>
      <c r="O148" s="238">
        <v>46214</v>
      </c>
      <c r="P148" s="238">
        <v>46214</v>
      </c>
      <c r="Q148" s="394" t="s">
        <v>8</v>
      </c>
      <c r="R148" s="102" t="s">
        <v>3050</v>
      </c>
      <c r="S148" s="205"/>
      <c r="T148" s="239"/>
      <c r="U148" s="240"/>
      <c r="V148" s="204"/>
      <c r="W148" s="205"/>
      <c r="X148" s="205"/>
      <c r="Y148" s="249"/>
      <c r="Z148" s="219"/>
      <c r="AA148" s="243"/>
      <c r="AB148" s="204"/>
      <c r="AC148" s="204"/>
      <c r="AD148" s="250"/>
      <c r="AE148" s="219"/>
      <c r="AF148" s="243"/>
      <c r="AG148" s="205"/>
      <c r="AH148" s="205"/>
      <c r="AI148" s="236"/>
      <c r="AJ148" s="205"/>
      <c r="AK148" s="205"/>
      <c r="AL148" s="205"/>
      <c r="AM148" s="205"/>
      <c r="AN148" s="206"/>
      <c r="AO148" s="205"/>
      <c r="AP148" s="205"/>
      <c r="AQ148" s="205"/>
      <c r="AR148" s="205"/>
      <c r="AS148" s="206"/>
      <c r="AT148" s="205"/>
      <c r="AU148" s="205"/>
      <c r="AV148" s="205"/>
      <c r="AW148" s="205"/>
      <c r="AX148" s="206"/>
      <c r="AY148" s="205"/>
      <c r="AZ148" s="205"/>
      <c r="BA148" s="205"/>
      <c r="BB148" s="205"/>
      <c r="BC148" s="206"/>
      <c r="BD148" s="205"/>
      <c r="BE148" s="205"/>
      <c r="BF148" s="205"/>
      <c r="BG148" s="205"/>
      <c r="BH148" s="206"/>
      <c r="BI148" s="205"/>
      <c r="BJ148" s="205"/>
      <c r="BK148" s="205"/>
      <c r="BL148" s="207"/>
      <c r="BM148" s="7" t="str">
        <f t="shared" si="6"/>
        <v>E</v>
      </c>
      <c r="BN148" s="2" t="s">
        <v>3219</v>
      </c>
    </row>
    <row r="149" spans="1:66" s="2" customFormat="1" ht="27.75" hidden="1" thickTop="1">
      <c r="A149" s="158"/>
      <c r="B149" s="159" t="str">
        <f t="shared" si="4"/>
        <v>PSS11_Adani Green Energy 27 B Limited (AGE27BL)</v>
      </c>
      <c r="C149" s="31" t="s">
        <v>769</v>
      </c>
      <c r="D149" s="197" t="s">
        <v>637</v>
      </c>
      <c r="E149" s="160" t="s">
        <v>689</v>
      </c>
      <c r="F149" s="291" t="s">
        <v>2198</v>
      </c>
      <c r="G149" s="199"/>
      <c r="H149" s="200" t="s">
        <v>780</v>
      </c>
      <c r="I149" s="160"/>
      <c r="J149" s="198"/>
      <c r="K149" s="201">
        <v>46143</v>
      </c>
      <c r="L149" s="202"/>
      <c r="M149" s="203"/>
      <c r="N149" s="168" t="str" cm="1">
        <f t="array" ref="N149">_xlfn.IFNA(LOOKUP(2, 1/(MOD(COLUMN(O149:XFD149)-COLUMN(O149), 5)=2)/(O149:XFD149&lt;&gt;""), O149:XFD149),"Not Submitted")</f>
        <v>RFC</v>
      </c>
      <c r="O149" s="238">
        <v>46214</v>
      </c>
      <c r="P149" s="238">
        <v>46214</v>
      </c>
      <c r="Q149" s="394" t="s">
        <v>8</v>
      </c>
      <c r="R149" s="102" t="s">
        <v>3050</v>
      </c>
      <c r="S149" s="205"/>
      <c r="T149" s="239"/>
      <c r="U149" s="240"/>
      <c r="V149" s="204"/>
      <c r="W149" s="205"/>
      <c r="X149" s="205"/>
      <c r="Y149" s="249"/>
      <c r="Z149" s="219"/>
      <c r="AA149" s="243"/>
      <c r="AB149" s="204"/>
      <c r="AC149" s="204"/>
      <c r="AD149" s="250"/>
      <c r="AE149" s="219"/>
      <c r="AF149" s="243"/>
      <c r="AG149" s="205"/>
      <c r="AH149" s="205"/>
      <c r="AI149" s="236"/>
      <c r="AJ149" s="205"/>
      <c r="AK149" s="205"/>
      <c r="AL149" s="205"/>
      <c r="AM149" s="205"/>
      <c r="AN149" s="206"/>
      <c r="AO149" s="205"/>
      <c r="AP149" s="205"/>
      <c r="AQ149" s="205"/>
      <c r="AR149" s="205"/>
      <c r="AS149" s="206"/>
      <c r="AT149" s="205"/>
      <c r="AU149" s="205"/>
      <c r="AV149" s="205"/>
      <c r="AW149" s="205"/>
      <c r="AX149" s="206"/>
      <c r="AY149" s="205"/>
      <c r="AZ149" s="205"/>
      <c r="BA149" s="205"/>
      <c r="BB149" s="205"/>
      <c r="BC149" s="206"/>
      <c r="BD149" s="205"/>
      <c r="BE149" s="205"/>
      <c r="BF149" s="205"/>
      <c r="BG149" s="205"/>
      <c r="BH149" s="206"/>
      <c r="BI149" s="205"/>
      <c r="BJ149" s="205"/>
      <c r="BK149" s="205"/>
      <c r="BL149" s="207"/>
      <c r="BM149" s="7" t="str">
        <f t="shared" si="6"/>
        <v>E</v>
      </c>
      <c r="BN149" s="2" t="s">
        <v>3219</v>
      </c>
    </row>
    <row r="150" spans="1:66" s="389" customFormat="1" ht="27.75" hidden="1" thickTop="1">
      <c r="A150" s="277">
        <v>138</v>
      </c>
      <c r="B150" s="390" t="str">
        <f t="shared" si="4"/>
        <v>PSS11_Adani Green Energy 27 B Limited (AGE27BL)</v>
      </c>
      <c r="C150" s="414" t="s">
        <v>769</v>
      </c>
      <c r="D150" s="197" t="s">
        <v>637</v>
      </c>
      <c r="E150" s="160" t="s">
        <v>689</v>
      </c>
      <c r="F150" s="428" t="s">
        <v>2199</v>
      </c>
      <c r="G150" s="429"/>
      <c r="H150" s="427" t="s">
        <v>782</v>
      </c>
      <c r="I150" s="415" t="s">
        <v>141</v>
      </c>
      <c r="J150" s="417" t="s">
        <v>159</v>
      </c>
      <c r="K150" s="418">
        <v>46064</v>
      </c>
      <c r="L150" s="397"/>
      <c r="M150" s="398"/>
      <c r="N150" s="168" t="str" cm="1">
        <f t="array" ref="N150">_xlfn.IFNA(LOOKUP(2, 1/(MOD(COLUMN(O150:XFD150)-COLUMN(O150), 5)=2)/(O150:XFD150&lt;&gt;""), O150:XFD150),"Not Submitted")</f>
        <v>RFC</v>
      </c>
      <c r="O150" s="430">
        <v>46114</v>
      </c>
      <c r="P150" s="430">
        <v>46114</v>
      </c>
      <c r="Q150" s="527" t="s">
        <v>33</v>
      </c>
      <c r="R150" s="102" t="s">
        <v>2172</v>
      </c>
      <c r="S150" s="402"/>
      <c r="T150" s="403">
        <v>46140</v>
      </c>
      <c r="U150" s="404">
        <v>46140</v>
      </c>
      <c r="V150" s="394" t="s">
        <v>33</v>
      </c>
      <c r="W150" s="401" t="s">
        <v>2200</v>
      </c>
      <c r="X150" s="402"/>
      <c r="Y150" s="405">
        <v>46185</v>
      </c>
      <c r="Z150" s="406">
        <v>46185</v>
      </c>
      <c r="AA150" s="407" t="s">
        <v>8</v>
      </c>
      <c r="AB150" s="402" t="s">
        <v>2186</v>
      </c>
      <c r="AC150" s="399"/>
      <c r="AD150" s="408">
        <v>46225</v>
      </c>
      <c r="AE150" s="406">
        <v>46225</v>
      </c>
      <c r="AF150" s="407" t="s">
        <v>8</v>
      </c>
      <c r="AG150" s="402" t="s">
        <v>3136</v>
      </c>
      <c r="AH150" s="402"/>
      <c r="AI150" s="575">
        <v>46246</v>
      </c>
      <c r="AJ150" s="576">
        <v>46246</v>
      </c>
      <c r="AK150" s="402" t="s">
        <v>8</v>
      </c>
      <c r="AL150" s="402" t="s">
        <v>3210</v>
      </c>
      <c r="AM150" s="402"/>
      <c r="AN150" s="411"/>
      <c r="AO150" s="402"/>
      <c r="AP150" s="402"/>
      <c r="AQ150" s="402"/>
      <c r="AR150" s="402"/>
      <c r="AS150" s="411"/>
      <c r="AT150" s="402"/>
      <c r="AU150" s="402"/>
      <c r="AV150" s="402"/>
      <c r="AW150" s="402"/>
      <c r="AX150" s="411"/>
      <c r="AY150" s="402"/>
      <c r="AZ150" s="402"/>
      <c r="BA150" s="402"/>
      <c r="BB150" s="402"/>
      <c r="BC150" s="411"/>
      <c r="BD150" s="402"/>
      <c r="BE150" s="402"/>
      <c r="BF150" s="402"/>
      <c r="BG150" s="402"/>
      <c r="BH150" s="411"/>
      <c r="BI150" s="402"/>
      <c r="BJ150" s="402"/>
      <c r="BK150" s="402"/>
      <c r="BL150" s="412"/>
      <c r="BM150" s="7" t="str">
        <f t="shared" si="6"/>
        <v>E</v>
      </c>
      <c r="BN150" s="389" t="s">
        <v>3219</v>
      </c>
    </row>
    <row r="151" spans="1:66" s="389" customFormat="1" ht="27" hidden="1" thickTop="1">
      <c r="A151" s="277">
        <v>139</v>
      </c>
      <c r="B151" s="390" t="str">
        <f t="shared" si="4"/>
        <v>PSS11_Adani Green Energy 27 B Limited (AGE27BL)</v>
      </c>
      <c r="C151" s="414" t="s">
        <v>857</v>
      </c>
      <c r="D151" s="197" t="s">
        <v>637</v>
      </c>
      <c r="E151" s="160" t="s">
        <v>689</v>
      </c>
      <c r="F151" s="428" t="s">
        <v>2201</v>
      </c>
      <c r="G151" s="429"/>
      <c r="H151" s="427" t="s">
        <v>859</v>
      </c>
      <c r="I151" s="415"/>
      <c r="J151" s="417"/>
      <c r="K151" s="418">
        <v>46064</v>
      </c>
      <c r="L151" s="397"/>
      <c r="M151" s="398"/>
      <c r="N151" s="168" t="str" cm="1">
        <f t="array" ref="N151">_xlfn.IFNA(LOOKUP(2, 1/(MOD(COLUMN(O151:XFD151)-COLUMN(O151), 5)=2)/(O151:XFD151&lt;&gt;""), O151:XFD151),"Not Submitted")</f>
        <v>RFC</v>
      </c>
      <c r="O151" s="430">
        <v>46142</v>
      </c>
      <c r="P151" s="430">
        <v>46142</v>
      </c>
      <c r="Q151" s="527" t="s">
        <v>8</v>
      </c>
      <c r="R151" s="528" t="s">
        <v>2202</v>
      </c>
      <c r="S151" s="402"/>
      <c r="T151" s="403"/>
      <c r="U151" s="404"/>
      <c r="V151" s="399"/>
      <c r="W151" s="401"/>
      <c r="X151" s="402"/>
      <c r="Y151" s="405"/>
      <c r="Z151" s="406"/>
      <c r="AA151" s="407"/>
      <c r="AB151" s="402"/>
      <c r="AC151" s="399"/>
      <c r="AD151" s="408"/>
      <c r="AE151" s="406"/>
      <c r="AF151" s="407"/>
      <c r="AG151" s="402"/>
      <c r="AH151" s="402"/>
      <c r="AI151" s="409"/>
      <c r="AJ151" s="410"/>
      <c r="AK151" s="402"/>
      <c r="AL151" s="402"/>
      <c r="AM151" s="402"/>
      <c r="AN151" s="411"/>
      <c r="AO151" s="402"/>
      <c r="AP151" s="402"/>
      <c r="AQ151" s="402"/>
      <c r="AR151" s="402"/>
      <c r="AS151" s="411"/>
      <c r="AT151" s="402"/>
      <c r="AU151" s="402"/>
      <c r="AV151" s="402"/>
      <c r="AW151" s="402"/>
      <c r="AX151" s="411"/>
      <c r="AY151" s="402"/>
      <c r="AZ151" s="402"/>
      <c r="BA151" s="402"/>
      <c r="BB151" s="402"/>
      <c r="BC151" s="411"/>
      <c r="BD151" s="402"/>
      <c r="BE151" s="402"/>
      <c r="BF151" s="402"/>
      <c r="BG151" s="402"/>
      <c r="BH151" s="411"/>
      <c r="BI151" s="402"/>
      <c r="BJ151" s="402"/>
      <c r="BK151" s="402"/>
      <c r="BL151" s="412"/>
      <c r="BM151" s="7" t="str">
        <f t="shared" si="6"/>
        <v>E</v>
      </c>
      <c r="BN151" s="389" t="s">
        <v>3219</v>
      </c>
    </row>
    <row r="152" spans="1:66" s="389" customFormat="1" ht="27" hidden="1" thickTop="1">
      <c r="A152" s="277">
        <v>140</v>
      </c>
      <c r="B152" s="390" t="str">
        <f t="shared" si="4"/>
        <v>PSS11_Adani Green Energy 27 B Limited (AGE27BL)</v>
      </c>
      <c r="C152" s="414" t="s">
        <v>650</v>
      </c>
      <c r="D152" s="197" t="s">
        <v>637</v>
      </c>
      <c r="E152" s="160" t="s">
        <v>689</v>
      </c>
      <c r="F152" s="428" t="s">
        <v>2203</v>
      </c>
      <c r="G152" s="429"/>
      <c r="H152" s="427" t="s">
        <v>789</v>
      </c>
      <c r="I152" s="415"/>
      <c r="J152" s="417"/>
      <c r="K152" s="418">
        <v>46063</v>
      </c>
      <c r="L152" s="397"/>
      <c r="M152" s="398"/>
      <c r="N152" s="168" t="str" cm="1">
        <f t="array" ref="N152">_xlfn.IFNA(LOOKUP(2, 1/(MOD(COLUMN(O152:XFD152)-COLUMN(O152), 5)=2)/(O152:XFD152&lt;&gt;""), O152:XFD152),"Not Submitted")</f>
        <v>RFC</v>
      </c>
      <c r="O152" s="430">
        <v>46097</v>
      </c>
      <c r="P152" s="430">
        <v>46098</v>
      </c>
      <c r="Q152" s="527" t="s">
        <v>33</v>
      </c>
      <c r="R152" s="102" t="s">
        <v>2154</v>
      </c>
      <c r="S152" s="597"/>
      <c r="T152" s="598" t="s">
        <v>171</v>
      </c>
      <c r="U152" s="599"/>
      <c r="V152" s="600"/>
      <c r="W152" s="528"/>
      <c r="X152" s="402"/>
      <c r="Y152" s="405" t="s">
        <v>171</v>
      </c>
      <c r="Z152" s="406"/>
      <c r="AA152" s="407"/>
      <c r="AB152" s="402"/>
      <c r="AC152" s="399"/>
      <c r="AD152" s="598">
        <v>46191</v>
      </c>
      <c r="AE152" s="599">
        <v>46191</v>
      </c>
      <c r="AF152" s="600" t="s">
        <v>8</v>
      </c>
      <c r="AG152" s="528" t="s">
        <v>2204</v>
      </c>
      <c r="AH152" s="402"/>
      <c r="AI152" s="409"/>
      <c r="AJ152" s="410"/>
      <c r="AK152" s="402"/>
      <c r="AL152" s="402"/>
      <c r="AM152" s="402"/>
      <c r="AN152" s="411"/>
      <c r="AO152" s="402"/>
      <c r="AP152" s="402"/>
      <c r="AQ152" s="402"/>
      <c r="AR152" s="402"/>
      <c r="AS152" s="411"/>
      <c r="AT152" s="402"/>
      <c r="AU152" s="402"/>
      <c r="AV152" s="402"/>
      <c r="AW152" s="402"/>
      <c r="AX152" s="411"/>
      <c r="AY152" s="402"/>
      <c r="AZ152" s="402"/>
      <c r="BA152" s="402"/>
      <c r="BB152" s="402"/>
      <c r="BC152" s="411"/>
      <c r="BD152" s="402"/>
      <c r="BE152" s="402"/>
      <c r="BF152" s="402"/>
      <c r="BG152" s="402"/>
      <c r="BH152" s="411"/>
      <c r="BI152" s="402"/>
      <c r="BJ152" s="402"/>
      <c r="BK152" s="402"/>
      <c r="BL152" s="412"/>
      <c r="BM152" s="7" t="str">
        <f t="shared" si="6"/>
        <v>E</v>
      </c>
      <c r="BN152" s="389" t="s">
        <v>3219</v>
      </c>
    </row>
    <row r="153" spans="1:66" s="389" customFormat="1" ht="27" hidden="1" thickTop="1">
      <c r="A153" s="277">
        <v>141</v>
      </c>
      <c r="B153" s="390" t="str">
        <f t="shared" si="4"/>
        <v>PSS11_Adani Green Energy 27 B Limited (AGE27BL)</v>
      </c>
      <c r="C153" s="414" t="s">
        <v>643</v>
      </c>
      <c r="D153" s="197" t="s">
        <v>637</v>
      </c>
      <c r="E153" s="160" t="s">
        <v>689</v>
      </c>
      <c r="F153" s="428" t="s">
        <v>2205</v>
      </c>
      <c r="G153" s="429"/>
      <c r="H153" s="427" t="s">
        <v>735</v>
      </c>
      <c r="I153" s="415"/>
      <c r="J153" s="417"/>
      <c r="K153" s="418">
        <v>46051</v>
      </c>
      <c r="L153" s="397"/>
      <c r="M153" s="398"/>
      <c r="N153" s="168" t="str" cm="1">
        <f t="array" ref="N153">_xlfn.IFNA(LOOKUP(2, 1/(MOD(COLUMN(O153:XFD153)-COLUMN(O153), 5)=2)/(O153:XFD153&lt;&gt;""), O153:XFD153),"Not Submitted")</f>
        <v>Cat. -I</v>
      </c>
      <c r="O153" s="430">
        <v>46097</v>
      </c>
      <c r="P153" s="430">
        <v>46098</v>
      </c>
      <c r="Q153" s="8" t="s">
        <v>33</v>
      </c>
      <c r="R153" s="528" t="s">
        <v>2154</v>
      </c>
      <c r="S153" s="402"/>
      <c r="T153" s="403"/>
      <c r="U153" s="404"/>
      <c r="V153" s="399"/>
      <c r="W153" s="401"/>
      <c r="X153" s="402"/>
      <c r="Y153" s="405"/>
      <c r="Z153" s="406"/>
      <c r="AA153" s="407"/>
      <c r="AB153" s="402"/>
      <c r="AC153" s="399"/>
      <c r="AD153" s="408"/>
      <c r="AE153" s="406"/>
      <c r="AF153" s="407"/>
      <c r="AG153" s="402"/>
      <c r="AH153" s="402"/>
      <c r="AI153" s="409"/>
      <c r="AJ153" s="410"/>
      <c r="AK153" s="402"/>
      <c r="AL153" s="402"/>
      <c r="AM153" s="402"/>
      <c r="AN153" s="411"/>
      <c r="AO153" s="402"/>
      <c r="AP153" s="402"/>
      <c r="AQ153" s="402"/>
      <c r="AR153" s="402"/>
      <c r="AS153" s="411"/>
      <c r="AT153" s="402"/>
      <c r="AU153" s="402"/>
      <c r="AV153" s="402"/>
      <c r="AW153" s="402"/>
      <c r="AX153" s="411"/>
      <c r="AY153" s="402"/>
      <c r="AZ153" s="402"/>
      <c r="BA153" s="402"/>
      <c r="BB153" s="402"/>
      <c r="BC153" s="411"/>
      <c r="BD153" s="402"/>
      <c r="BE153" s="402"/>
      <c r="BF153" s="402"/>
      <c r="BG153" s="402"/>
      <c r="BH153" s="411"/>
      <c r="BI153" s="402"/>
      <c r="BJ153" s="402"/>
      <c r="BK153" s="402"/>
      <c r="BL153" s="412"/>
      <c r="BM153" s="7" t="str">
        <f t="shared" si="6"/>
        <v>E</v>
      </c>
      <c r="BN153" s="389" t="s">
        <v>3219</v>
      </c>
    </row>
    <row r="154" spans="1:66" s="389" customFormat="1" ht="27" hidden="1" thickTop="1">
      <c r="A154" s="277">
        <v>142</v>
      </c>
      <c r="B154" s="390" t="str">
        <f t="shared" si="4"/>
        <v>PSS11_Adani Green Energy 27 B Limited (AGE27BL)</v>
      </c>
      <c r="C154" s="414" t="s">
        <v>589</v>
      </c>
      <c r="D154" s="197" t="s">
        <v>637</v>
      </c>
      <c r="E154" s="160" t="s">
        <v>689</v>
      </c>
      <c r="F154" s="428" t="s">
        <v>2206</v>
      </c>
      <c r="G154" s="429"/>
      <c r="H154" s="427" t="s">
        <v>868</v>
      </c>
      <c r="I154" s="415"/>
      <c r="J154" s="417"/>
      <c r="K154" s="418">
        <v>46069</v>
      </c>
      <c r="L154" s="397"/>
      <c r="M154" s="398"/>
      <c r="N154" s="168" t="str" cm="1">
        <f t="array" ref="N154">_xlfn.IFNA(LOOKUP(2, 1/(MOD(COLUMN(O154:XFD154)-COLUMN(O154), 5)=2)/(O154:XFD154&lt;&gt;""), O154:XFD154),"Not Submitted")</f>
        <v>Cat. -I</v>
      </c>
      <c r="O154" s="430">
        <v>46097</v>
      </c>
      <c r="P154" s="430">
        <v>46098</v>
      </c>
      <c r="Q154" s="527" t="s">
        <v>33</v>
      </c>
      <c r="R154" s="528" t="s">
        <v>2154</v>
      </c>
      <c r="S154" s="402"/>
      <c r="T154" s="403"/>
      <c r="U154" s="404"/>
      <c r="V154" s="399"/>
      <c r="W154" s="401"/>
      <c r="X154" s="402"/>
      <c r="Y154" s="405"/>
      <c r="Z154" s="406"/>
      <c r="AA154" s="407"/>
      <c r="AB154" s="402"/>
      <c r="AC154" s="399"/>
      <c r="AD154" s="408"/>
      <c r="AE154" s="406"/>
      <c r="AF154" s="407"/>
      <c r="AG154" s="402"/>
      <c r="AH154" s="402"/>
      <c r="AI154" s="409"/>
      <c r="AJ154" s="410"/>
      <c r="AK154" s="402"/>
      <c r="AL154" s="402"/>
      <c r="AM154" s="402"/>
      <c r="AN154" s="411"/>
      <c r="AO154" s="402"/>
      <c r="AP154" s="402"/>
      <c r="AQ154" s="402"/>
      <c r="AR154" s="402"/>
      <c r="AS154" s="411"/>
      <c r="AT154" s="402"/>
      <c r="AU154" s="402"/>
      <c r="AV154" s="402"/>
      <c r="AW154" s="402"/>
      <c r="AX154" s="411"/>
      <c r="AY154" s="402"/>
      <c r="AZ154" s="402"/>
      <c r="BA154" s="402"/>
      <c r="BB154" s="402"/>
      <c r="BC154" s="411"/>
      <c r="BD154" s="402"/>
      <c r="BE154" s="402"/>
      <c r="BF154" s="402"/>
      <c r="BG154" s="402"/>
      <c r="BH154" s="411"/>
      <c r="BI154" s="402"/>
      <c r="BJ154" s="402"/>
      <c r="BK154" s="402"/>
      <c r="BL154" s="412"/>
      <c r="BM154" s="7" t="str">
        <f t="shared" si="6"/>
        <v>E</v>
      </c>
      <c r="BN154" s="389" t="s">
        <v>3219</v>
      </c>
    </row>
    <row r="155" spans="1:66" s="389" customFormat="1" ht="27" hidden="1" thickTop="1">
      <c r="A155" s="277">
        <v>143</v>
      </c>
      <c r="B155" s="390" t="str">
        <f t="shared" si="4"/>
        <v>PSS11_Adani Green Energy 27 B Limited (AGE27BL)</v>
      </c>
      <c r="C155" s="414" t="s">
        <v>600</v>
      </c>
      <c r="D155" s="197" t="s">
        <v>637</v>
      </c>
      <c r="E155" s="160" t="s">
        <v>689</v>
      </c>
      <c r="F155" s="428" t="s">
        <v>2207</v>
      </c>
      <c r="G155" s="429"/>
      <c r="H155" s="427" t="s">
        <v>801</v>
      </c>
      <c r="I155" s="415" t="s">
        <v>141</v>
      </c>
      <c r="J155" s="417" t="s">
        <v>159</v>
      </c>
      <c r="K155" s="418">
        <v>46073</v>
      </c>
      <c r="L155" s="397"/>
      <c r="M155" s="398"/>
      <c r="N155" s="168" t="str" cm="1">
        <f t="array" ref="N155">_xlfn.IFNA(LOOKUP(2, 1/(MOD(COLUMN(O155:XFD155)-COLUMN(O155), 5)=2)/(O155:XFD155&lt;&gt;""), O155:XFD155),"Not Submitted")</f>
        <v>RFC</v>
      </c>
      <c r="O155" s="430">
        <v>46174</v>
      </c>
      <c r="P155" s="430">
        <v>46174</v>
      </c>
      <c r="Q155" s="527" t="s">
        <v>33</v>
      </c>
      <c r="R155" s="528" t="s">
        <v>2208</v>
      </c>
      <c r="S155" s="402"/>
      <c r="T155" s="403">
        <v>46214</v>
      </c>
      <c r="U155" s="404">
        <v>46214</v>
      </c>
      <c r="V155" s="399" t="s">
        <v>8</v>
      </c>
      <c r="W155" s="401" t="s">
        <v>3050</v>
      </c>
      <c r="X155" s="402"/>
      <c r="Y155" s="405"/>
      <c r="Z155" s="406"/>
      <c r="AA155" s="407"/>
      <c r="AB155" s="402"/>
      <c r="AC155" s="399"/>
      <c r="AD155" s="408"/>
      <c r="AE155" s="406"/>
      <c r="AF155" s="407"/>
      <c r="AG155" s="402"/>
      <c r="AH155" s="402"/>
      <c r="AI155" s="409"/>
      <c r="AJ155" s="410"/>
      <c r="AK155" s="402"/>
      <c r="AL155" s="402"/>
      <c r="AM155" s="402"/>
      <c r="AN155" s="411"/>
      <c r="AO155" s="402"/>
      <c r="AP155" s="402"/>
      <c r="AQ155" s="402"/>
      <c r="AR155" s="402"/>
      <c r="AS155" s="411"/>
      <c r="AT155" s="402"/>
      <c r="AU155" s="402"/>
      <c r="AV155" s="402"/>
      <c r="AW155" s="402"/>
      <c r="AX155" s="411"/>
      <c r="AY155" s="402"/>
      <c r="AZ155" s="402"/>
      <c r="BA155" s="402"/>
      <c r="BB155" s="402"/>
      <c r="BC155" s="411"/>
      <c r="BD155" s="402"/>
      <c r="BE155" s="402"/>
      <c r="BF155" s="402"/>
      <c r="BG155" s="402"/>
      <c r="BH155" s="411"/>
      <c r="BI155" s="402"/>
      <c r="BJ155" s="402"/>
      <c r="BK155" s="402"/>
      <c r="BL155" s="412"/>
      <c r="BM155" s="7" t="str">
        <f t="shared" si="6"/>
        <v>E</v>
      </c>
      <c r="BN155" s="389" t="s">
        <v>3219</v>
      </c>
    </row>
    <row r="156" spans="1:66" s="389" customFormat="1" ht="27" hidden="1" thickTop="1">
      <c r="A156" s="277">
        <v>144</v>
      </c>
      <c r="B156" s="390" t="str">
        <f t="shared" si="4"/>
        <v>PSS11_Adani Green Energy 27 B Limited (AGE27BL)</v>
      </c>
      <c r="C156" s="414" t="s">
        <v>600</v>
      </c>
      <c r="D156" s="197" t="s">
        <v>637</v>
      </c>
      <c r="E156" s="160" t="s">
        <v>689</v>
      </c>
      <c r="F156" s="428" t="s">
        <v>2209</v>
      </c>
      <c r="G156" s="429"/>
      <c r="H156" s="427" t="s">
        <v>803</v>
      </c>
      <c r="I156" s="415" t="s">
        <v>141</v>
      </c>
      <c r="J156" s="417" t="s">
        <v>159</v>
      </c>
      <c r="K156" s="418">
        <v>46076</v>
      </c>
      <c r="L156" s="397"/>
      <c r="M156" s="398"/>
      <c r="N156" s="168" t="str" cm="1">
        <f t="array" ref="N156">_xlfn.IFNA(LOOKUP(2, 1/(MOD(COLUMN(O156:XFD156)-COLUMN(O156), 5)=2)/(O156:XFD156&lt;&gt;""), O156:XFD156),"Not Submitted")</f>
        <v>Cat. -IV</v>
      </c>
      <c r="O156" s="413">
        <v>46214</v>
      </c>
      <c r="P156" s="413">
        <v>46214</v>
      </c>
      <c r="Q156" s="394" t="s">
        <v>8</v>
      </c>
      <c r="R156" s="401" t="s">
        <v>3050</v>
      </c>
      <c r="S156" s="402"/>
      <c r="T156" s="403">
        <v>46231</v>
      </c>
      <c r="U156" s="404">
        <v>46231</v>
      </c>
      <c r="V156" s="198" t="s">
        <v>37</v>
      </c>
      <c r="W156" s="401" t="s">
        <v>3168</v>
      </c>
      <c r="X156" s="402"/>
      <c r="Y156" s="405"/>
      <c r="Z156" s="406"/>
      <c r="AA156" s="407"/>
      <c r="AB156" s="402"/>
      <c r="AC156" s="399"/>
      <c r="AD156" s="408"/>
      <c r="AE156" s="406"/>
      <c r="AF156" s="407"/>
      <c r="AG156" s="402"/>
      <c r="AH156" s="402"/>
      <c r="AI156" s="409"/>
      <c r="AJ156" s="410"/>
      <c r="AK156" s="402"/>
      <c r="AL156" s="402"/>
      <c r="AM156" s="402"/>
      <c r="AN156" s="411"/>
      <c r="AO156" s="402"/>
      <c r="AP156" s="402"/>
      <c r="AQ156" s="402"/>
      <c r="AR156" s="402"/>
      <c r="AS156" s="411"/>
      <c r="AT156" s="402"/>
      <c r="AU156" s="402"/>
      <c r="AV156" s="402"/>
      <c r="AW156" s="402"/>
      <c r="AX156" s="411"/>
      <c r="AY156" s="402"/>
      <c r="AZ156" s="402"/>
      <c r="BA156" s="402"/>
      <c r="BB156" s="402"/>
      <c r="BC156" s="411"/>
      <c r="BD156" s="402"/>
      <c r="BE156" s="402"/>
      <c r="BF156" s="402"/>
      <c r="BG156" s="402"/>
      <c r="BH156" s="411"/>
      <c r="BI156" s="402"/>
      <c r="BJ156" s="402"/>
      <c r="BK156" s="402"/>
      <c r="BL156" s="412"/>
      <c r="BM156" s="7" t="str">
        <f t="shared" si="6"/>
        <v>E</v>
      </c>
      <c r="BN156" s="389" t="s">
        <v>3219</v>
      </c>
    </row>
    <row r="157" spans="1:66" s="389" customFormat="1" ht="27" hidden="1" thickTop="1">
      <c r="A157" s="277">
        <v>145</v>
      </c>
      <c r="B157" s="390" t="str">
        <f t="shared" si="4"/>
        <v>PSS11_Adani Green Energy 27 B Limited (AGE27BL)</v>
      </c>
      <c r="C157" s="414" t="s">
        <v>600</v>
      </c>
      <c r="D157" s="197" t="s">
        <v>637</v>
      </c>
      <c r="E157" s="160" t="s">
        <v>689</v>
      </c>
      <c r="F157" s="428" t="s">
        <v>2210</v>
      </c>
      <c r="G157" s="429"/>
      <c r="H157" s="427" t="s">
        <v>799</v>
      </c>
      <c r="I157" s="415" t="s">
        <v>141</v>
      </c>
      <c r="J157" s="417" t="s">
        <v>159</v>
      </c>
      <c r="K157" s="418">
        <v>46079</v>
      </c>
      <c r="L157" s="397"/>
      <c r="M157" s="398"/>
      <c r="N157" s="168" t="str" cm="1">
        <f t="array" ref="N157">_xlfn.IFNA(LOOKUP(2, 1/(MOD(COLUMN(O157:XFD157)-COLUMN(O157), 5)=2)/(O157:XFD157&lt;&gt;""), O157:XFD157),"Not Submitted")</f>
        <v>RFC</v>
      </c>
      <c r="O157" s="413">
        <v>46214</v>
      </c>
      <c r="P157" s="413">
        <v>46214</v>
      </c>
      <c r="Q157" s="394" t="s">
        <v>8</v>
      </c>
      <c r="R157" s="401" t="s">
        <v>3050</v>
      </c>
      <c r="S157" s="402"/>
      <c r="T157" s="403"/>
      <c r="U157" s="404"/>
      <c r="V157" s="399"/>
      <c r="W157" s="401"/>
      <c r="X157" s="402"/>
      <c r="Y157" s="405"/>
      <c r="Z157" s="406"/>
      <c r="AA157" s="407"/>
      <c r="AB157" s="402"/>
      <c r="AC157" s="399"/>
      <c r="AD157" s="408"/>
      <c r="AE157" s="406"/>
      <c r="AF157" s="407"/>
      <c r="AG157" s="402"/>
      <c r="AH157" s="402"/>
      <c r="AI157" s="409"/>
      <c r="AJ157" s="410"/>
      <c r="AK157" s="402"/>
      <c r="AL157" s="402"/>
      <c r="AM157" s="402"/>
      <c r="AN157" s="411"/>
      <c r="AO157" s="402"/>
      <c r="AP157" s="402"/>
      <c r="AQ157" s="402"/>
      <c r="AR157" s="402"/>
      <c r="AS157" s="411"/>
      <c r="AT157" s="402"/>
      <c r="AU157" s="402"/>
      <c r="AV157" s="402"/>
      <c r="AW157" s="402"/>
      <c r="AX157" s="411"/>
      <c r="AY157" s="402"/>
      <c r="AZ157" s="402"/>
      <c r="BA157" s="402"/>
      <c r="BB157" s="402"/>
      <c r="BC157" s="411"/>
      <c r="BD157" s="402"/>
      <c r="BE157" s="402"/>
      <c r="BF157" s="402"/>
      <c r="BG157" s="402"/>
      <c r="BH157" s="411"/>
      <c r="BI157" s="402"/>
      <c r="BJ157" s="402"/>
      <c r="BK157" s="402"/>
      <c r="BL157" s="412"/>
      <c r="BM157" s="7" t="str">
        <f t="shared" si="6"/>
        <v>E</v>
      </c>
      <c r="BN157" s="389" t="s">
        <v>3219</v>
      </c>
    </row>
    <row r="158" spans="1:66" s="389" customFormat="1" ht="27.75" hidden="1" thickTop="1">
      <c r="A158" s="277">
        <v>146</v>
      </c>
      <c r="B158" s="390" t="str">
        <f t="shared" si="4"/>
        <v>PSS11_Adani Green Energy 27 B Limited (AGE27BL)</v>
      </c>
      <c r="C158" s="414" t="s">
        <v>695</v>
      </c>
      <c r="D158" s="197" t="s">
        <v>637</v>
      </c>
      <c r="E158" s="160" t="s">
        <v>689</v>
      </c>
      <c r="F158" s="428" t="s">
        <v>2211</v>
      </c>
      <c r="G158" s="429"/>
      <c r="H158" s="427" t="s">
        <v>811</v>
      </c>
      <c r="I158" s="415"/>
      <c r="J158" s="417"/>
      <c r="K158" s="418">
        <v>46072</v>
      </c>
      <c r="L158" s="397"/>
      <c r="M158" s="398"/>
      <c r="N158" s="168" t="str" cm="1">
        <f t="array" ref="N158">_xlfn.IFNA(LOOKUP(2, 1/(MOD(COLUMN(O158:XFD158)-COLUMN(O158), 5)=2)/(O158:XFD158&lt;&gt;""), O158:XFD158),"Not Submitted")</f>
        <v>RFC</v>
      </c>
      <c r="O158" s="238">
        <v>46182</v>
      </c>
      <c r="P158" s="413">
        <v>46183</v>
      </c>
      <c r="Q158" s="394" t="s">
        <v>8</v>
      </c>
      <c r="R158" s="401" t="s">
        <v>2212</v>
      </c>
      <c r="S158" s="402"/>
      <c r="T158" s="403"/>
      <c r="U158" s="404"/>
      <c r="V158" s="399"/>
      <c r="W158" s="401"/>
      <c r="X158" s="402"/>
      <c r="Y158" s="405"/>
      <c r="Z158" s="406"/>
      <c r="AA158" s="407"/>
      <c r="AB158" s="402"/>
      <c r="AC158" s="399"/>
      <c r="AD158" s="408"/>
      <c r="AE158" s="406"/>
      <c r="AF158" s="407"/>
      <c r="AG158" s="402"/>
      <c r="AH158" s="402"/>
      <c r="AI158" s="409"/>
      <c r="AJ158" s="410"/>
      <c r="AK158" s="402"/>
      <c r="AL158" s="402"/>
      <c r="AM158" s="402"/>
      <c r="AN158" s="411"/>
      <c r="AO158" s="402"/>
      <c r="AP158" s="402"/>
      <c r="AQ158" s="402"/>
      <c r="AR158" s="402"/>
      <c r="AS158" s="411"/>
      <c r="AT158" s="402"/>
      <c r="AU158" s="402"/>
      <c r="AV158" s="402"/>
      <c r="AW158" s="402"/>
      <c r="AX158" s="411"/>
      <c r="AY158" s="402"/>
      <c r="AZ158" s="402"/>
      <c r="BA158" s="402"/>
      <c r="BB158" s="402"/>
      <c r="BC158" s="411"/>
      <c r="BD158" s="402"/>
      <c r="BE158" s="402"/>
      <c r="BF158" s="402"/>
      <c r="BG158" s="402"/>
      <c r="BH158" s="411"/>
      <c r="BI158" s="402"/>
      <c r="BJ158" s="402"/>
      <c r="BK158" s="402"/>
      <c r="BL158" s="412"/>
      <c r="BM158" s="7" t="str">
        <f t="shared" si="6"/>
        <v>E</v>
      </c>
      <c r="BN158" s="389" t="s">
        <v>3219</v>
      </c>
    </row>
    <row r="159" spans="1:66" s="389" customFormat="1" ht="27.75" hidden="1" thickTop="1">
      <c r="A159" s="277">
        <v>147</v>
      </c>
      <c r="B159" s="390" t="str">
        <f t="shared" si="4"/>
        <v>PSS11_Adani Green Energy 27 B Limited (AGE27BL)</v>
      </c>
      <c r="C159" s="414" t="s">
        <v>695</v>
      </c>
      <c r="D159" s="197" t="s">
        <v>637</v>
      </c>
      <c r="E159" s="160" t="s">
        <v>689</v>
      </c>
      <c r="F159" s="428" t="s">
        <v>2213</v>
      </c>
      <c r="G159" s="429"/>
      <c r="H159" s="427" t="s">
        <v>809</v>
      </c>
      <c r="I159" s="415"/>
      <c r="J159" s="417"/>
      <c r="K159" s="418">
        <v>46077</v>
      </c>
      <c r="L159" s="397"/>
      <c r="M159" s="398"/>
      <c r="N159" s="168" t="str" cm="1">
        <f t="array" ref="N159">_xlfn.IFNA(LOOKUP(2, 1/(MOD(COLUMN(O159:XFD159)-COLUMN(O159), 5)=2)/(O159:XFD159&lt;&gt;""), O159:XFD159),"Not Submitted")</f>
        <v>Not Submitted</v>
      </c>
      <c r="O159" s="413"/>
      <c r="P159" s="413"/>
      <c r="Q159" s="394"/>
      <c r="R159" s="401"/>
      <c r="S159" s="402"/>
      <c r="T159" s="403"/>
      <c r="U159" s="404"/>
      <c r="V159" s="399"/>
      <c r="W159" s="401"/>
      <c r="X159" s="402"/>
      <c r="Y159" s="405"/>
      <c r="Z159" s="406"/>
      <c r="AA159" s="407"/>
      <c r="AB159" s="402"/>
      <c r="AC159" s="399"/>
      <c r="AD159" s="408"/>
      <c r="AE159" s="406"/>
      <c r="AF159" s="407"/>
      <c r="AG159" s="402"/>
      <c r="AH159" s="402"/>
      <c r="AI159" s="409"/>
      <c r="AJ159" s="410"/>
      <c r="AK159" s="402"/>
      <c r="AL159" s="402"/>
      <c r="AM159" s="402"/>
      <c r="AN159" s="411"/>
      <c r="AO159" s="402"/>
      <c r="AP159" s="402"/>
      <c r="AQ159" s="402"/>
      <c r="AR159" s="402"/>
      <c r="AS159" s="411"/>
      <c r="AT159" s="402"/>
      <c r="AU159" s="402"/>
      <c r="AV159" s="402"/>
      <c r="AW159" s="402"/>
      <c r="AX159" s="411"/>
      <c r="AY159" s="402"/>
      <c r="AZ159" s="402"/>
      <c r="BA159" s="402"/>
      <c r="BB159" s="402"/>
      <c r="BC159" s="411"/>
      <c r="BD159" s="402"/>
      <c r="BE159" s="402"/>
      <c r="BF159" s="402"/>
      <c r="BG159" s="402"/>
      <c r="BH159" s="411"/>
      <c r="BI159" s="402"/>
      <c r="BJ159" s="402"/>
      <c r="BK159" s="402"/>
      <c r="BL159" s="412"/>
      <c r="BM159" s="7" t="str">
        <f t="shared" si="6"/>
        <v>E</v>
      </c>
    </row>
    <row r="160" spans="1:66" s="671" customFormat="1" ht="39" hidden="1" thickTop="1">
      <c r="A160" s="461">
        <v>148</v>
      </c>
      <c r="B160" s="462" t="str">
        <f t="shared" si="4"/>
        <v>PSS11_Adani Green Energy 27 B Limited (AGE27BL)</v>
      </c>
      <c r="C160" s="463" t="s">
        <v>695</v>
      </c>
      <c r="D160" s="464" t="s">
        <v>637</v>
      </c>
      <c r="E160" s="465" t="s">
        <v>689</v>
      </c>
      <c r="F160" s="466" t="s">
        <v>2214</v>
      </c>
      <c r="G160" s="429"/>
      <c r="H160" s="468" t="s">
        <v>807</v>
      </c>
      <c r="I160" s="469"/>
      <c r="J160" s="657"/>
      <c r="K160" s="658">
        <v>46077</v>
      </c>
      <c r="L160" s="471"/>
      <c r="M160" s="472"/>
      <c r="N160" s="473" t="str" cm="1">
        <f t="array" ref="N160">_xlfn.IFNA(LOOKUP(2, 1/(MOD(COLUMN(O160:XFD160)-COLUMN(O160), 5)=2)/(O160:XFD160&lt;&gt;""), O160:XFD160),"Not Submitted")</f>
        <v>delete</v>
      </c>
      <c r="O160" s="474"/>
      <c r="P160" s="474"/>
      <c r="Q160" s="475" t="s">
        <v>61</v>
      </c>
      <c r="R160" s="659"/>
      <c r="S160" s="402" t="s">
        <v>2952</v>
      </c>
      <c r="T160" s="476"/>
      <c r="U160" s="477"/>
      <c r="V160" s="661"/>
      <c r="W160" s="659"/>
      <c r="X160" s="660"/>
      <c r="Y160" s="662"/>
      <c r="Z160" s="663"/>
      <c r="AA160" s="664"/>
      <c r="AB160" s="660"/>
      <c r="AC160" s="661"/>
      <c r="AD160" s="665"/>
      <c r="AE160" s="663"/>
      <c r="AF160" s="664"/>
      <c r="AG160" s="660"/>
      <c r="AH160" s="660"/>
      <c r="AI160" s="666"/>
      <c r="AJ160" s="667"/>
      <c r="AK160" s="660"/>
      <c r="AL160" s="660"/>
      <c r="AM160" s="660"/>
      <c r="AN160" s="668"/>
      <c r="AO160" s="660"/>
      <c r="AP160" s="660"/>
      <c r="AQ160" s="660"/>
      <c r="AR160" s="660"/>
      <c r="AS160" s="668"/>
      <c r="AT160" s="660"/>
      <c r="AU160" s="660"/>
      <c r="AV160" s="660"/>
      <c r="AW160" s="660"/>
      <c r="AX160" s="668"/>
      <c r="AY160" s="660"/>
      <c r="AZ160" s="660"/>
      <c r="BA160" s="660"/>
      <c r="BB160" s="660"/>
      <c r="BC160" s="668"/>
      <c r="BD160" s="660"/>
      <c r="BE160" s="660"/>
      <c r="BF160" s="660"/>
      <c r="BG160" s="660"/>
      <c r="BH160" s="668"/>
      <c r="BI160" s="660"/>
      <c r="BJ160" s="660"/>
      <c r="BK160" s="660"/>
      <c r="BL160" s="669"/>
      <c r="BM160" s="670" t="str">
        <f t="shared" si="6"/>
        <v>E</v>
      </c>
    </row>
    <row r="161" spans="1:66" s="389" customFormat="1" ht="39" hidden="1" thickTop="1">
      <c r="A161" s="277">
        <v>149</v>
      </c>
      <c r="B161" s="390" t="str">
        <f t="shared" si="4"/>
        <v>PSS11_Adani Green Energy 27 B Limited (AGE27BL)</v>
      </c>
      <c r="C161" s="414" t="s">
        <v>444</v>
      </c>
      <c r="D161" s="197" t="s">
        <v>637</v>
      </c>
      <c r="E161" s="160" t="s">
        <v>689</v>
      </c>
      <c r="F161" s="428" t="s">
        <v>2215</v>
      </c>
      <c r="G161" s="429"/>
      <c r="H161" s="427" t="s">
        <v>834</v>
      </c>
      <c r="I161" s="415" t="s">
        <v>141</v>
      </c>
      <c r="J161" s="417"/>
      <c r="K161" s="418">
        <v>46063</v>
      </c>
      <c r="L161" s="397"/>
      <c r="M161" s="398"/>
      <c r="N161" s="168" t="str" cm="1">
        <f t="array" ref="N161">_xlfn.IFNA(LOOKUP(2, 1/(MOD(COLUMN(O161:XFD161)-COLUMN(O161), 5)=2)/(O161:XFD161&lt;&gt;""), O161:XFD161),"Not Submitted")</f>
        <v>delete</v>
      </c>
      <c r="O161" s="413"/>
      <c r="P161" s="413"/>
      <c r="Q161" s="394" t="s">
        <v>61</v>
      </c>
      <c r="R161" s="401"/>
      <c r="S161" s="402" t="s">
        <v>3201</v>
      </c>
      <c r="T161" s="403"/>
      <c r="U161" s="404"/>
      <c r="V161" s="399"/>
      <c r="W161" s="401"/>
      <c r="X161" s="402"/>
      <c r="Y161" s="405"/>
      <c r="Z161" s="406"/>
      <c r="AA161" s="407"/>
      <c r="AB161" s="402"/>
      <c r="AC161" s="399"/>
      <c r="AD161" s="408"/>
      <c r="AE161" s="406"/>
      <c r="AF161" s="407"/>
      <c r="AG161" s="402"/>
      <c r="AH161" s="402"/>
      <c r="AI161" s="409"/>
      <c r="AJ161" s="410"/>
      <c r="AK161" s="402"/>
      <c r="AL161" s="402"/>
      <c r="AM161" s="402"/>
      <c r="AN161" s="411"/>
      <c r="AO161" s="402"/>
      <c r="AP161" s="402"/>
      <c r="AQ161" s="402"/>
      <c r="AR161" s="402"/>
      <c r="AS161" s="411"/>
      <c r="AT161" s="402"/>
      <c r="AU161" s="402"/>
      <c r="AV161" s="402"/>
      <c r="AW161" s="402"/>
      <c r="AX161" s="411"/>
      <c r="AY161" s="402"/>
      <c r="AZ161" s="402"/>
      <c r="BA161" s="402"/>
      <c r="BB161" s="402"/>
      <c r="BC161" s="411"/>
      <c r="BD161" s="402"/>
      <c r="BE161" s="402"/>
      <c r="BF161" s="402"/>
      <c r="BG161" s="402"/>
      <c r="BH161" s="411"/>
      <c r="BI161" s="402"/>
      <c r="BJ161" s="402"/>
      <c r="BK161" s="402"/>
      <c r="BL161" s="412"/>
      <c r="BM161" s="7" t="str">
        <f t="shared" si="6"/>
        <v>I</v>
      </c>
    </row>
    <row r="162" spans="1:66" s="389" customFormat="1" ht="39" hidden="1" thickTop="1">
      <c r="A162" s="277">
        <v>150</v>
      </c>
      <c r="B162" s="390" t="str">
        <f t="shared" si="4"/>
        <v>PSS11_Adani Green Energy 27 B Limited (AGE27BL)</v>
      </c>
      <c r="C162" s="414" t="s">
        <v>444</v>
      </c>
      <c r="D162" s="197" t="s">
        <v>637</v>
      </c>
      <c r="E162" s="160" t="s">
        <v>689</v>
      </c>
      <c r="F162" s="428" t="s">
        <v>2216</v>
      </c>
      <c r="G162" s="429"/>
      <c r="H162" s="427" t="s">
        <v>832</v>
      </c>
      <c r="I162" s="415" t="s">
        <v>141</v>
      </c>
      <c r="J162" s="417"/>
      <c r="K162" s="418">
        <v>46077</v>
      </c>
      <c r="L162" s="397"/>
      <c r="M162" s="398"/>
      <c r="N162" s="168" t="str" cm="1">
        <f t="array" ref="N162">_xlfn.IFNA(LOOKUP(2, 1/(MOD(COLUMN(O162:XFD162)-COLUMN(O162), 5)=2)/(O162:XFD162&lt;&gt;""), O162:XFD162),"Not Submitted")</f>
        <v>delete</v>
      </c>
      <c r="O162" s="413"/>
      <c r="P162" s="413"/>
      <c r="Q162" s="394" t="s">
        <v>61</v>
      </c>
      <c r="R162" s="401"/>
      <c r="S162" s="402" t="s">
        <v>3201</v>
      </c>
      <c r="T162" s="403"/>
      <c r="U162" s="404"/>
      <c r="V162" s="399"/>
      <c r="W162" s="401"/>
      <c r="X162" s="402"/>
      <c r="Y162" s="405"/>
      <c r="Z162" s="406"/>
      <c r="AA162" s="407"/>
      <c r="AB162" s="402"/>
      <c r="AC162" s="399"/>
      <c r="AD162" s="408"/>
      <c r="AE162" s="406"/>
      <c r="AF162" s="407"/>
      <c r="AG162" s="402"/>
      <c r="AH162" s="402"/>
      <c r="AI162" s="409"/>
      <c r="AJ162" s="410"/>
      <c r="AK162" s="402"/>
      <c r="AL162" s="402"/>
      <c r="AM162" s="402"/>
      <c r="AN162" s="411"/>
      <c r="AO162" s="402"/>
      <c r="AP162" s="402"/>
      <c r="AQ162" s="402"/>
      <c r="AR162" s="402"/>
      <c r="AS162" s="411"/>
      <c r="AT162" s="402"/>
      <c r="AU162" s="402"/>
      <c r="AV162" s="402"/>
      <c r="AW162" s="402"/>
      <c r="AX162" s="411"/>
      <c r="AY162" s="402"/>
      <c r="AZ162" s="402"/>
      <c r="BA162" s="402"/>
      <c r="BB162" s="402"/>
      <c r="BC162" s="411"/>
      <c r="BD162" s="402"/>
      <c r="BE162" s="402"/>
      <c r="BF162" s="402"/>
      <c r="BG162" s="402"/>
      <c r="BH162" s="411"/>
      <c r="BI162" s="402"/>
      <c r="BJ162" s="402"/>
      <c r="BK162" s="402"/>
      <c r="BL162" s="412"/>
      <c r="BM162" s="7" t="str">
        <f t="shared" si="6"/>
        <v>I</v>
      </c>
    </row>
    <row r="163" spans="1:66" s="389" customFormat="1" ht="39" hidden="1" thickTop="1">
      <c r="A163" s="277">
        <v>151</v>
      </c>
      <c r="B163" s="390" t="str">
        <f t="shared" si="4"/>
        <v>PSS11_Adani Green Energy 27 B Limited (AGE27BL)</v>
      </c>
      <c r="C163" s="414" t="s">
        <v>444</v>
      </c>
      <c r="D163" s="197" t="s">
        <v>637</v>
      </c>
      <c r="E163" s="160" t="s">
        <v>689</v>
      </c>
      <c r="F163" s="428" t="s">
        <v>2217</v>
      </c>
      <c r="G163" s="429"/>
      <c r="H163" s="427" t="s">
        <v>828</v>
      </c>
      <c r="I163" s="415" t="s">
        <v>141</v>
      </c>
      <c r="J163" s="417"/>
      <c r="K163" s="418">
        <v>46079</v>
      </c>
      <c r="L163" s="397"/>
      <c r="M163" s="398"/>
      <c r="N163" s="168" t="str" cm="1">
        <f t="array" ref="N163">_xlfn.IFNA(LOOKUP(2, 1/(MOD(COLUMN(O163:XFD163)-COLUMN(O163), 5)=2)/(O163:XFD163&lt;&gt;""), O163:XFD163),"Not Submitted")</f>
        <v>delete</v>
      </c>
      <c r="O163" s="413"/>
      <c r="P163" s="413"/>
      <c r="Q163" s="394" t="s">
        <v>61</v>
      </c>
      <c r="R163" s="401"/>
      <c r="S163" s="402" t="s">
        <v>3201</v>
      </c>
      <c r="T163" s="403"/>
      <c r="U163" s="404"/>
      <c r="V163" s="399"/>
      <c r="W163" s="401"/>
      <c r="X163" s="402"/>
      <c r="Y163" s="405"/>
      <c r="Z163" s="406"/>
      <c r="AA163" s="407"/>
      <c r="AB163" s="402"/>
      <c r="AC163" s="399"/>
      <c r="AD163" s="408"/>
      <c r="AE163" s="406"/>
      <c r="AF163" s="407"/>
      <c r="AG163" s="402"/>
      <c r="AH163" s="402"/>
      <c r="AI163" s="409"/>
      <c r="AJ163" s="410"/>
      <c r="AK163" s="402"/>
      <c r="AL163" s="402"/>
      <c r="AM163" s="402"/>
      <c r="AN163" s="411"/>
      <c r="AO163" s="402"/>
      <c r="AP163" s="402"/>
      <c r="AQ163" s="402"/>
      <c r="AR163" s="402"/>
      <c r="AS163" s="411"/>
      <c r="AT163" s="402"/>
      <c r="AU163" s="402"/>
      <c r="AV163" s="402"/>
      <c r="AW163" s="402"/>
      <c r="AX163" s="411"/>
      <c r="AY163" s="402"/>
      <c r="AZ163" s="402"/>
      <c r="BA163" s="402"/>
      <c r="BB163" s="402"/>
      <c r="BC163" s="411"/>
      <c r="BD163" s="402"/>
      <c r="BE163" s="402"/>
      <c r="BF163" s="402"/>
      <c r="BG163" s="402"/>
      <c r="BH163" s="411"/>
      <c r="BI163" s="402"/>
      <c r="BJ163" s="402"/>
      <c r="BK163" s="402"/>
      <c r="BL163" s="412"/>
      <c r="BM163" s="7" t="str">
        <f t="shared" si="6"/>
        <v>I</v>
      </c>
    </row>
    <row r="164" spans="1:66" s="389" customFormat="1" ht="39" hidden="1" thickTop="1">
      <c r="A164" s="277">
        <v>152</v>
      </c>
      <c r="B164" s="390" t="str">
        <f t="shared" si="4"/>
        <v>PSS11_Adani Green Energy 27 B Limited (AGE27BL)</v>
      </c>
      <c r="C164" s="414" t="s">
        <v>444</v>
      </c>
      <c r="D164" s="197" t="s">
        <v>637</v>
      </c>
      <c r="E164" s="160" t="s">
        <v>689</v>
      </c>
      <c r="F164" s="428" t="s">
        <v>2218</v>
      </c>
      <c r="G164" s="429"/>
      <c r="H164" s="427" t="s">
        <v>843</v>
      </c>
      <c r="I164" s="415" t="s">
        <v>141</v>
      </c>
      <c r="J164" s="417"/>
      <c r="K164" s="418">
        <v>46081</v>
      </c>
      <c r="L164" s="397"/>
      <c r="M164" s="398"/>
      <c r="N164" s="168" t="str" cm="1">
        <f t="array" ref="N164">_xlfn.IFNA(LOOKUP(2, 1/(MOD(COLUMN(O164:XFD164)-COLUMN(O164), 5)=2)/(O164:XFD164&lt;&gt;""), O164:XFD164),"Not Submitted")</f>
        <v>delete</v>
      </c>
      <c r="O164" s="413"/>
      <c r="P164" s="413"/>
      <c r="Q164" s="394" t="s">
        <v>61</v>
      </c>
      <c r="R164" s="401"/>
      <c r="S164" s="402" t="s">
        <v>3201</v>
      </c>
      <c r="T164" s="403"/>
      <c r="U164" s="404"/>
      <c r="V164" s="399"/>
      <c r="W164" s="401"/>
      <c r="X164" s="402"/>
      <c r="Y164" s="405"/>
      <c r="Z164" s="406"/>
      <c r="AA164" s="407"/>
      <c r="AB164" s="402"/>
      <c r="AC164" s="399"/>
      <c r="AD164" s="408"/>
      <c r="AE164" s="406"/>
      <c r="AF164" s="407"/>
      <c r="AG164" s="402"/>
      <c r="AH164" s="402"/>
      <c r="AI164" s="409"/>
      <c r="AJ164" s="410"/>
      <c r="AK164" s="402"/>
      <c r="AL164" s="402"/>
      <c r="AM164" s="402"/>
      <c r="AN164" s="411"/>
      <c r="AO164" s="402"/>
      <c r="AP164" s="402"/>
      <c r="AQ164" s="402"/>
      <c r="AR164" s="402"/>
      <c r="AS164" s="411"/>
      <c r="AT164" s="402"/>
      <c r="AU164" s="402"/>
      <c r="AV164" s="402"/>
      <c r="AW164" s="402"/>
      <c r="AX164" s="411"/>
      <c r="AY164" s="402"/>
      <c r="AZ164" s="402"/>
      <c r="BA164" s="402"/>
      <c r="BB164" s="402"/>
      <c r="BC164" s="411"/>
      <c r="BD164" s="402"/>
      <c r="BE164" s="402"/>
      <c r="BF164" s="402"/>
      <c r="BG164" s="402"/>
      <c r="BH164" s="411"/>
      <c r="BI164" s="402"/>
      <c r="BJ164" s="402"/>
      <c r="BK164" s="402"/>
      <c r="BL164" s="412"/>
      <c r="BM164" s="7" t="str">
        <f t="shared" si="6"/>
        <v>I</v>
      </c>
    </row>
    <row r="165" spans="1:66" s="389" customFormat="1" ht="27" hidden="1" thickTop="1">
      <c r="A165" s="277">
        <v>153</v>
      </c>
      <c r="B165" s="390" t="str">
        <f t="shared" si="4"/>
        <v>PSS11_Adani Green Energy 27 B Limited (AGE27BL)</v>
      </c>
      <c r="C165" s="414" t="s">
        <v>444</v>
      </c>
      <c r="D165" s="197" t="s">
        <v>637</v>
      </c>
      <c r="E165" s="160" t="s">
        <v>689</v>
      </c>
      <c r="F165" s="428" t="s">
        <v>2219</v>
      </c>
      <c r="G165" s="429"/>
      <c r="H165" s="427" t="s">
        <v>830</v>
      </c>
      <c r="I165" s="415" t="s">
        <v>141</v>
      </c>
      <c r="J165" s="417"/>
      <c r="K165" s="418">
        <v>46069</v>
      </c>
      <c r="L165" s="397"/>
      <c r="M165" s="398"/>
      <c r="N165" s="168" t="str" cm="1">
        <f t="array" ref="N165">_xlfn.IFNA(LOOKUP(2, 1/(MOD(COLUMN(O165:XFD165)-COLUMN(O165), 5)=2)/(O165:XFD165&lt;&gt;""), O165:XFD165),"Not Submitted")</f>
        <v>Not Submitted</v>
      </c>
      <c r="O165" s="413"/>
      <c r="P165" s="413"/>
      <c r="Q165" s="394"/>
      <c r="R165" s="401"/>
      <c r="S165" s="402"/>
      <c r="T165" s="403"/>
      <c r="U165" s="404"/>
      <c r="V165" s="399"/>
      <c r="W165" s="401"/>
      <c r="X165" s="402"/>
      <c r="Y165" s="405"/>
      <c r="Z165" s="406"/>
      <c r="AA165" s="407"/>
      <c r="AB165" s="402"/>
      <c r="AC165" s="399"/>
      <c r="AD165" s="408"/>
      <c r="AE165" s="406"/>
      <c r="AF165" s="407"/>
      <c r="AG165" s="402"/>
      <c r="AH165" s="402"/>
      <c r="AI165" s="409"/>
      <c r="AJ165" s="410"/>
      <c r="AK165" s="402"/>
      <c r="AL165" s="402"/>
      <c r="AM165" s="402"/>
      <c r="AN165" s="411"/>
      <c r="AO165" s="402"/>
      <c r="AP165" s="402"/>
      <c r="AQ165" s="402"/>
      <c r="AR165" s="402"/>
      <c r="AS165" s="411"/>
      <c r="AT165" s="402"/>
      <c r="AU165" s="402"/>
      <c r="AV165" s="402"/>
      <c r="AW165" s="402"/>
      <c r="AX165" s="411"/>
      <c r="AY165" s="402"/>
      <c r="AZ165" s="402"/>
      <c r="BA165" s="402"/>
      <c r="BB165" s="402"/>
      <c r="BC165" s="411"/>
      <c r="BD165" s="402"/>
      <c r="BE165" s="402"/>
      <c r="BF165" s="402"/>
      <c r="BG165" s="402"/>
      <c r="BH165" s="411"/>
      <c r="BI165" s="402"/>
      <c r="BJ165" s="402"/>
      <c r="BK165" s="402"/>
      <c r="BL165" s="412"/>
      <c r="BM165" s="7" t="str">
        <f t="shared" si="6"/>
        <v>I</v>
      </c>
    </row>
    <row r="166" spans="1:66" s="389" customFormat="1" ht="27" hidden="1" thickTop="1">
      <c r="A166" s="277"/>
      <c r="B166" s="390" t="str">
        <f t="shared" si="4"/>
        <v>PSS11_Adani Green Energy 27 B Limited (AGE27BL)</v>
      </c>
      <c r="C166" s="414" t="s">
        <v>444</v>
      </c>
      <c r="D166" s="197" t="s">
        <v>637</v>
      </c>
      <c r="E166" s="160" t="s">
        <v>689</v>
      </c>
      <c r="F166" s="428" t="s">
        <v>2220</v>
      </c>
      <c r="G166" s="429"/>
      <c r="H166" s="427" t="s">
        <v>836</v>
      </c>
      <c r="I166" s="415" t="s">
        <v>141</v>
      </c>
      <c r="J166" s="417"/>
      <c r="K166" s="418">
        <v>46118</v>
      </c>
      <c r="L166" s="397"/>
      <c r="M166" s="398"/>
      <c r="N166" s="168" t="str" cm="1">
        <f t="array" ref="N166">_xlfn.IFNA(LOOKUP(2, 1/(MOD(COLUMN(O166:XFD166)-COLUMN(O166), 5)=2)/(O166:XFD166&lt;&gt;""), O166:XFD166),"Not Submitted")</f>
        <v>Cat. -I_Star</v>
      </c>
      <c r="O166" s="413" t="s">
        <v>171</v>
      </c>
      <c r="P166" s="413"/>
      <c r="Q166" s="394"/>
      <c r="R166" s="401"/>
      <c r="S166" s="402"/>
      <c r="T166" s="403" t="s">
        <v>171</v>
      </c>
      <c r="U166" s="404"/>
      <c r="V166" s="399"/>
      <c r="W166" s="401"/>
      <c r="X166" s="402"/>
      <c r="Y166" s="405" t="s">
        <v>171</v>
      </c>
      <c r="Z166" s="406">
        <v>111987</v>
      </c>
      <c r="AA166" s="198" t="s">
        <v>34</v>
      </c>
      <c r="AB166" s="402" t="s">
        <v>3199</v>
      </c>
      <c r="AC166" s="399"/>
      <c r="AD166" s="408"/>
      <c r="AE166" s="406"/>
      <c r="AF166" s="407"/>
      <c r="AG166" s="402"/>
      <c r="AH166" s="402"/>
      <c r="AI166" s="409"/>
      <c r="AJ166" s="410"/>
      <c r="AK166" s="402"/>
      <c r="AL166" s="402"/>
      <c r="AM166" s="402"/>
      <c r="AN166" s="411"/>
      <c r="AO166" s="402"/>
      <c r="AP166" s="402"/>
      <c r="AQ166" s="402"/>
      <c r="AR166" s="402"/>
      <c r="AS166" s="411"/>
      <c r="AT166" s="402"/>
      <c r="AU166" s="402"/>
      <c r="AV166" s="402"/>
      <c r="AW166" s="402"/>
      <c r="AX166" s="411"/>
      <c r="AY166" s="402"/>
      <c r="AZ166" s="402"/>
      <c r="BA166" s="402"/>
      <c r="BB166" s="402"/>
      <c r="BC166" s="411"/>
      <c r="BD166" s="402"/>
      <c r="BE166" s="402"/>
      <c r="BF166" s="402"/>
      <c r="BG166" s="402"/>
      <c r="BH166" s="411"/>
      <c r="BI166" s="402"/>
      <c r="BJ166" s="402"/>
      <c r="BK166" s="402"/>
      <c r="BL166" s="412"/>
      <c r="BM166" s="7" t="str">
        <f t="shared" si="6"/>
        <v>I</v>
      </c>
      <c r="BN166" s="389" t="s">
        <v>3219</v>
      </c>
    </row>
    <row r="167" spans="1:66" s="389" customFormat="1" ht="27" hidden="1" thickTop="1">
      <c r="A167" s="277"/>
      <c r="B167" s="390" t="str">
        <f t="shared" si="4"/>
        <v>PSS11_Adani Green Energy 27 B Limited (AGE27BL)</v>
      </c>
      <c r="C167" s="414" t="s">
        <v>444</v>
      </c>
      <c r="D167" s="197" t="s">
        <v>637</v>
      </c>
      <c r="E167" s="160" t="s">
        <v>689</v>
      </c>
      <c r="F167" s="428" t="s">
        <v>2221</v>
      </c>
      <c r="G167" s="429"/>
      <c r="H167" s="427" t="s">
        <v>841</v>
      </c>
      <c r="I167" s="415" t="s">
        <v>141</v>
      </c>
      <c r="J167" s="417"/>
      <c r="K167" s="418">
        <v>46118</v>
      </c>
      <c r="L167" s="397"/>
      <c r="M167" s="398"/>
      <c r="N167" s="168" t="str" cm="1">
        <f t="array" ref="N167">_xlfn.IFNA(LOOKUP(2, 1/(MOD(COLUMN(O167:XFD167)-COLUMN(O167), 5)=2)/(O167:XFD167&lt;&gt;""), O167:XFD167),"Not Submitted")</f>
        <v>Cat. -IV</v>
      </c>
      <c r="O167" s="430">
        <v>46142</v>
      </c>
      <c r="P167" s="430">
        <v>46142</v>
      </c>
      <c r="Q167" s="198" t="s">
        <v>33</v>
      </c>
      <c r="R167" s="528" t="s">
        <v>2222</v>
      </c>
      <c r="S167" s="402"/>
      <c r="T167" s="403" t="s">
        <v>171</v>
      </c>
      <c r="U167" s="404"/>
      <c r="V167" s="399"/>
      <c r="W167" s="401"/>
      <c r="X167" s="402"/>
      <c r="Y167" s="405">
        <v>46196</v>
      </c>
      <c r="Z167" s="406">
        <v>46197</v>
      </c>
      <c r="AA167" s="168" t="s">
        <v>37</v>
      </c>
      <c r="AB167" s="168" t="s">
        <v>3010</v>
      </c>
      <c r="AC167" s="399"/>
      <c r="AD167" s="408" t="s">
        <v>171</v>
      </c>
      <c r="AE167" s="406"/>
      <c r="AF167" s="407"/>
      <c r="AG167" s="402"/>
      <c r="AH167" s="402"/>
      <c r="AI167" s="575">
        <v>46231</v>
      </c>
      <c r="AJ167" s="576">
        <v>46232</v>
      </c>
      <c r="AK167" s="168" t="s">
        <v>37</v>
      </c>
      <c r="AL167" s="168" t="s">
        <v>3171</v>
      </c>
      <c r="AM167" s="402"/>
      <c r="AN167" s="411"/>
      <c r="AO167" s="402"/>
      <c r="AP167" s="402"/>
      <c r="AQ167" s="402"/>
      <c r="AR167" s="402"/>
      <c r="AS167" s="411"/>
      <c r="AT167" s="402"/>
      <c r="AU167" s="402"/>
      <c r="AV167" s="402"/>
      <c r="AW167" s="402"/>
      <c r="AX167" s="411"/>
      <c r="AY167" s="402"/>
      <c r="AZ167" s="402"/>
      <c r="BA167" s="402"/>
      <c r="BB167" s="402"/>
      <c r="BC167" s="411"/>
      <c r="BD167" s="402"/>
      <c r="BE167" s="402"/>
      <c r="BF167" s="402"/>
      <c r="BG167" s="402"/>
      <c r="BH167" s="411"/>
      <c r="BI167" s="402"/>
      <c r="BJ167" s="402"/>
      <c r="BK167" s="402"/>
      <c r="BL167" s="412"/>
      <c r="BM167" s="7" t="str">
        <f t="shared" si="6"/>
        <v>I</v>
      </c>
      <c r="BN167" s="389" t="s">
        <v>3219</v>
      </c>
    </row>
    <row r="168" spans="1:66" s="389" customFormat="1" ht="27" hidden="1" thickTop="1">
      <c r="A168" s="277"/>
      <c r="B168" s="390" t="str">
        <f t="shared" si="4"/>
        <v>PSS11_Adani Green Energy 27 B Limited (AGE27BL)</v>
      </c>
      <c r="C168" s="414" t="s">
        <v>444</v>
      </c>
      <c r="D168" s="197" t="s">
        <v>637</v>
      </c>
      <c r="E168" s="160" t="s">
        <v>689</v>
      </c>
      <c r="F168" s="428" t="s">
        <v>2223</v>
      </c>
      <c r="G168" s="429"/>
      <c r="H168" s="427" t="s">
        <v>838</v>
      </c>
      <c r="I168" s="415" t="s">
        <v>141</v>
      </c>
      <c r="J168" s="417"/>
      <c r="K168" s="418">
        <v>46118</v>
      </c>
      <c r="L168" s="397"/>
      <c r="M168" s="398"/>
      <c r="N168" s="168" t="str" cm="1">
        <f t="array" ref="N168">_xlfn.IFNA(LOOKUP(2, 1/(MOD(COLUMN(O168:XFD168)-COLUMN(O168), 5)=2)/(O168:XFD168&lt;&gt;""), O168:XFD168),"Not Submitted")</f>
        <v>Cat. -IV_Star</v>
      </c>
      <c r="O168" s="238">
        <v>46175</v>
      </c>
      <c r="P168" s="238">
        <v>46175</v>
      </c>
      <c r="Q168" s="198" t="s">
        <v>37</v>
      </c>
      <c r="R168" s="528" t="s">
        <v>2224</v>
      </c>
      <c r="S168" s="402"/>
      <c r="T168" s="403">
        <v>46175</v>
      </c>
      <c r="U168" s="404">
        <v>46176</v>
      </c>
      <c r="V168" s="198" t="s">
        <v>37</v>
      </c>
      <c r="W168" s="528" t="s">
        <v>2225</v>
      </c>
      <c r="X168" s="402"/>
      <c r="Y168" s="249">
        <v>46230</v>
      </c>
      <c r="Z168" s="219">
        <v>46230</v>
      </c>
      <c r="AA168" s="198" t="s">
        <v>38</v>
      </c>
      <c r="AB168" s="168" t="s">
        <v>3153</v>
      </c>
      <c r="AC168" s="399"/>
      <c r="AD168" s="408"/>
      <c r="AE168" s="406"/>
      <c r="AF168" s="407"/>
      <c r="AG168" s="402"/>
      <c r="AH168" s="402"/>
      <c r="AI168" s="409"/>
      <c r="AJ168" s="410"/>
      <c r="AK168" s="402"/>
      <c r="AL168" s="402"/>
      <c r="AM168" s="402"/>
      <c r="AN168" s="411"/>
      <c r="AO168" s="402"/>
      <c r="AP168" s="402"/>
      <c r="AQ168" s="402"/>
      <c r="AR168" s="402"/>
      <c r="AS168" s="411"/>
      <c r="AT168" s="402"/>
      <c r="AU168" s="402"/>
      <c r="AV168" s="402"/>
      <c r="AW168" s="402"/>
      <c r="AX168" s="411"/>
      <c r="AY168" s="402"/>
      <c r="AZ168" s="402"/>
      <c r="BA168" s="402"/>
      <c r="BB168" s="402"/>
      <c r="BC168" s="411"/>
      <c r="BD168" s="402"/>
      <c r="BE168" s="402"/>
      <c r="BF168" s="402"/>
      <c r="BG168" s="402"/>
      <c r="BH168" s="411"/>
      <c r="BI168" s="402"/>
      <c r="BJ168" s="402"/>
      <c r="BK168" s="402"/>
      <c r="BL168" s="412"/>
      <c r="BM168" s="7" t="str">
        <f t="shared" si="6"/>
        <v>I</v>
      </c>
      <c r="BN168" s="389" t="s">
        <v>3219</v>
      </c>
    </row>
    <row r="169" spans="1:66" s="2" customFormat="1" ht="39" hidden="1" thickTop="1">
      <c r="A169" s="158">
        <f t="shared" ref="A169" si="7">A165+1</f>
        <v>154</v>
      </c>
      <c r="B169" s="159" t="str">
        <f t="shared" si="4"/>
        <v>PSS11_Adani Green Energy 27 B Limited (AGE27BL)</v>
      </c>
      <c r="C169" s="31" t="s">
        <v>816</v>
      </c>
      <c r="D169" s="197" t="s">
        <v>637</v>
      </c>
      <c r="E169" s="160" t="s">
        <v>689</v>
      </c>
      <c r="F169" s="291" t="s">
        <v>2226</v>
      </c>
      <c r="G169" s="199"/>
      <c r="H169" s="200" t="s">
        <v>2227</v>
      </c>
      <c r="I169" s="160" t="s">
        <v>141</v>
      </c>
      <c r="J169" s="198"/>
      <c r="K169" s="201"/>
      <c r="L169" s="202"/>
      <c r="M169" s="203"/>
      <c r="N169" s="168" t="str" cm="1">
        <f t="array" ref="N169">_xlfn.IFNA(LOOKUP(2, 1/(MOD(COLUMN(O169:XFD169)-COLUMN(O169), 5)=2)/(O169:XFD169&lt;&gt;""), O169:XFD169),"Not Submitted")</f>
        <v>delete</v>
      </c>
      <c r="O169" s="238"/>
      <c r="P169" s="238"/>
      <c r="Q169" s="394" t="s">
        <v>61</v>
      </c>
      <c r="R169" s="401"/>
      <c r="S169" s="402" t="s">
        <v>3201</v>
      </c>
      <c r="T169" s="239"/>
      <c r="U169" s="240"/>
      <c r="V169" s="204"/>
      <c r="W169" s="205"/>
      <c r="X169" s="205"/>
      <c r="Y169" s="249"/>
      <c r="Z169" s="219"/>
      <c r="AA169" s="243"/>
      <c r="AB169" s="204"/>
      <c r="AC169" s="204"/>
      <c r="AD169" s="250"/>
      <c r="AE169" s="219"/>
      <c r="AF169" s="243"/>
      <c r="AG169" s="205"/>
      <c r="AH169" s="205"/>
      <c r="AI169" s="236"/>
      <c r="AJ169" s="205"/>
      <c r="AK169" s="205"/>
      <c r="AL169" s="205"/>
      <c r="AM169" s="205"/>
      <c r="AN169" s="206"/>
      <c r="AO169" s="205"/>
      <c r="AP169" s="205"/>
      <c r="AQ169" s="205"/>
      <c r="AR169" s="205"/>
      <c r="AS169" s="206"/>
      <c r="AT169" s="205"/>
      <c r="AU169" s="205"/>
      <c r="AV169" s="205"/>
      <c r="AW169" s="205"/>
      <c r="AX169" s="206"/>
      <c r="AY169" s="205"/>
      <c r="AZ169" s="205"/>
      <c r="BA169" s="205"/>
      <c r="BB169" s="205"/>
      <c r="BC169" s="206"/>
      <c r="BD169" s="205"/>
      <c r="BE169" s="205"/>
      <c r="BF169" s="205"/>
      <c r="BG169" s="205"/>
      <c r="BH169" s="206"/>
      <c r="BI169" s="205"/>
      <c r="BJ169" s="205"/>
      <c r="BK169" s="205"/>
      <c r="BL169" s="207"/>
      <c r="BM169" s="7" t="str">
        <f t="shared" si="6"/>
        <v>M</v>
      </c>
    </row>
    <row r="170" spans="1:66" s="2" customFormat="1" ht="27" hidden="1" thickTop="1">
      <c r="A170" s="158"/>
      <c r="B170" s="159" t="str">
        <f t="shared" si="4"/>
        <v>PSS11_Adani Green Energy 27 B Limited (AGE27BL)</v>
      </c>
      <c r="C170" s="431" t="s">
        <v>893</v>
      </c>
      <c r="D170" s="197" t="s">
        <v>637</v>
      </c>
      <c r="E170" s="160" t="s">
        <v>689</v>
      </c>
      <c r="F170" s="291" t="s">
        <v>2228</v>
      </c>
      <c r="G170" s="433"/>
      <c r="H170" s="200" t="s">
        <v>895</v>
      </c>
      <c r="I170" s="160" t="s">
        <v>141</v>
      </c>
      <c r="J170" s="160"/>
      <c r="K170" s="164">
        <v>46116</v>
      </c>
      <c r="L170" s="165"/>
      <c r="M170" s="194"/>
      <c r="N170" s="168" t="str" cm="1">
        <f t="array" ref="N170">_xlfn.IFNA(LOOKUP(2, 1/(MOD(COLUMN(O170:XFD170)-COLUMN(O170), 5)=2)/(O170:XFD170&lt;&gt;""), O170:XFD170),"Not Submitted")</f>
        <v>Cat. -I</v>
      </c>
      <c r="O170" s="228">
        <v>46116</v>
      </c>
      <c r="P170" s="228"/>
      <c r="Q170" s="160" t="s">
        <v>57</v>
      </c>
      <c r="R170" s="178"/>
      <c r="S170" s="172"/>
      <c r="T170" s="188" t="s">
        <v>171</v>
      </c>
      <c r="U170" s="185"/>
      <c r="V170" s="168"/>
      <c r="W170" s="172"/>
      <c r="X170" s="172"/>
      <c r="Y170" s="227">
        <v>46149</v>
      </c>
      <c r="Z170" s="232">
        <v>46149</v>
      </c>
      <c r="AA170" s="168" t="s">
        <v>33</v>
      </c>
      <c r="AB170" s="168" t="s">
        <v>2229</v>
      </c>
      <c r="AC170" s="168"/>
      <c r="AD170" s="231"/>
      <c r="AE170" s="232"/>
      <c r="AF170" s="208"/>
      <c r="AG170" s="172"/>
      <c r="AH170" s="172"/>
      <c r="AI170" s="236"/>
      <c r="AJ170" s="205"/>
      <c r="AK170" s="172"/>
      <c r="AL170" s="172"/>
      <c r="AM170" s="172"/>
      <c r="AN170" s="180"/>
      <c r="AO170" s="172"/>
      <c r="AP170" s="172"/>
      <c r="AQ170" s="172"/>
      <c r="AR170" s="172"/>
      <c r="AS170" s="180"/>
      <c r="AT170" s="172"/>
      <c r="AU170" s="172"/>
      <c r="AV170" s="172"/>
      <c r="AW170" s="172"/>
      <c r="AX170" s="180"/>
      <c r="AY170" s="172"/>
      <c r="AZ170" s="172"/>
      <c r="BA170" s="172"/>
      <c r="BB170" s="172"/>
      <c r="BC170" s="180"/>
      <c r="BD170" s="172"/>
      <c r="BE170" s="172"/>
      <c r="BF170" s="172"/>
      <c r="BG170" s="172"/>
      <c r="BH170" s="180"/>
      <c r="BI170" s="172"/>
      <c r="BJ170" s="172"/>
      <c r="BK170" s="172"/>
      <c r="BL170" s="191"/>
      <c r="BM170" s="7" t="str">
        <f t="shared" si="6"/>
        <v>C</v>
      </c>
      <c r="BN170" s="2" t="s">
        <v>3219</v>
      </c>
    </row>
    <row r="171" spans="1:66" s="2" customFormat="1" ht="26.25" hidden="1">
      <c r="A171" s="277"/>
      <c r="B171" s="277" t="str">
        <f t="shared" si="4"/>
        <v>PSS11_Adani Green Energy 27 B Limited (AGE27BL)</v>
      </c>
      <c r="C171" s="278" t="s">
        <v>857</v>
      </c>
      <c r="D171" s="279" t="s">
        <v>637</v>
      </c>
      <c r="E171" s="28" t="s">
        <v>689</v>
      </c>
      <c r="F171" s="448" t="s">
        <v>3036</v>
      </c>
      <c r="G171" s="280"/>
      <c r="H171" s="289" t="s">
        <v>3034</v>
      </c>
      <c r="I171" s="28" t="s">
        <v>141</v>
      </c>
      <c r="J171" s="28"/>
      <c r="K171" s="567">
        <v>46199</v>
      </c>
      <c r="L171" s="33"/>
      <c r="M171" s="568"/>
      <c r="N171" s="569" t="str" cm="1">
        <f t="array" ref="N171">_xlfn.IFNA(LOOKUP(2, 1/(MOD(COLUMN(O171:XFD171)-COLUMN(O171), 5)=2)/(O171:XFD171&lt;&gt;""), O171:XFD171),"Not Submitted")</f>
        <v>Not Submitted</v>
      </c>
      <c r="O171" s="229"/>
      <c r="P171" s="229"/>
      <c r="Q171" s="28"/>
      <c r="R171" s="34"/>
      <c r="S171" s="207"/>
      <c r="T171" s="219"/>
      <c r="U171" s="219"/>
      <c r="V171" s="569"/>
      <c r="W171" s="207"/>
      <c r="X171" s="207"/>
      <c r="Y171" s="219"/>
      <c r="Z171" s="219"/>
      <c r="AA171" s="569"/>
      <c r="AB171" s="569"/>
      <c r="AC171" s="569"/>
      <c r="AD171" s="219"/>
      <c r="AE171" s="219"/>
      <c r="AF171" s="569"/>
      <c r="AG171" s="207"/>
      <c r="AH171" s="207"/>
      <c r="AI171" s="207"/>
      <c r="AJ171" s="207"/>
      <c r="AK171" s="207"/>
      <c r="AL171" s="207"/>
      <c r="AM171" s="207"/>
      <c r="AN171" s="207"/>
      <c r="AO171" s="207"/>
      <c r="AP171" s="207"/>
      <c r="AQ171" s="207"/>
      <c r="AR171" s="207"/>
      <c r="AS171" s="207"/>
      <c r="AT171" s="207"/>
      <c r="AU171" s="207"/>
      <c r="AV171" s="207"/>
      <c r="AW171" s="207"/>
      <c r="AX171" s="207"/>
      <c r="AY171" s="207"/>
      <c r="AZ171" s="207"/>
      <c r="BA171" s="207"/>
      <c r="BB171" s="207"/>
      <c r="BC171" s="207"/>
      <c r="BD171" s="207"/>
      <c r="BE171" s="207"/>
      <c r="BF171" s="207"/>
      <c r="BG171" s="207"/>
      <c r="BH171" s="207"/>
      <c r="BI171" s="207"/>
      <c r="BJ171" s="207"/>
      <c r="BK171" s="207"/>
      <c r="BL171" s="207"/>
      <c r="BM171" s="635" t="str">
        <f t="shared" si="6"/>
        <v>S</v>
      </c>
    </row>
    <row r="172" spans="1:66" s="7" customFormat="1" ht="27.75" thickBot="1">
      <c r="A172" s="277">
        <v>154</v>
      </c>
      <c r="B172" s="277" t="str">
        <f t="shared" si="2"/>
        <v>PSS11_Adani Green Energy 27 B Limited (AGE27BL)</v>
      </c>
      <c r="C172" s="279" t="s">
        <v>589</v>
      </c>
      <c r="D172" s="279" t="s">
        <v>23</v>
      </c>
      <c r="E172" s="28" t="s">
        <v>590</v>
      </c>
      <c r="F172" s="211" t="s">
        <v>2230</v>
      </c>
      <c r="G172" s="183" t="s">
        <v>592</v>
      </c>
      <c r="H172" s="211" t="s">
        <v>593</v>
      </c>
      <c r="I172" s="160" t="s">
        <v>141</v>
      </c>
      <c r="J172" s="160" t="s">
        <v>142</v>
      </c>
      <c r="K172" s="164"/>
      <c r="L172" s="165"/>
      <c r="M172" s="166"/>
      <c r="N172" s="168" t="str" cm="1">
        <f t="array" ref="N172">_xlfn.IFNA(LOOKUP(2, 1/(MOD(COLUMN(O172:XFD172)-COLUMN(O172), 5)=2)/(O172:XFD172&lt;&gt;""), O172:XFD172),"Not Submitted")</f>
        <v>Cat. -II</v>
      </c>
      <c r="O172" s="228" t="s">
        <v>171</v>
      </c>
      <c r="P172" s="228"/>
      <c r="Q172" s="177"/>
      <c r="R172" s="178"/>
      <c r="S172" s="172"/>
      <c r="T172" s="188" t="s">
        <v>171</v>
      </c>
      <c r="U172" s="185">
        <v>46058</v>
      </c>
      <c r="V172" s="168" t="s">
        <v>35</v>
      </c>
      <c r="W172" s="172"/>
      <c r="X172" s="172"/>
      <c r="Y172" s="246"/>
      <c r="Z172" s="247"/>
      <c r="AA172" s="242"/>
      <c r="AB172" s="218"/>
      <c r="AC172" s="168"/>
      <c r="AD172" s="231"/>
      <c r="AE172" s="232"/>
      <c r="AF172" s="208"/>
      <c r="AG172" s="172"/>
      <c r="AH172" s="172"/>
      <c r="AI172" s="236"/>
      <c r="AJ172" s="205"/>
      <c r="AK172" s="172"/>
      <c r="AL172" s="172"/>
      <c r="AM172" s="172"/>
      <c r="AN172" s="180"/>
      <c r="AO172" s="172"/>
      <c r="AP172" s="172"/>
      <c r="AQ172" s="172"/>
      <c r="AR172" s="172"/>
      <c r="AS172" s="180"/>
      <c r="AT172" s="172"/>
      <c r="AU172" s="172"/>
      <c r="AV172" s="172"/>
      <c r="AW172" s="172"/>
      <c r="AX172" s="180"/>
      <c r="AY172" s="172"/>
      <c r="AZ172" s="172"/>
      <c r="BA172" s="172"/>
      <c r="BB172" s="172"/>
      <c r="BC172" s="180"/>
      <c r="BD172" s="172"/>
      <c r="BE172" s="172"/>
      <c r="BF172" s="172"/>
      <c r="BG172" s="172"/>
      <c r="BH172" s="180"/>
      <c r="BI172" s="172"/>
      <c r="BJ172" s="172"/>
      <c r="BK172" s="172"/>
      <c r="BL172" s="191"/>
      <c r="BM172" s="7" t="str">
        <f t="shared" si="6"/>
        <v>E</v>
      </c>
    </row>
    <row r="173" spans="1:66" s="7" customFormat="1" ht="28.5" hidden="1" thickTop="1" thickBot="1">
      <c r="A173" s="277">
        <v>156</v>
      </c>
      <c r="B173" s="159" t="str">
        <f t="shared" si="2"/>
        <v>PSS11_Adani Green Energy 27 B Limited (AGE27BL)</v>
      </c>
      <c r="C173" s="175" t="s">
        <v>527</v>
      </c>
      <c r="D173" s="176" t="s">
        <v>23</v>
      </c>
      <c r="E173" s="28" t="s">
        <v>1711</v>
      </c>
      <c r="F173" s="183" t="s">
        <v>2231</v>
      </c>
      <c r="G173" s="183" t="s">
        <v>530</v>
      </c>
      <c r="H173" s="211" t="s">
        <v>531</v>
      </c>
      <c r="I173" s="160"/>
      <c r="J173" s="160"/>
      <c r="K173" s="164">
        <v>46142</v>
      </c>
      <c r="L173" s="165"/>
      <c r="M173" s="166"/>
      <c r="N173" s="168" t="str" cm="1">
        <f t="array" ref="N173">_xlfn.IFNA(LOOKUP(2, 1/(MOD(COLUMN(O173:XFD173)-COLUMN(O173), 5)=2)/(O173:XFD173&lt;&gt;""), O173:XFD173),"Not Submitted")</f>
        <v>Cat. -I</v>
      </c>
      <c r="O173" s="228" t="s">
        <v>171</v>
      </c>
      <c r="P173" s="228">
        <v>46142</v>
      </c>
      <c r="Q173" s="198" t="s">
        <v>33</v>
      </c>
      <c r="R173" s="178" t="s">
        <v>143</v>
      </c>
      <c r="S173" s="172" t="s">
        <v>1713</v>
      </c>
      <c r="T173" s="222" t="s">
        <v>171</v>
      </c>
      <c r="U173" s="222">
        <v>46172</v>
      </c>
      <c r="V173" s="198" t="s">
        <v>33</v>
      </c>
      <c r="W173" s="178"/>
      <c r="X173" s="172" t="s">
        <v>1714</v>
      </c>
      <c r="Y173" s="232" t="s">
        <v>171</v>
      </c>
      <c r="Z173" s="232">
        <v>46183</v>
      </c>
      <c r="AA173" s="198" t="s">
        <v>33</v>
      </c>
      <c r="AB173" s="168"/>
      <c r="AC173" s="168" t="s">
        <v>1715</v>
      </c>
      <c r="AD173" s="233" t="s">
        <v>171</v>
      </c>
      <c r="AE173" s="232">
        <v>111977</v>
      </c>
      <c r="AF173" s="64" t="s">
        <v>33</v>
      </c>
      <c r="AG173" s="172"/>
      <c r="AH173" s="740" t="s">
        <v>3179</v>
      </c>
      <c r="AI173" s="236"/>
      <c r="AJ173" s="205"/>
      <c r="AK173" s="172"/>
      <c r="AL173" s="172"/>
      <c r="AM173" s="172"/>
      <c r="AN173" s="192"/>
      <c r="AO173" s="192"/>
      <c r="AP173" s="172"/>
      <c r="AQ173" s="172"/>
      <c r="AR173" s="172"/>
      <c r="AS173" s="192"/>
      <c r="AT173" s="192"/>
      <c r="AU173" s="172"/>
      <c r="AV173" s="172"/>
      <c r="AW173" s="172"/>
      <c r="AX173" s="192"/>
      <c r="AY173" s="192"/>
      <c r="AZ173" s="172"/>
      <c r="BA173" s="172"/>
      <c r="BB173" s="172"/>
      <c r="BC173" s="192"/>
      <c r="BD173" s="192"/>
      <c r="BE173" s="172"/>
      <c r="BF173" s="172"/>
      <c r="BG173" s="172"/>
      <c r="BH173" s="192"/>
      <c r="BI173" s="192"/>
      <c r="BJ173" s="172"/>
      <c r="BK173" s="172"/>
      <c r="BL173" s="191"/>
      <c r="BM173" s="7" t="str">
        <f t="shared" si="6"/>
        <v>E</v>
      </c>
    </row>
    <row r="174" spans="1:66" s="7" customFormat="1" ht="27" hidden="1" thickBot="1">
      <c r="A174" s="505">
        <v>157</v>
      </c>
      <c r="B174" s="277" t="str">
        <f t="shared" si="2"/>
        <v>PSS11_Adani Green Energy 27 B Limited (AGE27BL)</v>
      </c>
      <c r="C174" s="279" t="s">
        <v>594</v>
      </c>
      <c r="D174" s="279" t="s">
        <v>23</v>
      </c>
      <c r="E174" s="28" t="s">
        <v>1007</v>
      </c>
      <c r="F174" s="78" t="s">
        <v>2232</v>
      </c>
      <c r="G174" s="183" t="s">
        <v>597</v>
      </c>
      <c r="H174" s="211" t="s">
        <v>598</v>
      </c>
      <c r="I174" s="160"/>
      <c r="J174" s="160"/>
      <c r="K174" s="164">
        <v>46050</v>
      </c>
      <c r="L174" s="165"/>
      <c r="M174" s="166"/>
      <c r="N174" s="168" t="str" cm="1">
        <f t="array" ref="N174">_xlfn.IFNA(LOOKUP(2, 1/(MOD(COLUMN(O174:XFD174)-COLUMN(O174), 5)=2)/(O174:XFD174&lt;&gt;""), O174:XFD174),"Not Submitted")</f>
        <v>Cat. -I</v>
      </c>
      <c r="O174" s="228" t="s">
        <v>171</v>
      </c>
      <c r="P174" s="228">
        <v>46197</v>
      </c>
      <c r="Q174" s="596" t="s">
        <v>33</v>
      </c>
      <c r="R174" s="178"/>
      <c r="S174" s="172"/>
      <c r="T174" s="228" t="s">
        <v>171</v>
      </c>
      <c r="U174" s="228">
        <v>46206</v>
      </c>
      <c r="V174" s="596" t="s">
        <v>33</v>
      </c>
      <c r="W174" s="172"/>
      <c r="X174" s="172" t="s">
        <v>3118</v>
      </c>
      <c r="Y174" s="248"/>
      <c r="Z174" s="232"/>
      <c r="AA174" s="208"/>
      <c r="AB174" s="168"/>
      <c r="AC174" s="168"/>
      <c r="AD174" s="231"/>
      <c r="AE174" s="232"/>
      <c r="AF174" s="208"/>
      <c r="AG174" s="172"/>
      <c r="AH174" s="172"/>
      <c r="AI174" s="252"/>
      <c r="AJ174" s="253"/>
      <c r="AK174" s="226"/>
      <c r="AL174" s="172"/>
      <c r="AM174" s="172"/>
      <c r="AN174" s="192"/>
      <c r="AO174" s="192"/>
      <c r="AP174" s="172"/>
      <c r="AQ174" s="172"/>
      <c r="AR174" s="172"/>
      <c r="AS174" s="192"/>
      <c r="AT174" s="192"/>
      <c r="AU174" s="172"/>
      <c r="AV174" s="172"/>
      <c r="AW174" s="172"/>
      <c r="AX174" s="192"/>
      <c r="AY174" s="192"/>
      <c r="AZ174" s="172"/>
      <c r="BA174" s="172"/>
      <c r="BB174" s="172"/>
      <c r="BC174" s="192"/>
      <c r="BD174" s="192"/>
      <c r="BE174" s="172"/>
      <c r="BF174" s="172"/>
      <c r="BG174" s="172"/>
      <c r="BH174" s="192"/>
      <c r="BI174" s="192"/>
      <c r="BJ174" s="172"/>
      <c r="BK174" s="172"/>
      <c r="BL174" s="191"/>
      <c r="BM174" s="7" t="str">
        <f t="shared" si="6"/>
        <v>E</v>
      </c>
    </row>
    <row r="175" spans="1:66" s="7" customFormat="1" ht="27" hidden="1" thickBot="1">
      <c r="A175" s="277">
        <v>158</v>
      </c>
      <c r="B175" s="297" t="str">
        <f t="shared" si="2"/>
        <v>PSS11_Adani Green Energy 27 B Limited (AGE27BL)</v>
      </c>
      <c r="C175" s="298" t="s">
        <v>444</v>
      </c>
      <c r="D175" s="298" t="s">
        <v>23</v>
      </c>
      <c r="E175" s="445" t="s">
        <v>23</v>
      </c>
      <c r="F175" s="459" t="s">
        <v>2233</v>
      </c>
      <c r="G175" s="183" t="s">
        <v>446</v>
      </c>
      <c r="H175" s="447" t="s">
        <v>447</v>
      </c>
      <c r="I175" s="160"/>
      <c r="J175" s="160" t="s">
        <v>159</v>
      </c>
      <c r="K175" s="164"/>
      <c r="L175" s="165"/>
      <c r="M175" s="166"/>
      <c r="N175" s="168" t="str" cm="1">
        <f t="array" ref="N175">_xlfn.IFNA(LOOKUP(2, 1/(MOD(COLUMN(O175:XFD175)-COLUMN(O175), 5)=2)/(O175:XFD175&lt;&gt;""), O175:XFD175),"Not Submitted")</f>
        <v>Not Submitted</v>
      </c>
      <c r="O175" s="228"/>
      <c r="P175" s="228"/>
      <c r="Q175" s="177"/>
      <c r="R175" s="178"/>
      <c r="S175" s="172"/>
      <c r="T175" s="188"/>
      <c r="U175" s="185"/>
      <c r="V175" s="168"/>
      <c r="W175" s="172"/>
      <c r="X175" s="172"/>
      <c r="Y175" s="233"/>
      <c r="Z175" s="232"/>
      <c r="AA175" s="208"/>
      <c r="AB175" s="168"/>
      <c r="AC175" s="168"/>
      <c r="AD175" s="231"/>
      <c r="AE175" s="232"/>
      <c r="AF175" s="208"/>
      <c r="AG175" s="172"/>
      <c r="AH175" s="172"/>
      <c r="AI175" s="236"/>
      <c r="AJ175" s="205"/>
      <c r="AK175" s="172"/>
      <c r="AL175" s="172"/>
      <c r="AM175" s="172"/>
      <c r="AN175" s="209"/>
      <c r="AO175" s="209"/>
      <c r="AP175" s="172"/>
      <c r="AQ175" s="172"/>
      <c r="AR175" s="172"/>
      <c r="AS175" s="209"/>
      <c r="AT175" s="209"/>
      <c r="AU175" s="172"/>
      <c r="AV175" s="172"/>
      <c r="AW175" s="172"/>
      <c r="AX175" s="209"/>
      <c r="AY175" s="209"/>
      <c r="AZ175" s="172"/>
      <c r="BA175" s="172"/>
      <c r="BB175" s="172"/>
      <c r="BC175" s="209"/>
      <c r="BD175" s="209"/>
      <c r="BE175" s="172"/>
      <c r="BF175" s="172"/>
      <c r="BG175" s="172"/>
      <c r="BH175" s="209"/>
      <c r="BI175" s="209"/>
      <c r="BJ175" s="172"/>
      <c r="BK175" s="172"/>
      <c r="BL175" s="181"/>
      <c r="BM175" s="7" t="str">
        <f t="shared" si="6"/>
        <v>I</v>
      </c>
    </row>
    <row r="176" spans="1:66" s="7" customFormat="1" ht="27.75" hidden="1" thickTop="1" thickBot="1">
      <c r="A176" s="277">
        <v>159</v>
      </c>
      <c r="B176" s="159" t="str">
        <f t="shared" si="2"/>
        <v>PSS11_Adani Green Energy 27 B Limited (AGE27BL)</v>
      </c>
      <c r="C176" s="175" t="s">
        <v>439</v>
      </c>
      <c r="D176" s="176" t="s">
        <v>23</v>
      </c>
      <c r="E176" s="160" t="s">
        <v>23</v>
      </c>
      <c r="F176" s="183" t="s">
        <v>2234</v>
      </c>
      <c r="G176" s="183" t="s">
        <v>441</v>
      </c>
      <c r="H176" s="211" t="s">
        <v>442</v>
      </c>
      <c r="I176" s="160"/>
      <c r="J176" s="160"/>
      <c r="K176" s="164"/>
      <c r="L176" s="165"/>
      <c r="M176" s="166"/>
      <c r="N176" s="168" t="str" cm="1">
        <f t="array" ref="N176">_xlfn.IFNA(LOOKUP(2, 1/(MOD(COLUMN(O176:XFD176)-COLUMN(O176), 5)=2)/(O176:XFD176&lt;&gt;""), O176:XFD176),"Not Submitted")</f>
        <v>Not Submitted</v>
      </c>
      <c r="O176" s="228"/>
      <c r="P176" s="228"/>
      <c r="Q176" s="177"/>
      <c r="R176" s="178"/>
      <c r="S176" s="172"/>
      <c r="T176" s="188"/>
      <c r="U176" s="185"/>
      <c r="V176" s="168"/>
      <c r="W176" s="172"/>
      <c r="X176" s="172"/>
      <c r="Y176" s="233"/>
      <c r="Z176" s="232"/>
      <c r="AA176" s="208"/>
      <c r="AB176" s="168"/>
      <c r="AC176" s="168"/>
      <c r="AD176" s="231"/>
      <c r="AE176" s="232"/>
      <c r="AF176" s="208"/>
      <c r="AG176" s="172"/>
      <c r="AH176" s="172"/>
      <c r="AI176" s="236"/>
      <c r="AJ176" s="205"/>
      <c r="AK176" s="172"/>
      <c r="AL176" s="172"/>
      <c r="AM176" s="172"/>
      <c r="AN176" s="209"/>
      <c r="AO176" s="209"/>
      <c r="AP176" s="172"/>
      <c r="AQ176" s="172"/>
      <c r="AR176" s="172"/>
      <c r="AS176" s="209"/>
      <c r="AT176" s="209"/>
      <c r="AU176" s="172"/>
      <c r="AV176" s="172"/>
      <c r="AW176" s="172"/>
      <c r="AX176" s="209"/>
      <c r="AY176" s="209"/>
      <c r="AZ176" s="172"/>
      <c r="BA176" s="172"/>
      <c r="BB176" s="172"/>
      <c r="BC176" s="209"/>
      <c r="BD176" s="209"/>
      <c r="BE176" s="172"/>
      <c r="BF176" s="172"/>
      <c r="BG176" s="172"/>
      <c r="BH176" s="209"/>
      <c r="BI176" s="209"/>
      <c r="BJ176" s="172"/>
      <c r="BK176" s="172"/>
      <c r="BL176" s="172"/>
      <c r="BM176" s="7" t="str">
        <f t="shared" si="6"/>
        <v>E</v>
      </c>
    </row>
    <row r="177" spans="1:65" s="7" customFormat="1" ht="27.75" hidden="1" thickTop="1" thickBot="1">
      <c r="A177" s="277">
        <v>160</v>
      </c>
      <c r="B177" s="159" t="str">
        <f t="shared" si="2"/>
        <v>PSS11_Adani Green Energy 27 B Limited (AGE27BL)</v>
      </c>
      <c r="C177" s="175" t="s">
        <v>439</v>
      </c>
      <c r="D177" s="176" t="s">
        <v>23</v>
      </c>
      <c r="E177" s="160" t="s">
        <v>23</v>
      </c>
      <c r="F177" s="183" t="s">
        <v>2234</v>
      </c>
      <c r="G177" s="183" t="s">
        <v>443</v>
      </c>
      <c r="H177" s="211" t="s">
        <v>442</v>
      </c>
      <c r="I177" s="160"/>
      <c r="J177" s="160"/>
      <c r="K177" s="164"/>
      <c r="L177" s="165"/>
      <c r="M177" s="166"/>
      <c r="N177" s="168" t="str" cm="1">
        <f t="array" ref="N177">_xlfn.IFNA(LOOKUP(2, 1/(MOD(COLUMN(O177:XFD177)-COLUMN(O177), 5)=2)/(O177:XFD177&lt;&gt;""), O177:XFD177),"Not Submitted")</f>
        <v>Not Submitted</v>
      </c>
      <c r="O177" s="228"/>
      <c r="P177" s="228"/>
      <c r="Q177" s="177"/>
      <c r="R177" s="178"/>
      <c r="S177" s="172"/>
      <c r="T177" s="188"/>
      <c r="U177" s="185"/>
      <c r="V177" s="168"/>
      <c r="W177" s="172"/>
      <c r="X177" s="172"/>
      <c r="Y177" s="233"/>
      <c r="Z177" s="232"/>
      <c r="AA177" s="208"/>
      <c r="AB177" s="168"/>
      <c r="AC177" s="168"/>
      <c r="AD177" s="231"/>
      <c r="AE177" s="232"/>
      <c r="AF177" s="208"/>
      <c r="AG177" s="172"/>
      <c r="AH177" s="172"/>
      <c r="AI177" s="236"/>
      <c r="AJ177" s="205"/>
      <c r="AK177" s="172"/>
      <c r="AL177" s="172"/>
      <c r="AM177" s="172"/>
      <c r="AN177" s="209"/>
      <c r="AO177" s="209"/>
      <c r="AP177" s="172"/>
      <c r="AQ177" s="172"/>
      <c r="AR177" s="172"/>
      <c r="AS177" s="209"/>
      <c r="AT177" s="209"/>
      <c r="AU177" s="172"/>
      <c r="AV177" s="172"/>
      <c r="AW177" s="172"/>
      <c r="AX177" s="209"/>
      <c r="AY177" s="209"/>
      <c r="AZ177" s="172"/>
      <c r="BA177" s="172"/>
      <c r="BB177" s="172"/>
      <c r="BC177" s="209"/>
      <c r="BD177" s="209"/>
      <c r="BE177" s="172"/>
      <c r="BF177" s="172"/>
      <c r="BG177" s="172"/>
      <c r="BH177" s="209"/>
      <c r="BI177" s="209"/>
      <c r="BJ177" s="172"/>
      <c r="BK177" s="172"/>
      <c r="BL177" s="172"/>
      <c r="BM177" s="7" t="str">
        <f t="shared" si="6"/>
        <v>E</v>
      </c>
    </row>
    <row r="178" spans="1:65" s="7" customFormat="1" ht="27.75" hidden="1" thickTop="1" thickBot="1">
      <c r="A178" s="277">
        <v>161</v>
      </c>
      <c r="B178" s="159" t="str">
        <f t="shared" si="2"/>
        <v>PSS11_Adani Green Energy 27 B Limited (AGE27BL)</v>
      </c>
      <c r="C178" s="175" t="s">
        <v>433</v>
      </c>
      <c r="D178" s="176" t="s">
        <v>23</v>
      </c>
      <c r="E178" s="160" t="s">
        <v>23</v>
      </c>
      <c r="F178" s="183" t="s">
        <v>2235</v>
      </c>
      <c r="G178" s="183" t="s">
        <v>435</v>
      </c>
      <c r="H178" s="212" t="s">
        <v>436</v>
      </c>
      <c r="I178" s="160"/>
      <c r="J178" s="160"/>
      <c r="K178" s="164"/>
      <c r="L178" s="165"/>
      <c r="M178" s="166"/>
      <c r="N178" s="168" t="str" cm="1">
        <f t="array" ref="N178">_xlfn.IFNA(LOOKUP(2, 1/(MOD(COLUMN(O178:XFD178)-COLUMN(O178), 5)=2)/(O178:XFD178&lt;&gt;""), O178:XFD178),"Not Submitted")</f>
        <v>Not Submitted</v>
      </c>
      <c r="O178" s="228"/>
      <c r="P178" s="228"/>
      <c r="Q178" s="177"/>
      <c r="R178" s="178"/>
      <c r="S178" s="172"/>
      <c r="T178" s="188"/>
      <c r="U178" s="185"/>
      <c r="V178" s="168"/>
      <c r="W178" s="172"/>
      <c r="X178" s="172"/>
      <c r="Y178" s="233"/>
      <c r="Z178" s="232"/>
      <c r="AA178" s="208"/>
      <c r="AB178" s="168"/>
      <c r="AC178" s="168"/>
      <c r="AD178" s="231"/>
      <c r="AE178" s="232"/>
      <c r="AF178" s="208"/>
      <c r="AG178" s="172"/>
      <c r="AH178" s="172"/>
      <c r="AI178" s="236"/>
      <c r="AJ178" s="205"/>
      <c r="AK178" s="172"/>
      <c r="AL178" s="172"/>
      <c r="AM178" s="172"/>
      <c r="AN178" s="209"/>
      <c r="AO178" s="209"/>
      <c r="AP178" s="172"/>
      <c r="AQ178" s="172"/>
      <c r="AR178" s="172"/>
      <c r="AS178" s="209"/>
      <c r="AT178" s="209"/>
      <c r="AU178" s="172"/>
      <c r="AV178" s="172"/>
      <c r="AW178" s="172"/>
      <c r="AX178" s="209"/>
      <c r="AY178" s="209"/>
      <c r="AZ178" s="172"/>
      <c r="BA178" s="172"/>
      <c r="BB178" s="172"/>
      <c r="BC178" s="209"/>
      <c r="BD178" s="209"/>
      <c r="BE178" s="172"/>
      <c r="BF178" s="172"/>
      <c r="BG178" s="172"/>
      <c r="BH178" s="209"/>
      <c r="BI178" s="209"/>
      <c r="BJ178" s="172"/>
      <c r="BK178" s="172"/>
      <c r="BL178" s="172"/>
      <c r="BM178" s="7" t="str">
        <f t="shared" si="6"/>
        <v>E</v>
      </c>
    </row>
    <row r="179" spans="1:65" s="7" customFormat="1" ht="27.75" hidden="1" thickTop="1" thickBot="1">
      <c r="A179" s="277">
        <v>162</v>
      </c>
      <c r="B179" s="159" t="str">
        <f t="shared" si="2"/>
        <v>PSS11_Adani Green Energy 27 B Limited (AGE27BL)</v>
      </c>
      <c r="C179" s="175" t="s">
        <v>433</v>
      </c>
      <c r="D179" s="176" t="s">
        <v>23</v>
      </c>
      <c r="E179" s="160" t="s">
        <v>23</v>
      </c>
      <c r="F179" s="183" t="s">
        <v>2235</v>
      </c>
      <c r="G179" s="183" t="s">
        <v>437</v>
      </c>
      <c r="H179" s="162" t="s">
        <v>438</v>
      </c>
      <c r="I179" s="160"/>
      <c r="J179" s="160"/>
      <c r="K179" s="164"/>
      <c r="L179" s="165"/>
      <c r="M179" s="166"/>
      <c r="N179" s="168" t="str" cm="1">
        <f t="array" ref="N179">_xlfn.IFNA(LOOKUP(2, 1/(MOD(COLUMN(O179:XFD179)-COLUMN(O179), 5)=2)/(O179:XFD179&lt;&gt;""), O179:XFD179),"Not Submitted")</f>
        <v>Not Submitted</v>
      </c>
      <c r="O179" s="165"/>
      <c r="P179" s="165"/>
      <c r="Q179" s="177"/>
      <c r="R179" s="178"/>
      <c r="S179" s="172"/>
      <c r="T179" s="188"/>
      <c r="U179" s="185"/>
      <c r="V179" s="168"/>
      <c r="W179" s="172"/>
      <c r="X179" s="172"/>
      <c r="Y179" s="233"/>
      <c r="Z179" s="232"/>
      <c r="AA179" s="208"/>
      <c r="AB179" s="168"/>
      <c r="AC179" s="168"/>
      <c r="AD179" s="231"/>
      <c r="AE179" s="232"/>
      <c r="AF179" s="208"/>
      <c r="AG179" s="172"/>
      <c r="AH179" s="172"/>
      <c r="AI179" s="236"/>
      <c r="AJ179" s="205"/>
      <c r="AK179" s="172"/>
      <c r="AL179" s="172"/>
      <c r="AM179" s="172"/>
      <c r="AN179" s="209"/>
      <c r="AO179" s="209"/>
      <c r="AP179" s="172"/>
      <c r="AQ179" s="172"/>
      <c r="AR179" s="172"/>
      <c r="AS179" s="209"/>
      <c r="AT179" s="209"/>
      <c r="AU179" s="172"/>
      <c r="AV179" s="172"/>
      <c r="AW179" s="172"/>
      <c r="AX179" s="209"/>
      <c r="AY179" s="209"/>
      <c r="AZ179" s="172"/>
      <c r="BA179" s="172"/>
      <c r="BB179" s="172"/>
      <c r="BC179" s="209"/>
      <c r="BD179" s="209"/>
      <c r="BE179" s="172"/>
      <c r="BF179" s="172"/>
      <c r="BG179" s="172"/>
      <c r="BH179" s="209"/>
      <c r="BI179" s="209"/>
      <c r="BJ179" s="172"/>
      <c r="BK179" s="172"/>
      <c r="BL179" s="172"/>
      <c r="BM179" s="7" t="str">
        <f t="shared" si="6"/>
        <v>E</v>
      </c>
    </row>
    <row r="180" spans="1:65" s="7" customFormat="1" ht="42" hidden="1" thickTop="1" thickBot="1">
      <c r="A180" s="277">
        <v>163</v>
      </c>
      <c r="B180" s="159" t="str">
        <f t="shared" si="2"/>
        <v>PSS11_Adani Green Energy 27 B Limited (AGE27BL)</v>
      </c>
      <c r="C180" s="175" t="s">
        <v>523</v>
      </c>
      <c r="D180" s="176" t="s">
        <v>23</v>
      </c>
      <c r="E180" s="160" t="s">
        <v>23</v>
      </c>
      <c r="F180" s="183" t="s">
        <v>2236</v>
      </c>
      <c r="G180" s="223" t="s">
        <v>525</v>
      </c>
      <c r="H180" s="41" t="s">
        <v>526</v>
      </c>
      <c r="I180" s="160"/>
      <c r="J180" s="160"/>
      <c r="K180" s="164"/>
      <c r="L180" s="165"/>
      <c r="M180" s="166"/>
      <c r="N180" s="168" t="str" cm="1">
        <f t="array" ref="N180">_xlfn.IFNA(LOOKUP(2, 1/(MOD(COLUMN(O180:XFD180)-COLUMN(O180), 5)=2)/(O180:XFD180&lt;&gt;""), O180:XFD180),"Not Submitted")</f>
        <v>Not Submitted</v>
      </c>
      <c r="O180" s="228"/>
      <c r="P180" s="228"/>
      <c r="Q180" s="177"/>
      <c r="R180" s="178"/>
      <c r="S180" s="172"/>
      <c r="T180" s="188"/>
      <c r="U180" s="185"/>
      <c r="V180" s="168"/>
      <c r="W180" s="172"/>
      <c r="X180" s="172"/>
      <c r="Y180" s="233"/>
      <c r="Z180" s="232"/>
      <c r="AA180" s="208"/>
      <c r="AB180" s="168"/>
      <c r="AC180" s="168"/>
      <c r="AD180" s="231"/>
      <c r="AE180" s="232"/>
      <c r="AF180" s="208"/>
      <c r="AG180" s="172"/>
      <c r="AH180" s="172"/>
      <c r="AI180" s="236"/>
      <c r="AJ180" s="205"/>
      <c r="AK180" s="172"/>
      <c r="AL180" s="172"/>
      <c r="AM180" s="172"/>
      <c r="AN180" s="209"/>
      <c r="AO180" s="209"/>
      <c r="AP180" s="172"/>
      <c r="AQ180" s="172"/>
      <c r="AR180" s="172"/>
      <c r="AS180" s="209"/>
      <c r="AT180" s="209"/>
      <c r="AU180" s="172"/>
      <c r="AV180" s="172"/>
      <c r="AW180" s="172"/>
      <c r="AX180" s="209"/>
      <c r="AY180" s="209"/>
      <c r="AZ180" s="172"/>
      <c r="BA180" s="172"/>
      <c r="BB180" s="172"/>
      <c r="BC180" s="209"/>
      <c r="BD180" s="209"/>
      <c r="BE180" s="172"/>
      <c r="BF180" s="172"/>
      <c r="BG180" s="172"/>
      <c r="BH180" s="209"/>
      <c r="BI180" s="209"/>
      <c r="BJ180" s="172"/>
      <c r="BK180" s="172"/>
      <c r="BL180" s="181"/>
      <c r="BM180" s="7" t="str">
        <f t="shared" si="6"/>
        <v>E</v>
      </c>
    </row>
    <row r="181" spans="1:65" s="7" customFormat="1" ht="27.75" hidden="1" thickTop="1" thickBot="1">
      <c r="A181" s="277">
        <v>164</v>
      </c>
      <c r="B181" s="159" t="str">
        <f t="shared" si="2"/>
        <v>PSS11_Adani Green Energy 27 B Limited (AGE27BL)</v>
      </c>
      <c r="C181" s="175" t="s">
        <v>429</v>
      </c>
      <c r="D181" s="176" t="s">
        <v>23</v>
      </c>
      <c r="E181" s="160" t="s">
        <v>23</v>
      </c>
      <c r="F181" s="183" t="s">
        <v>2237</v>
      </c>
      <c r="G181" s="223" t="s">
        <v>431</v>
      </c>
      <c r="H181" s="41" t="s">
        <v>432</v>
      </c>
      <c r="I181" s="160"/>
      <c r="J181" s="160"/>
      <c r="K181" s="217"/>
      <c r="L181" s="165"/>
      <c r="M181" s="166"/>
      <c r="N181" s="168" t="str" cm="1">
        <f t="array" ref="N181">_xlfn.IFNA(LOOKUP(2, 1/(MOD(COLUMN(O181:XFD181)-COLUMN(O181), 5)=2)/(O181:XFD181&lt;&gt;""), O181:XFD181),"Not Submitted")</f>
        <v>Not Submitted</v>
      </c>
      <c r="O181" s="228"/>
      <c r="P181" s="228"/>
      <c r="Q181" s="224"/>
      <c r="R181" s="225"/>
      <c r="S181" s="226"/>
      <c r="T181" s="188"/>
      <c r="U181" s="185"/>
      <c r="V181" s="168"/>
      <c r="W181" s="172"/>
      <c r="X181" s="172"/>
      <c r="Y181" s="227"/>
      <c r="Z181" s="232"/>
      <c r="AA181" s="208"/>
      <c r="AB181" s="168"/>
      <c r="AC181" s="168"/>
      <c r="AD181" s="231"/>
      <c r="AE181" s="232"/>
      <c r="AF181" s="208"/>
      <c r="AG181" s="172"/>
      <c r="AH181" s="172"/>
      <c r="AI181" s="236"/>
      <c r="AJ181" s="205"/>
      <c r="AK181" s="172"/>
      <c r="AL181" s="172"/>
      <c r="AM181" s="172"/>
      <c r="AN181" s="209"/>
      <c r="AO181" s="209"/>
      <c r="AP181" s="172"/>
      <c r="AQ181" s="172"/>
      <c r="AR181" s="172"/>
      <c r="AS181" s="209"/>
      <c r="AT181" s="209"/>
      <c r="AU181" s="172"/>
      <c r="AV181" s="172"/>
      <c r="AW181" s="172"/>
      <c r="AX181" s="209"/>
      <c r="AY181" s="209"/>
      <c r="AZ181" s="172"/>
      <c r="BA181" s="172"/>
      <c r="BB181" s="172"/>
      <c r="BC181" s="209"/>
      <c r="BD181" s="209"/>
      <c r="BE181" s="172"/>
      <c r="BF181" s="172"/>
      <c r="BG181" s="172"/>
      <c r="BH181" s="209"/>
      <c r="BI181" s="209"/>
      <c r="BJ181" s="172"/>
      <c r="BK181" s="172"/>
      <c r="BL181" s="181"/>
      <c r="BM181" s="7" t="str">
        <f t="shared" si="6"/>
        <v>E</v>
      </c>
    </row>
    <row r="182" spans="1:65" s="2" customFormat="1" ht="27.75" hidden="1" thickTop="1" thickBot="1">
      <c r="A182" s="461">
        <v>165</v>
      </c>
      <c r="B182" s="672" t="str">
        <f t="shared" si="4"/>
        <v>PSS11_Adani Green Energy 27 B Limited (AGE27BL)</v>
      </c>
      <c r="C182" s="692" t="s">
        <v>415</v>
      </c>
      <c r="D182" s="681" t="s">
        <v>23</v>
      </c>
      <c r="E182" s="465" t="s">
        <v>23</v>
      </c>
      <c r="F182" s="693" t="s">
        <v>2238</v>
      </c>
      <c r="G182" s="161" t="s">
        <v>421</v>
      </c>
      <c r="H182" s="694" t="s">
        <v>422</v>
      </c>
      <c r="I182" s="465" t="s">
        <v>141</v>
      </c>
      <c r="J182" s="465" t="s">
        <v>142</v>
      </c>
      <c r="K182" s="695"/>
      <c r="L182" s="696"/>
      <c r="M182" s="697"/>
      <c r="N182" s="473" t="str" cm="1">
        <f t="array" ref="N182">_xlfn.IFNA(LOOKUP(2, 1/(MOD(COLUMN(O182:XFD182)-COLUMN(O182), 5)=2)/(O182:XFD182&lt;&gt;""), O182:XFD182),"Not Submitted")</f>
        <v>Delete</v>
      </c>
      <c r="O182" s="698"/>
      <c r="P182" s="699"/>
      <c r="Q182" s="465" t="s">
        <v>56</v>
      </c>
      <c r="R182" s="178"/>
      <c r="S182" s="207" t="s">
        <v>2973</v>
      </c>
      <c r="T182" s="188"/>
      <c r="U182" s="185"/>
      <c r="V182" s="168"/>
      <c r="W182" s="172"/>
      <c r="X182" s="172"/>
      <c r="Y182" s="227"/>
      <c r="Z182" s="232"/>
      <c r="AA182" s="208"/>
      <c r="AB182" s="168"/>
      <c r="AC182" s="168"/>
      <c r="AD182" s="231"/>
      <c r="AE182" s="232"/>
      <c r="AF182" s="208"/>
      <c r="AG182" s="172"/>
      <c r="AH182" s="172"/>
      <c r="AI182" s="236"/>
      <c r="AJ182" s="205"/>
      <c r="AK182" s="172"/>
      <c r="AL182" s="172"/>
      <c r="AM182" s="172"/>
      <c r="AN182" s="180"/>
      <c r="AO182" s="172"/>
      <c r="AP182" s="172"/>
      <c r="AQ182" s="172"/>
      <c r="AR182" s="172"/>
      <c r="AS182" s="180"/>
      <c r="AT182" s="172"/>
      <c r="AU182" s="172"/>
      <c r="AV182" s="172"/>
      <c r="AW182" s="172"/>
      <c r="AX182" s="180"/>
      <c r="AY182" s="172"/>
      <c r="AZ182" s="172"/>
      <c r="BA182" s="172"/>
      <c r="BB182" s="172"/>
      <c r="BC182" s="180"/>
      <c r="BD182" s="172"/>
      <c r="BE182" s="172"/>
      <c r="BF182" s="172"/>
      <c r="BG182" s="172"/>
      <c r="BH182" s="180"/>
      <c r="BI182" s="172"/>
      <c r="BJ182" s="172"/>
      <c r="BK182" s="172"/>
      <c r="BL182" s="191"/>
      <c r="BM182" s="7" t="str">
        <f t="shared" si="6"/>
        <v>C</v>
      </c>
    </row>
    <row r="183" spans="1:65" s="2" customFormat="1" ht="27.75" hidden="1" thickTop="1" thickBot="1">
      <c r="A183" s="461">
        <v>166</v>
      </c>
      <c r="B183" s="672" t="str">
        <f t="shared" si="4"/>
        <v>PSS11_Adani Green Energy 27 B Limited (AGE27BL)</v>
      </c>
      <c r="C183" s="692" t="s">
        <v>415</v>
      </c>
      <c r="D183" s="681" t="s">
        <v>23</v>
      </c>
      <c r="E183" s="465" t="s">
        <v>23</v>
      </c>
      <c r="F183" s="693" t="s">
        <v>2239</v>
      </c>
      <c r="G183" s="161" t="s">
        <v>418</v>
      </c>
      <c r="H183" s="700" t="s">
        <v>419</v>
      </c>
      <c r="I183" s="465" t="s">
        <v>141</v>
      </c>
      <c r="J183" s="465" t="s">
        <v>142</v>
      </c>
      <c r="K183" s="695"/>
      <c r="L183" s="696"/>
      <c r="M183" s="697"/>
      <c r="N183" s="473" t="str" cm="1">
        <f t="array" ref="N183">_xlfn.IFNA(LOOKUP(2, 1/(MOD(COLUMN(O183:XFD183)-COLUMN(O183), 5)=2)/(O183:XFD183&lt;&gt;""), O183:XFD183),"Not Submitted")</f>
        <v>Delete</v>
      </c>
      <c r="O183" s="698"/>
      <c r="P183" s="699"/>
      <c r="Q183" s="465" t="s">
        <v>56</v>
      </c>
      <c r="R183" s="178"/>
      <c r="S183" s="207" t="s">
        <v>2973</v>
      </c>
      <c r="T183" s="188"/>
      <c r="U183" s="185"/>
      <c r="V183" s="168"/>
      <c r="W183" s="172"/>
      <c r="X183" s="172"/>
      <c r="Y183" s="227"/>
      <c r="Z183" s="232"/>
      <c r="AA183" s="208"/>
      <c r="AB183" s="168"/>
      <c r="AC183" s="168"/>
      <c r="AD183" s="231"/>
      <c r="AE183" s="232"/>
      <c r="AF183" s="208"/>
      <c r="AG183" s="172"/>
      <c r="AH183" s="172"/>
      <c r="AI183" s="236"/>
      <c r="AJ183" s="205"/>
      <c r="AK183" s="172"/>
      <c r="AL183" s="172"/>
      <c r="AM183" s="172"/>
      <c r="AN183" s="180"/>
      <c r="AO183" s="172"/>
      <c r="AP183" s="172"/>
      <c r="AQ183" s="172"/>
      <c r="AR183" s="172"/>
      <c r="AS183" s="180"/>
      <c r="AT183" s="172"/>
      <c r="AU183" s="172"/>
      <c r="AV183" s="172"/>
      <c r="AW183" s="172"/>
      <c r="AX183" s="180"/>
      <c r="AY183" s="172"/>
      <c r="AZ183" s="172"/>
      <c r="BA183" s="172"/>
      <c r="BB183" s="172"/>
      <c r="BC183" s="180"/>
      <c r="BD183" s="172"/>
      <c r="BE183" s="172"/>
      <c r="BF183" s="172"/>
      <c r="BG183" s="172"/>
      <c r="BH183" s="180"/>
      <c r="BI183" s="172"/>
      <c r="BJ183" s="172"/>
      <c r="BK183" s="172"/>
      <c r="BL183" s="191"/>
      <c r="BM183" s="7" t="str">
        <f t="shared" si="6"/>
        <v>C</v>
      </c>
    </row>
    <row r="184" spans="1:65" s="2" customFormat="1" ht="27.75" hidden="1" thickTop="1" thickBot="1">
      <c r="A184" s="461">
        <v>167</v>
      </c>
      <c r="B184" s="672" t="str">
        <f t="shared" si="4"/>
        <v>PSS11_Adani Green Energy 27 B Limited (AGE27BL)</v>
      </c>
      <c r="C184" s="692" t="s">
        <v>415</v>
      </c>
      <c r="D184" s="681" t="s">
        <v>23</v>
      </c>
      <c r="E184" s="465" t="s">
        <v>23</v>
      </c>
      <c r="F184" s="693" t="s">
        <v>2240</v>
      </c>
      <c r="G184" s="161" t="s">
        <v>427</v>
      </c>
      <c r="H184" s="694" t="s">
        <v>428</v>
      </c>
      <c r="I184" s="465" t="s">
        <v>141</v>
      </c>
      <c r="J184" s="465" t="s">
        <v>142</v>
      </c>
      <c r="K184" s="695"/>
      <c r="L184" s="696"/>
      <c r="M184" s="697"/>
      <c r="N184" s="473" t="str" cm="1">
        <f t="array" ref="N184">_xlfn.IFNA(LOOKUP(2, 1/(MOD(COLUMN(O184:XFD184)-COLUMN(O184), 5)=2)/(O184:XFD184&lt;&gt;""), O184:XFD184),"Not Submitted")</f>
        <v>Delete</v>
      </c>
      <c r="O184" s="698"/>
      <c r="P184" s="699"/>
      <c r="Q184" s="465" t="s">
        <v>56</v>
      </c>
      <c r="R184" s="178"/>
      <c r="S184" s="207" t="s">
        <v>2973</v>
      </c>
      <c r="T184" s="188"/>
      <c r="U184" s="185"/>
      <c r="V184" s="168"/>
      <c r="W184" s="172"/>
      <c r="X184" s="172"/>
      <c r="Y184" s="227"/>
      <c r="Z184" s="232"/>
      <c r="AA184" s="208"/>
      <c r="AB184" s="168"/>
      <c r="AC184" s="168"/>
      <c r="AD184" s="231"/>
      <c r="AE184" s="232"/>
      <c r="AF184" s="208"/>
      <c r="AG184" s="172"/>
      <c r="AH184" s="172"/>
      <c r="AI184" s="236"/>
      <c r="AJ184" s="205"/>
      <c r="AK184" s="172"/>
      <c r="AL184" s="172"/>
      <c r="AM184" s="172"/>
      <c r="AN184" s="180"/>
      <c r="AO184" s="172"/>
      <c r="AP184" s="172"/>
      <c r="AQ184" s="172"/>
      <c r="AR184" s="172"/>
      <c r="AS184" s="180"/>
      <c r="AT184" s="172"/>
      <c r="AU184" s="172"/>
      <c r="AV184" s="172"/>
      <c r="AW184" s="172"/>
      <c r="AX184" s="180"/>
      <c r="AY184" s="172"/>
      <c r="AZ184" s="172"/>
      <c r="BA184" s="172"/>
      <c r="BB184" s="172"/>
      <c r="BC184" s="180"/>
      <c r="BD184" s="172"/>
      <c r="BE184" s="172"/>
      <c r="BF184" s="172"/>
      <c r="BG184" s="172"/>
      <c r="BH184" s="180"/>
      <c r="BI184" s="172"/>
      <c r="BJ184" s="172"/>
      <c r="BK184" s="172"/>
      <c r="BL184" s="191"/>
      <c r="BM184" s="7" t="str">
        <f t="shared" si="6"/>
        <v>C</v>
      </c>
    </row>
    <row r="185" spans="1:65" s="2" customFormat="1" ht="27.75" hidden="1" thickTop="1" thickBot="1">
      <c r="A185" s="461">
        <v>168</v>
      </c>
      <c r="B185" s="672" t="str">
        <f t="shared" si="4"/>
        <v>PSS11_Adani Green Energy 27 B Limited (AGE27BL)</v>
      </c>
      <c r="C185" s="692" t="s">
        <v>415</v>
      </c>
      <c r="D185" s="681" t="s">
        <v>23</v>
      </c>
      <c r="E185" s="465" t="s">
        <v>23</v>
      </c>
      <c r="F185" s="693" t="s">
        <v>2241</v>
      </c>
      <c r="G185" s="161" t="s">
        <v>424</v>
      </c>
      <c r="H185" s="694" t="s">
        <v>425</v>
      </c>
      <c r="I185" s="465" t="s">
        <v>141</v>
      </c>
      <c r="J185" s="465" t="s">
        <v>142</v>
      </c>
      <c r="K185" s="695"/>
      <c r="L185" s="696"/>
      <c r="M185" s="697"/>
      <c r="N185" s="473" t="str" cm="1">
        <f t="array" ref="N185">_xlfn.IFNA(LOOKUP(2, 1/(MOD(COLUMN(O185:XFD185)-COLUMN(O185), 5)=2)/(O185:XFD185&lt;&gt;""), O185:XFD185),"Not Submitted")</f>
        <v>Delete</v>
      </c>
      <c r="O185" s="698"/>
      <c r="P185" s="699"/>
      <c r="Q185" s="465" t="s">
        <v>56</v>
      </c>
      <c r="R185" s="178"/>
      <c r="S185" s="207" t="s">
        <v>2973</v>
      </c>
      <c r="T185" s="188"/>
      <c r="U185" s="185"/>
      <c r="V185" s="168"/>
      <c r="W185" s="172"/>
      <c r="X185" s="172"/>
      <c r="Y185" s="227"/>
      <c r="Z185" s="232"/>
      <c r="AA185" s="208"/>
      <c r="AB185" s="168"/>
      <c r="AC185" s="168"/>
      <c r="AD185" s="231"/>
      <c r="AE185" s="232"/>
      <c r="AF185" s="208"/>
      <c r="AG185" s="172"/>
      <c r="AH185" s="172"/>
      <c r="AI185" s="236"/>
      <c r="AJ185" s="205"/>
      <c r="AK185" s="172"/>
      <c r="AL185" s="172"/>
      <c r="AM185" s="172"/>
      <c r="AN185" s="180"/>
      <c r="AO185" s="172"/>
      <c r="AP185" s="172"/>
      <c r="AQ185" s="172"/>
      <c r="AR185" s="172"/>
      <c r="AS185" s="180"/>
      <c r="AT185" s="172"/>
      <c r="AU185" s="172"/>
      <c r="AV185" s="172"/>
      <c r="AW185" s="172"/>
      <c r="AX185" s="180"/>
      <c r="AY185" s="172"/>
      <c r="AZ185" s="172"/>
      <c r="BA185" s="172"/>
      <c r="BB185" s="172"/>
      <c r="BC185" s="180"/>
      <c r="BD185" s="172"/>
      <c r="BE185" s="172"/>
      <c r="BF185" s="172"/>
      <c r="BG185" s="172"/>
      <c r="BH185" s="180"/>
      <c r="BI185" s="172"/>
      <c r="BJ185" s="172"/>
      <c r="BK185" s="172"/>
      <c r="BL185" s="191"/>
      <c r="BM185" s="7" t="str">
        <f t="shared" si="6"/>
        <v>C</v>
      </c>
    </row>
    <row r="186" spans="1:65" s="2" customFormat="1" ht="28.5" hidden="1" thickTop="1" thickBot="1">
      <c r="A186" s="277">
        <v>169</v>
      </c>
      <c r="B186" s="159" t="str">
        <f t="shared" si="4"/>
        <v>PSS11_Adani Green Energy 27 B Limited (AGE27BL)</v>
      </c>
      <c r="C186" s="187"/>
      <c r="D186" s="160" t="s">
        <v>22</v>
      </c>
      <c r="E186" s="160" t="s">
        <v>628</v>
      </c>
      <c r="F186" s="183" t="s">
        <v>2242</v>
      </c>
      <c r="G186" s="182" t="s">
        <v>2243</v>
      </c>
      <c r="H186" s="162" t="s">
        <v>2244</v>
      </c>
      <c r="I186" s="160"/>
      <c r="J186" s="160"/>
      <c r="K186" s="258"/>
      <c r="L186" s="165"/>
      <c r="M186" s="166"/>
      <c r="N186" s="168" t="str" cm="1">
        <f t="array" ref="N186">_xlfn.IFNA(LOOKUP(2, 1/(MOD(COLUMN(O186:XFD186)-COLUMN(O186), 5)=2)/(O186:XFD186&lt;&gt;""), O186:XFD186),"Not Submitted")</f>
        <v>Not Submitted</v>
      </c>
      <c r="O186" s="185"/>
      <c r="P186" s="185"/>
      <c r="Q186" s="216"/>
      <c r="R186" s="160"/>
      <c r="S186" s="178"/>
      <c r="T186" s="186"/>
      <c r="U186" s="185"/>
      <c r="V186" s="185"/>
      <c r="W186" s="168"/>
      <c r="X186" s="172"/>
      <c r="Y186" s="221"/>
      <c r="Z186" s="220"/>
      <c r="AA186" s="168"/>
      <c r="AB186" s="168"/>
      <c r="AC186" s="168"/>
      <c r="AD186" s="232"/>
      <c r="AE186" s="232"/>
      <c r="AF186" s="168"/>
      <c r="AG186" s="168"/>
      <c r="AH186" s="172"/>
      <c r="AI186" s="234"/>
      <c r="AJ186" s="191"/>
      <c r="AK186" s="172"/>
      <c r="AL186" s="172"/>
      <c r="AM186" s="172"/>
      <c r="AN186" s="236"/>
      <c r="AO186" s="209"/>
      <c r="AP186" s="172"/>
      <c r="AQ186" s="172"/>
      <c r="AR186" s="172"/>
      <c r="AS186" s="172"/>
      <c r="AT186" s="180"/>
      <c r="AU186" s="172"/>
      <c r="AV186" s="172"/>
      <c r="AW186" s="172"/>
      <c r="AX186" s="172"/>
      <c r="AY186" s="180"/>
      <c r="AZ186" s="172"/>
      <c r="BA186" s="172"/>
      <c r="BB186" s="172"/>
      <c r="BC186" s="172"/>
      <c r="BD186" s="180"/>
      <c r="BE186" s="172"/>
      <c r="BF186" s="172"/>
      <c r="BG186" s="172"/>
      <c r="BH186" s="172"/>
      <c r="BI186" s="180"/>
      <c r="BJ186" s="172"/>
      <c r="BK186" s="172"/>
      <c r="BL186" s="181"/>
      <c r="BM186" s="7" t="str">
        <f t="shared" si="6"/>
        <v>C</v>
      </c>
    </row>
    <row r="187" spans="1:65" s="2" customFormat="1" ht="27.75" hidden="1" thickTop="1" thickBot="1">
      <c r="A187" s="277">
        <v>170</v>
      </c>
      <c r="B187" s="159" t="str">
        <f t="shared" ref="B187:B190" si="8">$A$1</f>
        <v>PSS11_Adani Green Energy 27 B Limited (AGE27BL)</v>
      </c>
      <c r="C187" s="187" t="s">
        <v>1848</v>
      </c>
      <c r="D187" s="160" t="s">
        <v>22</v>
      </c>
      <c r="E187" s="160" t="s">
        <v>628</v>
      </c>
      <c r="F187" s="183" t="s">
        <v>2245</v>
      </c>
      <c r="G187" s="182" t="s">
        <v>2246</v>
      </c>
      <c r="H187" s="162" t="s">
        <v>747</v>
      </c>
      <c r="I187" s="160"/>
      <c r="J187" s="160"/>
      <c r="K187" s="258"/>
      <c r="L187" s="165"/>
      <c r="M187" s="166"/>
      <c r="N187" s="168" t="str" cm="1">
        <f t="array" ref="N187">_xlfn.IFNA(LOOKUP(2, 1/(MOD(COLUMN(O187:XFD187)-COLUMN(O187), 5)=2)/(O187:XFD187&lt;&gt;""), O187:XFD187),"Not Submitted")</f>
        <v>Not Submitted</v>
      </c>
      <c r="O187" s="185"/>
      <c r="P187" s="185"/>
      <c r="Q187" s="216"/>
      <c r="R187" s="160"/>
      <c r="S187" s="178"/>
      <c r="T187" s="186"/>
      <c r="U187" s="185"/>
      <c r="V187" s="185"/>
      <c r="W187" s="168"/>
      <c r="X187" s="172"/>
      <c r="Y187" s="221"/>
      <c r="Z187" s="220"/>
      <c r="AA187" s="168"/>
      <c r="AB187" s="168"/>
      <c r="AC187" s="168"/>
      <c r="AD187" s="232"/>
      <c r="AE187" s="232"/>
      <c r="AF187" s="168"/>
      <c r="AG187" s="168"/>
      <c r="AH187" s="172"/>
      <c r="AI187" s="234"/>
      <c r="AJ187" s="191"/>
      <c r="AK187" s="172"/>
      <c r="AL187" s="172"/>
      <c r="AM187" s="172"/>
      <c r="AN187" s="236"/>
      <c r="AO187" s="209"/>
      <c r="AP187" s="172"/>
      <c r="AQ187" s="172"/>
      <c r="AR187" s="172"/>
      <c r="AS187" s="172"/>
      <c r="AT187" s="180"/>
      <c r="AU187" s="172"/>
      <c r="AV187" s="172"/>
      <c r="AW187" s="172"/>
      <c r="AX187" s="172"/>
      <c r="AY187" s="180"/>
      <c r="AZ187" s="172"/>
      <c r="BA187" s="172"/>
      <c r="BB187" s="172"/>
      <c r="BC187" s="172"/>
      <c r="BD187" s="180"/>
      <c r="BE187" s="172"/>
      <c r="BF187" s="172"/>
      <c r="BG187" s="172"/>
      <c r="BH187" s="172"/>
      <c r="BI187" s="180"/>
      <c r="BJ187" s="172"/>
      <c r="BK187" s="172"/>
      <c r="BL187" s="181"/>
      <c r="BM187" s="7" t="str">
        <f t="shared" si="6"/>
        <v>C</v>
      </c>
    </row>
    <row r="188" spans="1:65" s="2" customFormat="1" ht="27.75" hidden="1" thickTop="1" thickBot="1">
      <c r="A188" s="277">
        <v>171</v>
      </c>
      <c r="B188" s="159" t="str">
        <f t="shared" si="8"/>
        <v>PSS11_Adani Green Energy 27 B Limited (AGE27BL)</v>
      </c>
      <c r="C188" s="187"/>
      <c r="D188" s="160" t="s">
        <v>22</v>
      </c>
      <c r="E188" s="160" t="s">
        <v>628</v>
      </c>
      <c r="F188" s="183" t="s">
        <v>2247</v>
      </c>
      <c r="G188" s="182" t="s">
        <v>2248</v>
      </c>
      <c r="H188" s="162" t="s">
        <v>718</v>
      </c>
      <c r="I188" s="160"/>
      <c r="J188" s="160"/>
      <c r="K188" s="258"/>
      <c r="L188" s="165"/>
      <c r="M188" s="166"/>
      <c r="N188" s="168" t="str" cm="1">
        <f t="array" ref="N188">_xlfn.IFNA(LOOKUP(2, 1/(MOD(COLUMN(O188:XFD188)-COLUMN(O188), 5)=2)/(O188:XFD188&lt;&gt;""), O188:XFD188),"Not Submitted")</f>
        <v>Not Submitted</v>
      </c>
      <c r="O188" s="185"/>
      <c r="P188" s="185"/>
      <c r="Q188" s="216"/>
      <c r="R188" s="160"/>
      <c r="S188" s="178"/>
      <c r="T188" s="186"/>
      <c r="U188" s="185"/>
      <c r="V188" s="185"/>
      <c r="W188" s="168"/>
      <c r="X188" s="172"/>
      <c r="Y188" s="221"/>
      <c r="Z188" s="220"/>
      <c r="AA188" s="168"/>
      <c r="AB188" s="168"/>
      <c r="AC188" s="168"/>
      <c r="AD188" s="232"/>
      <c r="AE188" s="232"/>
      <c r="AF188" s="168"/>
      <c r="AG188" s="168"/>
      <c r="AH188" s="172"/>
      <c r="AI188" s="234"/>
      <c r="AJ188" s="191"/>
      <c r="AK188" s="172"/>
      <c r="AL188" s="172"/>
      <c r="AM188" s="172"/>
      <c r="AN188" s="236"/>
      <c r="AO188" s="209"/>
      <c r="AP188" s="172"/>
      <c r="AQ188" s="172"/>
      <c r="AR188" s="172"/>
      <c r="AS188" s="172"/>
      <c r="AT188" s="180"/>
      <c r="AU188" s="172"/>
      <c r="AV188" s="172"/>
      <c r="AW188" s="172"/>
      <c r="AX188" s="172"/>
      <c r="AY188" s="180"/>
      <c r="AZ188" s="172"/>
      <c r="BA188" s="172"/>
      <c r="BB188" s="172"/>
      <c r="BC188" s="172"/>
      <c r="BD188" s="180"/>
      <c r="BE188" s="172"/>
      <c r="BF188" s="172"/>
      <c r="BG188" s="172"/>
      <c r="BH188" s="172"/>
      <c r="BI188" s="180"/>
      <c r="BJ188" s="172"/>
      <c r="BK188" s="172"/>
      <c r="BL188" s="181"/>
      <c r="BM188" s="7" t="str">
        <f t="shared" si="6"/>
        <v>C</v>
      </c>
    </row>
    <row r="189" spans="1:65" s="2" customFormat="1" ht="27.75" hidden="1" thickTop="1" thickBot="1">
      <c r="A189" s="277">
        <v>172</v>
      </c>
      <c r="B189" s="159" t="str">
        <f t="shared" si="8"/>
        <v>PSS11_Adani Green Energy 27 B Limited (AGE27BL)</v>
      </c>
      <c r="C189" s="187" t="s">
        <v>627</v>
      </c>
      <c r="D189" s="184" t="s">
        <v>22</v>
      </c>
      <c r="E189" s="160" t="s">
        <v>628</v>
      </c>
      <c r="F189" s="586" t="s">
        <v>2249</v>
      </c>
      <c r="G189" s="182" t="s">
        <v>2250</v>
      </c>
      <c r="H189" s="162" t="s">
        <v>648</v>
      </c>
      <c r="I189" s="160" t="s">
        <v>141</v>
      </c>
      <c r="J189" s="160" t="s">
        <v>142</v>
      </c>
      <c r="K189" s="94">
        <v>46017</v>
      </c>
      <c r="L189" s="165"/>
      <c r="M189" s="166"/>
      <c r="N189" s="168" t="str" cm="1">
        <f t="array" ref="N189">_xlfn.IFNA(LOOKUP(2, 1/(MOD(COLUMN(O189:XFD189)-COLUMN(O189), 5)=2)/(O189:XFD189&lt;&gt;""), O189:XFD189),"Not Submitted")</f>
        <v>RFC</v>
      </c>
      <c r="O189" s="185">
        <v>46073</v>
      </c>
      <c r="P189" s="185">
        <v>46074</v>
      </c>
      <c r="Q189" s="195" t="s">
        <v>8</v>
      </c>
      <c r="R189" s="160" t="s">
        <v>2251</v>
      </c>
      <c r="S189" s="370" t="s">
        <v>2081</v>
      </c>
      <c r="T189" s="188"/>
      <c r="U189" s="220"/>
      <c r="V189" s="220"/>
      <c r="W189" s="208"/>
      <c r="X189" s="370"/>
      <c r="Y189" s="257"/>
      <c r="Z189" s="232"/>
      <c r="AA189" s="208"/>
      <c r="AB189" s="168"/>
      <c r="AC189" s="168"/>
      <c r="AD189" s="231"/>
      <c r="AE189" s="232"/>
      <c r="AF189" s="208"/>
      <c r="AG189" s="168"/>
      <c r="AH189" s="172"/>
      <c r="AI189" s="236"/>
      <c r="AJ189" s="205"/>
      <c r="AK189" s="172"/>
      <c r="AL189" s="172"/>
      <c r="AM189" s="172"/>
      <c r="AN189" s="172"/>
      <c r="AO189" s="180"/>
      <c r="AP189" s="172"/>
      <c r="AQ189" s="172"/>
      <c r="AR189" s="172"/>
      <c r="AS189" s="172"/>
      <c r="AT189" s="180"/>
      <c r="AU189" s="172"/>
      <c r="AV189" s="172"/>
      <c r="AW189" s="172"/>
      <c r="AX189" s="172"/>
      <c r="AY189" s="180"/>
      <c r="AZ189" s="172"/>
      <c r="BA189" s="172"/>
      <c r="BB189" s="172"/>
      <c r="BC189" s="172"/>
      <c r="BD189" s="180"/>
      <c r="BE189" s="172"/>
      <c r="BF189" s="172"/>
      <c r="BG189" s="172"/>
      <c r="BH189" s="172"/>
      <c r="BI189" s="180"/>
      <c r="BJ189" s="172"/>
      <c r="BK189" s="172"/>
      <c r="BL189" s="172"/>
      <c r="BM189" s="7" t="str">
        <f t="shared" si="6"/>
        <v>C</v>
      </c>
    </row>
    <row r="190" spans="1:65" s="2" customFormat="1" ht="27" hidden="1" thickBot="1">
      <c r="A190" s="158"/>
      <c r="B190" s="277" t="str">
        <f t="shared" si="8"/>
        <v>PSS11_Adani Green Energy 27 B Limited (AGE27BL)</v>
      </c>
      <c r="C190" s="278" t="s">
        <v>627</v>
      </c>
      <c r="D190" s="279" t="s">
        <v>22</v>
      </c>
      <c r="E190" s="28" t="s">
        <v>628</v>
      </c>
      <c r="F190" s="590" t="s">
        <v>2252</v>
      </c>
      <c r="G190" s="280"/>
      <c r="H190" s="289" t="s">
        <v>630</v>
      </c>
      <c r="I190" s="160" t="s">
        <v>141</v>
      </c>
      <c r="J190" s="198" t="s">
        <v>142</v>
      </c>
      <c r="K190" s="216">
        <v>46076</v>
      </c>
      <c r="L190" s="202"/>
      <c r="M190" s="203"/>
      <c r="N190" s="168" t="str" cm="1">
        <f t="array" ref="N190">_xlfn.IFNA(LOOKUP(2, 1/(MOD(COLUMN(O190:XFD190)-COLUMN(O190), 5)=2)/(O190:XFD190&lt;&gt;""), O190:XFD190),"Not Submitted")</f>
        <v>RFC</v>
      </c>
      <c r="O190" s="238">
        <v>46079</v>
      </c>
      <c r="P190" s="238">
        <v>46079</v>
      </c>
      <c r="Q190" s="195" t="s">
        <v>8</v>
      </c>
      <c r="R190" s="102" t="s">
        <v>2253</v>
      </c>
      <c r="S190" s="370"/>
      <c r="T190" s="239">
        <v>46122</v>
      </c>
      <c r="U190" s="240">
        <v>46122</v>
      </c>
      <c r="V190" s="204" t="s">
        <v>8</v>
      </c>
      <c r="W190" s="205" t="s">
        <v>2254</v>
      </c>
      <c r="X190" s="205"/>
      <c r="Y190" s="249"/>
      <c r="Z190" s="219"/>
      <c r="AA190" s="243"/>
      <c r="AB190" s="204"/>
      <c r="AC190" s="204"/>
      <c r="AD190" s="250"/>
      <c r="AE190" s="219"/>
      <c r="AF190" s="243"/>
      <c r="AG190" s="205"/>
      <c r="AH190" s="205"/>
      <c r="AI190" s="236"/>
      <c r="AJ190" s="205"/>
      <c r="AK190" s="205"/>
      <c r="AL190" s="205"/>
      <c r="AM190" s="205"/>
      <c r="AN190" s="206"/>
      <c r="AO190" s="205"/>
      <c r="AP190" s="205"/>
      <c r="AQ190" s="205"/>
      <c r="AR190" s="205"/>
      <c r="AS190" s="206"/>
      <c r="AT190" s="205"/>
      <c r="AU190" s="205"/>
      <c r="AV190" s="205"/>
      <c r="AW190" s="205"/>
      <c r="AX190" s="206"/>
      <c r="AY190" s="205"/>
      <c r="AZ190" s="205"/>
      <c r="BA190" s="205"/>
      <c r="BB190" s="205"/>
      <c r="BC190" s="206"/>
      <c r="BD190" s="205"/>
      <c r="BE190" s="205"/>
      <c r="BF190" s="205"/>
      <c r="BG190" s="205"/>
      <c r="BH190" s="206"/>
      <c r="BI190" s="205"/>
      <c r="BJ190" s="205"/>
      <c r="BK190" s="205"/>
      <c r="BL190" s="207"/>
      <c r="BM190" s="7" t="str">
        <f t="shared" si="6"/>
        <v>E</v>
      </c>
    </row>
    <row r="191" spans="1:65" s="2" customFormat="1" ht="27" hidden="1" thickBot="1">
      <c r="A191" s="277">
        <v>173</v>
      </c>
      <c r="B191" s="297" t="str">
        <f t="shared" ref="B191" si="9">$A$1</f>
        <v>PSS11_Adani Green Energy 27 B Limited (AGE27BL)</v>
      </c>
      <c r="C191" s="298" t="s">
        <v>600</v>
      </c>
      <c r="D191" s="549" t="s">
        <v>22</v>
      </c>
      <c r="E191" s="445" t="s">
        <v>628</v>
      </c>
      <c r="F191" s="459" t="s">
        <v>2255</v>
      </c>
      <c r="G191" s="571" t="s">
        <v>2256</v>
      </c>
      <c r="H191" s="447" t="s">
        <v>805</v>
      </c>
      <c r="I191" s="160" t="s">
        <v>141</v>
      </c>
      <c r="J191" s="160" t="s">
        <v>159</v>
      </c>
      <c r="K191" s="164">
        <v>46161</v>
      </c>
      <c r="L191" s="165"/>
      <c r="M191" s="166"/>
      <c r="N191" s="168" t="str" cm="1">
        <f t="array" ref="N191">_xlfn.IFNA(LOOKUP(2, 1/(MOD(COLUMN(O191:XFD191)-COLUMN(O191), 5)=2)/(O191:XFD191&lt;&gt;""), O191:XFD191),"Not Submitted")</f>
        <v>RFC</v>
      </c>
      <c r="O191" s="228">
        <v>46161</v>
      </c>
      <c r="P191" s="228">
        <v>46162</v>
      </c>
      <c r="Q191" s="177" t="s">
        <v>8</v>
      </c>
      <c r="R191" s="178" t="s">
        <v>2257</v>
      </c>
      <c r="S191" s="172"/>
      <c r="T191" s="188"/>
      <c r="U191" s="185"/>
      <c r="V191" s="168"/>
      <c r="W191" s="172"/>
      <c r="X191" s="172"/>
      <c r="Y191" s="227"/>
      <c r="Z191" s="232"/>
      <c r="AA191" s="208"/>
      <c r="AB191" s="168"/>
      <c r="AC191" s="168"/>
      <c r="AD191" s="231"/>
      <c r="AE191" s="232"/>
      <c r="AF191" s="208"/>
      <c r="AG191" s="172"/>
      <c r="AH191" s="172"/>
      <c r="AI191" s="236"/>
      <c r="AJ191" s="205"/>
      <c r="AK191" s="172"/>
      <c r="AL191" s="172"/>
      <c r="AM191" s="172"/>
      <c r="AN191" s="180"/>
      <c r="AO191" s="172"/>
      <c r="AP191" s="172"/>
      <c r="AQ191" s="172"/>
      <c r="AR191" s="172"/>
      <c r="AS191" s="180"/>
      <c r="AT191" s="172"/>
      <c r="AU191" s="172"/>
      <c r="AV191" s="172"/>
      <c r="AW191" s="172"/>
      <c r="AX191" s="180"/>
      <c r="AY191" s="172"/>
      <c r="AZ191" s="172"/>
      <c r="BA191" s="172"/>
      <c r="BB191" s="172"/>
      <c r="BC191" s="180"/>
      <c r="BD191" s="172"/>
      <c r="BE191" s="172"/>
      <c r="BF191" s="172"/>
      <c r="BG191" s="172"/>
      <c r="BH191" s="180"/>
      <c r="BI191" s="172"/>
      <c r="BJ191" s="172"/>
      <c r="BK191" s="172"/>
      <c r="BL191" s="191"/>
      <c r="BM191" s="7" t="str">
        <f t="shared" si="6"/>
        <v>C</v>
      </c>
    </row>
    <row r="192" spans="1:65" s="2" customFormat="1" ht="27.75" hidden="1" thickTop="1" thickBot="1">
      <c r="A192" s="277">
        <v>174</v>
      </c>
      <c r="B192" s="159" t="str">
        <f t="shared" ref="B192:B248" si="10">$A$1</f>
        <v>PSS11_Adani Green Energy 27 B Limited (AGE27BL)</v>
      </c>
      <c r="C192" s="31" t="s">
        <v>600</v>
      </c>
      <c r="D192" s="197" t="s">
        <v>23</v>
      </c>
      <c r="E192" s="160" t="s">
        <v>2258</v>
      </c>
      <c r="F192" s="78" t="s">
        <v>2259</v>
      </c>
      <c r="G192" s="199"/>
      <c r="H192" s="591" t="s">
        <v>612</v>
      </c>
      <c r="I192" s="160" t="s">
        <v>141</v>
      </c>
      <c r="J192" s="160" t="s">
        <v>159</v>
      </c>
      <c r="K192" s="216">
        <v>46140</v>
      </c>
      <c r="L192" s="202"/>
      <c r="M192" s="203"/>
      <c r="N192" s="168" t="str" cm="1">
        <f t="array" ref="N192">_xlfn.IFNA(LOOKUP(2, 1/(MOD(COLUMN(O192:XFD192)-COLUMN(O192), 5)=2)/(O192:XFD192&lt;&gt;""), O192:XFD192),"Not Submitted")</f>
        <v>Cat. -I</v>
      </c>
      <c r="O192" s="238" t="s">
        <v>171</v>
      </c>
      <c r="P192" s="238">
        <v>46137</v>
      </c>
      <c r="Q192" s="198" t="s">
        <v>33</v>
      </c>
      <c r="R192" s="102" t="s">
        <v>143</v>
      </c>
      <c r="S192" s="205"/>
      <c r="T192" s="239"/>
      <c r="U192" s="240"/>
      <c r="V192" s="204"/>
      <c r="W192" s="205"/>
      <c r="X192" s="205"/>
      <c r="Y192" s="249"/>
      <c r="Z192" s="219"/>
      <c r="AA192" s="243"/>
      <c r="AB192" s="204"/>
      <c r="AC192" s="204"/>
      <c r="AD192" s="250"/>
      <c r="AE192" s="219"/>
      <c r="AF192" s="243"/>
      <c r="AG192" s="205"/>
      <c r="AH192" s="205"/>
      <c r="AI192" s="236"/>
      <c r="AJ192" s="205"/>
      <c r="AK192" s="205"/>
      <c r="AL192" s="205"/>
      <c r="AM192" s="205"/>
      <c r="AN192" s="206"/>
      <c r="AO192" s="205"/>
      <c r="AP192" s="205"/>
      <c r="AQ192" s="205"/>
      <c r="AR192" s="205"/>
      <c r="AS192" s="206"/>
      <c r="AT192" s="205"/>
      <c r="AU192" s="205"/>
      <c r="AV192" s="205"/>
      <c r="AW192" s="205"/>
      <c r="AX192" s="206"/>
      <c r="AY192" s="205"/>
      <c r="AZ192" s="205"/>
      <c r="BA192" s="205"/>
      <c r="BB192" s="205"/>
      <c r="BC192" s="206"/>
      <c r="BD192" s="205"/>
      <c r="BE192" s="205"/>
      <c r="BF192" s="205"/>
      <c r="BG192" s="205"/>
      <c r="BH192" s="206"/>
      <c r="BI192" s="205"/>
      <c r="BJ192" s="205"/>
      <c r="BK192" s="205"/>
      <c r="BL192" s="207"/>
      <c r="BM192" s="7" t="str">
        <f t="shared" si="6"/>
        <v>E</v>
      </c>
    </row>
    <row r="193" spans="1:65" s="2" customFormat="1" ht="27.75" hidden="1" thickTop="1" thickBot="1">
      <c r="A193" s="277">
        <v>175</v>
      </c>
      <c r="B193" s="159" t="str">
        <f t="shared" si="10"/>
        <v>PSS11_Adani Green Energy 27 B Limited (AGE27BL)</v>
      </c>
      <c r="C193" s="31" t="s">
        <v>600</v>
      </c>
      <c r="D193" s="197" t="s">
        <v>23</v>
      </c>
      <c r="E193" s="160" t="s">
        <v>2258</v>
      </c>
      <c r="F193" s="78" t="s">
        <v>2260</v>
      </c>
      <c r="G193" s="199" t="s">
        <v>609</v>
      </c>
      <c r="H193" s="591" t="s">
        <v>610</v>
      </c>
      <c r="I193" s="160" t="s">
        <v>141</v>
      </c>
      <c r="J193" s="198" t="s">
        <v>159</v>
      </c>
      <c r="K193" s="216">
        <v>46140</v>
      </c>
      <c r="L193" s="202"/>
      <c r="M193" s="203"/>
      <c r="N193" s="168" t="str" cm="1">
        <f t="array" ref="N193">_xlfn.IFNA(LOOKUP(2, 1/(MOD(COLUMN(O193:XFD193)-COLUMN(O193), 5)=2)/(O193:XFD193&lt;&gt;""), O193:XFD193),"Not Submitted")</f>
        <v>Cat. -I</v>
      </c>
      <c r="O193" s="238" t="s">
        <v>171</v>
      </c>
      <c r="P193" s="238">
        <v>46137</v>
      </c>
      <c r="Q193" s="198" t="s">
        <v>33</v>
      </c>
      <c r="R193" s="102" t="s">
        <v>143</v>
      </c>
      <c r="S193" s="205"/>
      <c r="T193" s="239"/>
      <c r="U193" s="240"/>
      <c r="V193" s="204"/>
      <c r="W193" s="205"/>
      <c r="X193" s="205"/>
      <c r="Y193" s="249"/>
      <c r="Z193" s="219"/>
      <c r="AA193" s="243"/>
      <c r="AB193" s="204"/>
      <c r="AC193" s="204"/>
      <c r="AD193" s="250"/>
      <c r="AE193" s="219"/>
      <c r="AF193" s="243"/>
      <c r="AG193" s="205"/>
      <c r="AH193" s="205"/>
      <c r="AI193" s="236"/>
      <c r="AJ193" s="205"/>
      <c r="AK193" s="205"/>
      <c r="AL193" s="205"/>
      <c r="AM193" s="205"/>
      <c r="AN193" s="206"/>
      <c r="AO193" s="205"/>
      <c r="AP193" s="205"/>
      <c r="AQ193" s="205"/>
      <c r="AR193" s="205"/>
      <c r="AS193" s="206"/>
      <c r="AT193" s="205"/>
      <c r="AU193" s="205"/>
      <c r="AV193" s="205"/>
      <c r="AW193" s="205"/>
      <c r="AX193" s="206"/>
      <c r="AY193" s="205"/>
      <c r="AZ193" s="205"/>
      <c r="BA193" s="205"/>
      <c r="BB193" s="205"/>
      <c r="BC193" s="206"/>
      <c r="BD193" s="205"/>
      <c r="BE193" s="205"/>
      <c r="BF193" s="205"/>
      <c r="BG193" s="205"/>
      <c r="BH193" s="206"/>
      <c r="BI193" s="205"/>
      <c r="BJ193" s="205"/>
      <c r="BK193" s="205"/>
      <c r="BL193" s="207"/>
      <c r="BM193" s="7" t="str">
        <f t="shared" si="6"/>
        <v>E</v>
      </c>
    </row>
    <row r="194" spans="1:65" s="2" customFormat="1" ht="27.75" hidden="1" thickTop="1" thickBot="1">
      <c r="A194" s="277">
        <v>176</v>
      </c>
      <c r="B194" s="159" t="str">
        <f t="shared" si="10"/>
        <v>PSS11_Adani Green Energy 27 B Limited (AGE27BL)</v>
      </c>
      <c r="C194" s="31" t="s">
        <v>600</v>
      </c>
      <c r="D194" s="197" t="s">
        <v>23</v>
      </c>
      <c r="E194" s="160" t="s">
        <v>2258</v>
      </c>
      <c r="F194" s="78" t="s">
        <v>2261</v>
      </c>
      <c r="G194" s="199" t="s">
        <v>606</v>
      </c>
      <c r="H194" s="591" t="s">
        <v>1021</v>
      </c>
      <c r="I194" s="160" t="s">
        <v>141</v>
      </c>
      <c r="J194" s="198" t="s">
        <v>159</v>
      </c>
      <c r="K194" s="216">
        <v>46140</v>
      </c>
      <c r="L194" s="202"/>
      <c r="M194" s="203"/>
      <c r="N194" s="168" t="str" cm="1">
        <f t="array" ref="N194">_xlfn.IFNA(LOOKUP(2, 1/(MOD(COLUMN(O194:XFD194)-COLUMN(O194), 5)=2)/(O194:XFD194&lt;&gt;""), O194:XFD194),"Not Submitted")</f>
        <v>Cat. -I</v>
      </c>
      <c r="O194" s="238" t="s">
        <v>171</v>
      </c>
      <c r="P194" s="238">
        <v>46137</v>
      </c>
      <c r="Q194" s="198" t="s">
        <v>33</v>
      </c>
      <c r="R194" s="102" t="s">
        <v>143</v>
      </c>
      <c r="S194" s="205"/>
      <c r="T194" s="239"/>
      <c r="U194" s="240"/>
      <c r="V194" s="204"/>
      <c r="W194" s="205"/>
      <c r="X194" s="205"/>
      <c r="Y194" s="249"/>
      <c r="Z194" s="219"/>
      <c r="AA194" s="243"/>
      <c r="AB194" s="204"/>
      <c r="AC194" s="204"/>
      <c r="AD194" s="250"/>
      <c r="AE194" s="219"/>
      <c r="AF194" s="243"/>
      <c r="AG194" s="205"/>
      <c r="AH194" s="205"/>
      <c r="AI194" s="236"/>
      <c r="AJ194" s="205"/>
      <c r="AK194" s="205"/>
      <c r="AL194" s="205"/>
      <c r="AM194" s="205"/>
      <c r="AN194" s="206"/>
      <c r="AO194" s="205"/>
      <c r="AP194" s="205"/>
      <c r="AQ194" s="205"/>
      <c r="AR194" s="205"/>
      <c r="AS194" s="206"/>
      <c r="AT194" s="205"/>
      <c r="AU194" s="205"/>
      <c r="AV194" s="205"/>
      <c r="AW194" s="205"/>
      <c r="AX194" s="206"/>
      <c r="AY194" s="205"/>
      <c r="AZ194" s="205"/>
      <c r="BA194" s="205"/>
      <c r="BB194" s="205"/>
      <c r="BC194" s="206"/>
      <c r="BD194" s="205"/>
      <c r="BE194" s="205"/>
      <c r="BF194" s="205"/>
      <c r="BG194" s="205"/>
      <c r="BH194" s="206"/>
      <c r="BI194" s="205"/>
      <c r="BJ194" s="205"/>
      <c r="BK194" s="205"/>
      <c r="BL194" s="207"/>
      <c r="BM194" s="7" t="str">
        <f t="shared" si="6"/>
        <v>E</v>
      </c>
    </row>
    <row r="195" spans="1:65" s="2" customFormat="1" ht="27.75" hidden="1" thickTop="1" thickBot="1">
      <c r="A195" s="277">
        <v>177</v>
      </c>
      <c r="B195" s="159" t="str">
        <f t="shared" si="10"/>
        <v>PSS11_Adani Green Energy 27 B Limited (AGE27BL)</v>
      </c>
      <c r="C195" s="31" t="s">
        <v>600</v>
      </c>
      <c r="D195" s="197" t="s">
        <v>23</v>
      </c>
      <c r="E195" s="160" t="s">
        <v>2258</v>
      </c>
      <c r="F195" s="78" t="s">
        <v>2262</v>
      </c>
      <c r="G195" s="199" t="s">
        <v>603</v>
      </c>
      <c r="H195" s="591" t="s">
        <v>1023</v>
      </c>
      <c r="I195" s="160" t="s">
        <v>141</v>
      </c>
      <c r="J195" s="198" t="s">
        <v>159</v>
      </c>
      <c r="K195" s="216">
        <v>46140</v>
      </c>
      <c r="L195" s="202"/>
      <c r="M195" s="203"/>
      <c r="N195" s="168" t="str" cm="1">
        <f t="array" ref="N195">_xlfn.IFNA(LOOKUP(2, 1/(MOD(COLUMN(O195:XFD195)-COLUMN(O195), 5)=2)/(O195:XFD195&lt;&gt;""), O195:XFD195),"Not Submitted")</f>
        <v>Cat. -I</v>
      </c>
      <c r="O195" s="238" t="s">
        <v>171</v>
      </c>
      <c r="P195" s="238">
        <v>46137</v>
      </c>
      <c r="Q195" s="198" t="s">
        <v>33</v>
      </c>
      <c r="R195" s="102" t="s">
        <v>143</v>
      </c>
      <c r="S195" s="205"/>
      <c r="T195" s="239"/>
      <c r="U195" s="240"/>
      <c r="V195" s="204"/>
      <c r="W195" s="205"/>
      <c r="X195" s="205"/>
      <c r="Y195" s="249"/>
      <c r="Z195" s="219"/>
      <c r="AA195" s="243"/>
      <c r="AB195" s="204"/>
      <c r="AC195" s="204"/>
      <c r="AD195" s="250"/>
      <c r="AE195" s="219"/>
      <c r="AF195" s="243"/>
      <c r="AG195" s="205"/>
      <c r="AH195" s="205"/>
      <c r="AI195" s="236"/>
      <c r="AJ195" s="205"/>
      <c r="AK195" s="205"/>
      <c r="AL195" s="205"/>
      <c r="AM195" s="205"/>
      <c r="AN195" s="206"/>
      <c r="AO195" s="205"/>
      <c r="AP195" s="205"/>
      <c r="AQ195" s="205"/>
      <c r="AR195" s="205"/>
      <c r="AS195" s="206"/>
      <c r="AT195" s="205"/>
      <c r="AU195" s="205"/>
      <c r="AV195" s="205"/>
      <c r="AW195" s="205"/>
      <c r="AX195" s="206"/>
      <c r="AY195" s="205"/>
      <c r="AZ195" s="205"/>
      <c r="BA195" s="205"/>
      <c r="BB195" s="205"/>
      <c r="BC195" s="206"/>
      <c r="BD195" s="205"/>
      <c r="BE195" s="205"/>
      <c r="BF195" s="205"/>
      <c r="BG195" s="205"/>
      <c r="BH195" s="206"/>
      <c r="BI195" s="205"/>
      <c r="BJ195" s="205"/>
      <c r="BK195" s="205"/>
      <c r="BL195" s="207"/>
      <c r="BM195" s="7" t="str">
        <f t="shared" si="6"/>
        <v>E</v>
      </c>
    </row>
    <row r="196" spans="1:65" s="2" customFormat="1" ht="27.75" hidden="1" thickTop="1" thickBot="1">
      <c r="A196" s="277">
        <v>178</v>
      </c>
      <c r="B196" s="159" t="str">
        <f t="shared" si="10"/>
        <v>PSS11_Adani Green Energy 27 B Limited (AGE27BL)</v>
      </c>
      <c r="C196" s="31" t="s">
        <v>600</v>
      </c>
      <c r="D196" s="197" t="s">
        <v>23</v>
      </c>
      <c r="E196" s="160" t="s">
        <v>2258</v>
      </c>
      <c r="F196" s="78" t="s">
        <v>2263</v>
      </c>
      <c r="G196" s="199" t="s">
        <v>614</v>
      </c>
      <c r="H196" s="591" t="s">
        <v>1025</v>
      </c>
      <c r="I196" s="160" t="s">
        <v>141</v>
      </c>
      <c r="J196" s="198" t="s">
        <v>159</v>
      </c>
      <c r="K196" s="216">
        <v>46140</v>
      </c>
      <c r="L196" s="202"/>
      <c r="M196" s="203"/>
      <c r="N196" s="168" t="str" cm="1">
        <f t="array" ref="N196">_xlfn.IFNA(LOOKUP(2, 1/(MOD(COLUMN(O196:XFD196)-COLUMN(O196), 5)=2)/(O196:XFD196&lt;&gt;""), O196:XFD196),"Not Submitted")</f>
        <v>Cat. -I</v>
      </c>
      <c r="O196" s="238" t="s">
        <v>171</v>
      </c>
      <c r="P196" s="238">
        <v>46137</v>
      </c>
      <c r="Q196" s="198" t="s">
        <v>33</v>
      </c>
      <c r="R196" s="102" t="s">
        <v>143</v>
      </c>
      <c r="S196" s="205"/>
      <c r="T196" s="239"/>
      <c r="U196" s="240"/>
      <c r="V196" s="204"/>
      <c r="W196" s="205"/>
      <c r="X196" s="205"/>
      <c r="Y196" s="249"/>
      <c r="Z196" s="219"/>
      <c r="AA196" s="243"/>
      <c r="AB196" s="204"/>
      <c r="AC196" s="204"/>
      <c r="AD196" s="250"/>
      <c r="AE196" s="219"/>
      <c r="AF196" s="243"/>
      <c r="AG196" s="205"/>
      <c r="AH196" s="205"/>
      <c r="AI196" s="236"/>
      <c r="AJ196" s="205"/>
      <c r="AK196" s="205"/>
      <c r="AL196" s="205"/>
      <c r="AM196" s="205"/>
      <c r="AN196" s="206"/>
      <c r="AO196" s="205"/>
      <c r="AP196" s="205"/>
      <c r="AQ196" s="205"/>
      <c r="AR196" s="205"/>
      <c r="AS196" s="206"/>
      <c r="AT196" s="205"/>
      <c r="AU196" s="205"/>
      <c r="AV196" s="205"/>
      <c r="AW196" s="205"/>
      <c r="AX196" s="206"/>
      <c r="AY196" s="205"/>
      <c r="AZ196" s="205"/>
      <c r="BA196" s="205"/>
      <c r="BB196" s="205"/>
      <c r="BC196" s="206"/>
      <c r="BD196" s="205"/>
      <c r="BE196" s="205"/>
      <c r="BF196" s="205"/>
      <c r="BG196" s="205"/>
      <c r="BH196" s="206"/>
      <c r="BI196" s="205"/>
      <c r="BJ196" s="205"/>
      <c r="BK196" s="205"/>
      <c r="BL196" s="207"/>
      <c r="BM196" s="7" t="str">
        <f t="shared" si="6"/>
        <v>E</v>
      </c>
    </row>
    <row r="197" spans="1:65" s="2" customFormat="1" ht="27.75" hidden="1" thickTop="1" thickBot="1">
      <c r="A197" s="277">
        <v>179</v>
      </c>
      <c r="B197" s="159" t="str">
        <f t="shared" si="10"/>
        <v>PSS11_Adani Green Energy 27 B Limited (AGE27BL)</v>
      </c>
      <c r="C197" s="31" t="s">
        <v>600</v>
      </c>
      <c r="D197" s="197" t="s">
        <v>23</v>
      </c>
      <c r="E197" s="160" t="s">
        <v>2258</v>
      </c>
      <c r="F197" s="78" t="s">
        <v>2264</v>
      </c>
      <c r="G197" s="199" t="s">
        <v>617</v>
      </c>
      <c r="H197" s="591" t="s">
        <v>607</v>
      </c>
      <c r="I197" s="160" t="s">
        <v>141</v>
      </c>
      <c r="J197" s="198" t="s">
        <v>159</v>
      </c>
      <c r="K197" s="216">
        <v>46140</v>
      </c>
      <c r="L197" s="202"/>
      <c r="M197" s="203"/>
      <c r="N197" s="168" t="str" cm="1">
        <f t="array" ref="N197">_xlfn.IFNA(LOOKUP(2, 1/(MOD(COLUMN(O197:XFD197)-COLUMN(O197), 5)=2)/(O197:XFD197&lt;&gt;""), O197:XFD197),"Not Submitted")</f>
        <v>Cat. -I</v>
      </c>
      <c r="O197" s="238" t="s">
        <v>171</v>
      </c>
      <c r="P197" s="238">
        <v>46137</v>
      </c>
      <c r="Q197" s="198" t="s">
        <v>33</v>
      </c>
      <c r="R197" s="102" t="s">
        <v>143</v>
      </c>
      <c r="S197" s="205"/>
      <c r="T197" s="239"/>
      <c r="U197" s="240"/>
      <c r="V197" s="204"/>
      <c r="W197" s="205"/>
      <c r="X197" s="205"/>
      <c r="Y197" s="249"/>
      <c r="Z197" s="219"/>
      <c r="AA197" s="243"/>
      <c r="AB197" s="204"/>
      <c r="AC197" s="204"/>
      <c r="AD197" s="250"/>
      <c r="AE197" s="219"/>
      <c r="AF197" s="243"/>
      <c r="AG197" s="205"/>
      <c r="AH197" s="205"/>
      <c r="AI197" s="236"/>
      <c r="AJ197" s="205"/>
      <c r="AK197" s="205"/>
      <c r="AL197" s="205"/>
      <c r="AM197" s="205"/>
      <c r="AN197" s="206"/>
      <c r="AO197" s="205"/>
      <c r="AP197" s="205"/>
      <c r="AQ197" s="205"/>
      <c r="AR197" s="205"/>
      <c r="AS197" s="206"/>
      <c r="AT197" s="205"/>
      <c r="AU197" s="205"/>
      <c r="AV197" s="205"/>
      <c r="AW197" s="205"/>
      <c r="AX197" s="206"/>
      <c r="AY197" s="205"/>
      <c r="AZ197" s="205"/>
      <c r="BA197" s="205"/>
      <c r="BB197" s="205"/>
      <c r="BC197" s="206"/>
      <c r="BD197" s="205"/>
      <c r="BE197" s="205"/>
      <c r="BF197" s="205"/>
      <c r="BG197" s="205"/>
      <c r="BH197" s="206"/>
      <c r="BI197" s="205"/>
      <c r="BJ197" s="205"/>
      <c r="BK197" s="205"/>
      <c r="BL197" s="207"/>
      <c r="BM197" s="7" t="str">
        <f t="shared" si="6"/>
        <v>E</v>
      </c>
    </row>
    <row r="198" spans="1:65" s="2" customFormat="1" ht="27.75" hidden="1" thickTop="1" thickBot="1">
      <c r="A198" s="277">
        <v>180</v>
      </c>
      <c r="B198" s="159" t="str">
        <f t="shared" si="10"/>
        <v>PSS11_Adani Green Energy 27 B Limited (AGE27BL)</v>
      </c>
      <c r="C198" s="31" t="s">
        <v>600</v>
      </c>
      <c r="D198" s="197" t="s">
        <v>23</v>
      </c>
      <c r="E198" s="160" t="s">
        <v>2258</v>
      </c>
      <c r="F198" s="78" t="s">
        <v>2265</v>
      </c>
      <c r="G198" s="199" t="s">
        <v>620</v>
      </c>
      <c r="H198" s="591" t="s">
        <v>604</v>
      </c>
      <c r="I198" s="160" t="s">
        <v>141</v>
      </c>
      <c r="J198" s="198" t="s">
        <v>159</v>
      </c>
      <c r="K198" s="216">
        <v>46140</v>
      </c>
      <c r="L198" s="202"/>
      <c r="M198" s="203"/>
      <c r="N198" s="168" t="str" cm="1">
        <f t="array" ref="N198">_xlfn.IFNA(LOOKUP(2, 1/(MOD(COLUMN(O198:XFD198)-COLUMN(O198), 5)=2)/(O198:XFD198&lt;&gt;""), O198:XFD198),"Not Submitted")</f>
        <v>Not Submitted</v>
      </c>
      <c r="O198" s="238"/>
      <c r="P198" s="238"/>
      <c r="Q198" s="198"/>
      <c r="R198" s="102"/>
      <c r="S198" s="205"/>
      <c r="T198" s="239"/>
      <c r="U198" s="240"/>
      <c r="V198" s="204"/>
      <c r="W198" s="205"/>
      <c r="X198" s="205"/>
      <c r="Y198" s="249"/>
      <c r="Z198" s="219"/>
      <c r="AA198" s="243"/>
      <c r="AB198" s="204"/>
      <c r="AC198" s="204"/>
      <c r="AD198" s="250"/>
      <c r="AE198" s="219"/>
      <c r="AF198" s="243"/>
      <c r="AG198" s="205"/>
      <c r="AH198" s="205"/>
      <c r="AI198" s="236"/>
      <c r="AJ198" s="205"/>
      <c r="AK198" s="205"/>
      <c r="AL198" s="205"/>
      <c r="AM198" s="205"/>
      <c r="AN198" s="206"/>
      <c r="AO198" s="205"/>
      <c r="AP198" s="205"/>
      <c r="AQ198" s="205"/>
      <c r="AR198" s="205"/>
      <c r="AS198" s="206"/>
      <c r="AT198" s="205"/>
      <c r="AU198" s="205"/>
      <c r="AV198" s="205"/>
      <c r="AW198" s="205"/>
      <c r="AX198" s="206"/>
      <c r="AY198" s="205"/>
      <c r="AZ198" s="205"/>
      <c r="BA198" s="205"/>
      <c r="BB198" s="205"/>
      <c r="BC198" s="206"/>
      <c r="BD198" s="205"/>
      <c r="BE198" s="205"/>
      <c r="BF198" s="205"/>
      <c r="BG198" s="205"/>
      <c r="BH198" s="206"/>
      <c r="BI198" s="205"/>
      <c r="BJ198" s="205"/>
      <c r="BK198" s="205"/>
      <c r="BL198" s="207"/>
      <c r="BM198" s="7" t="str">
        <f t="shared" si="6"/>
        <v>E</v>
      </c>
    </row>
    <row r="199" spans="1:65" s="2" customFormat="1" ht="27.75" hidden="1" thickTop="1" thickBot="1">
      <c r="A199" s="277">
        <v>181</v>
      </c>
      <c r="B199" s="159" t="str">
        <f t="shared" si="10"/>
        <v>PSS11_Adani Green Energy 27 B Limited (AGE27BL)</v>
      </c>
      <c r="C199" s="31" t="s">
        <v>600</v>
      </c>
      <c r="D199" s="197" t="s">
        <v>23</v>
      </c>
      <c r="E199" s="160" t="s">
        <v>2258</v>
      </c>
      <c r="F199" s="78" t="s">
        <v>2266</v>
      </c>
      <c r="G199" s="199" t="s">
        <v>623</v>
      </c>
      <c r="H199" s="591" t="s">
        <v>1027</v>
      </c>
      <c r="I199" s="160" t="s">
        <v>141</v>
      </c>
      <c r="J199" s="198" t="s">
        <v>159</v>
      </c>
      <c r="K199" s="216">
        <v>46140</v>
      </c>
      <c r="L199" s="202"/>
      <c r="M199" s="203"/>
      <c r="N199" s="168" t="str" cm="1">
        <f t="array" ref="N199">_xlfn.IFNA(LOOKUP(2, 1/(MOD(COLUMN(O199:XFD199)-COLUMN(O199), 5)=2)/(O199:XFD199&lt;&gt;""), O199:XFD199),"Not Submitted")</f>
        <v>Not Submitted</v>
      </c>
      <c r="O199" s="238"/>
      <c r="P199" s="238"/>
      <c r="Q199" s="198"/>
      <c r="R199" s="102"/>
      <c r="S199" s="205"/>
      <c r="T199" s="239"/>
      <c r="U199" s="240"/>
      <c r="V199" s="204"/>
      <c r="W199" s="205"/>
      <c r="X199" s="205"/>
      <c r="Y199" s="249"/>
      <c r="Z199" s="219"/>
      <c r="AA199" s="243"/>
      <c r="AB199" s="204"/>
      <c r="AC199" s="204"/>
      <c r="AD199" s="250"/>
      <c r="AE199" s="219"/>
      <c r="AF199" s="243"/>
      <c r="AG199" s="205"/>
      <c r="AH199" s="205"/>
      <c r="AI199" s="236"/>
      <c r="AJ199" s="205"/>
      <c r="AK199" s="205"/>
      <c r="AL199" s="205"/>
      <c r="AM199" s="205"/>
      <c r="AN199" s="206"/>
      <c r="AO199" s="205"/>
      <c r="AP199" s="205"/>
      <c r="AQ199" s="205"/>
      <c r="AR199" s="205"/>
      <c r="AS199" s="206"/>
      <c r="AT199" s="205"/>
      <c r="AU199" s="205"/>
      <c r="AV199" s="205"/>
      <c r="AW199" s="205"/>
      <c r="AX199" s="206"/>
      <c r="AY199" s="205"/>
      <c r="AZ199" s="205"/>
      <c r="BA199" s="205"/>
      <c r="BB199" s="205"/>
      <c r="BC199" s="206"/>
      <c r="BD199" s="205"/>
      <c r="BE199" s="205"/>
      <c r="BF199" s="205"/>
      <c r="BG199" s="205"/>
      <c r="BH199" s="206"/>
      <c r="BI199" s="205"/>
      <c r="BJ199" s="205"/>
      <c r="BK199" s="205"/>
      <c r="BL199" s="207"/>
      <c r="BM199" s="7" t="str">
        <f t="shared" ref="BM199:BM248" si="11">MID(F199,20,1)</f>
        <v>E</v>
      </c>
    </row>
    <row r="200" spans="1:65" s="2" customFormat="1" ht="27.75" hidden="1" thickTop="1" thickBot="1">
      <c r="A200" s="277">
        <v>182</v>
      </c>
      <c r="B200" s="159" t="str">
        <f t="shared" si="10"/>
        <v>PSS11_Adani Green Energy 27 B Limited (AGE27BL)</v>
      </c>
      <c r="C200" s="31" t="s">
        <v>600</v>
      </c>
      <c r="D200" s="197" t="s">
        <v>23</v>
      </c>
      <c r="E200" s="160" t="s">
        <v>2258</v>
      </c>
      <c r="F200" s="78" t="s">
        <v>2267</v>
      </c>
      <c r="G200" s="199" t="s">
        <v>1032</v>
      </c>
      <c r="H200" s="591" t="s">
        <v>1030</v>
      </c>
      <c r="I200" s="160" t="s">
        <v>141</v>
      </c>
      <c r="J200" s="198" t="s">
        <v>159</v>
      </c>
      <c r="K200" s="216">
        <v>46140</v>
      </c>
      <c r="L200" s="202"/>
      <c r="M200" s="203"/>
      <c r="N200" s="168" t="str" cm="1">
        <f t="array" ref="N200">_xlfn.IFNA(LOOKUP(2, 1/(MOD(COLUMN(O200:XFD200)-COLUMN(O200), 5)=2)/(O200:XFD200&lt;&gt;""), O200:XFD200),"Not Submitted")</f>
        <v>Not Submitted</v>
      </c>
      <c r="O200" s="238"/>
      <c r="P200" s="238"/>
      <c r="Q200" s="198"/>
      <c r="R200" s="102"/>
      <c r="S200" s="205"/>
      <c r="T200" s="239"/>
      <c r="U200" s="240"/>
      <c r="V200" s="204"/>
      <c r="W200" s="205"/>
      <c r="X200" s="205"/>
      <c r="Y200" s="249"/>
      <c r="Z200" s="219"/>
      <c r="AA200" s="243"/>
      <c r="AB200" s="204"/>
      <c r="AC200" s="204"/>
      <c r="AD200" s="250"/>
      <c r="AE200" s="219"/>
      <c r="AF200" s="243"/>
      <c r="AG200" s="205"/>
      <c r="AH200" s="205"/>
      <c r="AI200" s="236"/>
      <c r="AJ200" s="205"/>
      <c r="AK200" s="205"/>
      <c r="AL200" s="205"/>
      <c r="AM200" s="205"/>
      <c r="AN200" s="206"/>
      <c r="AO200" s="205"/>
      <c r="AP200" s="205"/>
      <c r="AQ200" s="205"/>
      <c r="AR200" s="205"/>
      <c r="AS200" s="206"/>
      <c r="AT200" s="205"/>
      <c r="AU200" s="205"/>
      <c r="AV200" s="205"/>
      <c r="AW200" s="205"/>
      <c r="AX200" s="206"/>
      <c r="AY200" s="205"/>
      <c r="AZ200" s="205"/>
      <c r="BA200" s="205"/>
      <c r="BB200" s="205"/>
      <c r="BC200" s="206"/>
      <c r="BD200" s="205"/>
      <c r="BE200" s="205"/>
      <c r="BF200" s="205"/>
      <c r="BG200" s="205"/>
      <c r="BH200" s="206"/>
      <c r="BI200" s="205"/>
      <c r="BJ200" s="205"/>
      <c r="BK200" s="205"/>
      <c r="BL200" s="207"/>
      <c r="BM200" s="7" t="str">
        <f t="shared" si="11"/>
        <v>E</v>
      </c>
    </row>
    <row r="201" spans="1:65" s="2" customFormat="1" ht="27.75" hidden="1" thickTop="1" thickBot="1">
      <c r="A201" s="277">
        <v>183</v>
      </c>
      <c r="B201" s="159" t="str">
        <f t="shared" si="10"/>
        <v>PSS11_Adani Green Energy 27 B Limited (AGE27BL)</v>
      </c>
      <c r="C201" s="31" t="s">
        <v>600</v>
      </c>
      <c r="D201" s="197" t="s">
        <v>23</v>
      </c>
      <c r="E201" s="160" t="s">
        <v>2258</v>
      </c>
      <c r="F201" s="78" t="s">
        <v>2268</v>
      </c>
      <c r="G201" s="199" t="s">
        <v>1035</v>
      </c>
      <c r="H201" s="591" t="s">
        <v>1045</v>
      </c>
      <c r="I201" s="160" t="s">
        <v>141</v>
      </c>
      <c r="J201" s="198" t="s">
        <v>159</v>
      </c>
      <c r="K201" s="216">
        <v>46140</v>
      </c>
      <c r="L201" s="202"/>
      <c r="M201" s="203"/>
      <c r="N201" s="168" t="str" cm="1">
        <f t="array" ref="N201">_xlfn.IFNA(LOOKUP(2, 1/(MOD(COLUMN(O201:XFD201)-COLUMN(O201), 5)=2)/(O201:XFD201&lt;&gt;""), O201:XFD201),"Not Submitted")</f>
        <v>Cat. -I</v>
      </c>
      <c r="O201" s="238" t="s">
        <v>171</v>
      </c>
      <c r="P201" s="238">
        <v>46137</v>
      </c>
      <c r="Q201" s="198" t="s">
        <v>33</v>
      </c>
      <c r="R201" s="102" t="s">
        <v>143</v>
      </c>
      <c r="S201" s="205"/>
      <c r="T201" s="239"/>
      <c r="U201" s="240"/>
      <c r="V201" s="204"/>
      <c r="W201" s="205"/>
      <c r="X201" s="205"/>
      <c r="Y201" s="249"/>
      <c r="Z201" s="219"/>
      <c r="AA201" s="243"/>
      <c r="AB201" s="204"/>
      <c r="AC201" s="204"/>
      <c r="AD201" s="250"/>
      <c r="AE201" s="219"/>
      <c r="AF201" s="243"/>
      <c r="AG201" s="205"/>
      <c r="AH201" s="205"/>
      <c r="AI201" s="236"/>
      <c r="AJ201" s="205"/>
      <c r="AK201" s="205"/>
      <c r="AL201" s="205"/>
      <c r="AM201" s="205"/>
      <c r="AN201" s="206"/>
      <c r="AO201" s="205"/>
      <c r="AP201" s="205"/>
      <c r="AQ201" s="205"/>
      <c r="AR201" s="205"/>
      <c r="AS201" s="206"/>
      <c r="AT201" s="205"/>
      <c r="AU201" s="205"/>
      <c r="AV201" s="205"/>
      <c r="AW201" s="205"/>
      <c r="AX201" s="206"/>
      <c r="AY201" s="205"/>
      <c r="AZ201" s="205"/>
      <c r="BA201" s="205"/>
      <c r="BB201" s="205"/>
      <c r="BC201" s="206"/>
      <c r="BD201" s="205"/>
      <c r="BE201" s="205"/>
      <c r="BF201" s="205"/>
      <c r="BG201" s="205"/>
      <c r="BH201" s="206"/>
      <c r="BI201" s="205"/>
      <c r="BJ201" s="205"/>
      <c r="BK201" s="205"/>
      <c r="BL201" s="207"/>
      <c r="BM201" s="7" t="str">
        <f t="shared" si="11"/>
        <v>E</v>
      </c>
    </row>
    <row r="202" spans="1:65" s="2" customFormat="1" ht="27.75" hidden="1" thickTop="1" thickBot="1">
      <c r="A202" s="277">
        <v>184</v>
      </c>
      <c r="B202" s="159" t="str">
        <f t="shared" si="10"/>
        <v>PSS11_Adani Green Energy 27 B Limited (AGE27BL)</v>
      </c>
      <c r="C202" s="31" t="s">
        <v>600</v>
      </c>
      <c r="D202" s="197" t="s">
        <v>23</v>
      </c>
      <c r="E202" s="160" t="s">
        <v>2258</v>
      </c>
      <c r="F202" s="78" t="s">
        <v>2269</v>
      </c>
      <c r="G202" s="199" t="s">
        <v>1037</v>
      </c>
      <c r="H202" s="591" t="s">
        <v>626</v>
      </c>
      <c r="I202" s="160" t="s">
        <v>141</v>
      </c>
      <c r="J202" s="198" t="s">
        <v>159</v>
      </c>
      <c r="K202" s="216">
        <v>46140</v>
      </c>
      <c r="L202" s="202"/>
      <c r="M202" s="203"/>
      <c r="N202" s="168" t="str" cm="1">
        <f t="array" ref="N202">_xlfn.IFNA(LOOKUP(2, 1/(MOD(COLUMN(O202:XFD202)-COLUMN(O202), 5)=2)/(O202:XFD202&lt;&gt;""), O202:XFD202),"Not Submitted")</f>
        <v>Not Submitted</v>
      </c>
      <c r="O202" s="238"/>
      <c r="P202" s="238"/>
      <c r="Q202" s="198"/>
      <c r="R202" s="102"/>
      <c r="S202" s="205"/>
      <c r="T202" s="239"/>
      <c r="U202" s="240"/>
      <c r="V202" s="204"/>
      <c r="W202" s="205"/>
      <c r="X202" s="205"/>
      <c r="Y202" s="249"/>
      <c r="Z202" s="219"/>
      <c r="AA202" s="243"/>
      <c r="AB202" s="204"/>
      <c r="AC202" s="204"/>
      <c r="AD202" s="250"/>
      <c r="AE202" s="219"/>
      <c r="AF202" s="243"/>
      <c r="AG202" s="205"/>
      <c r="AH202" s="205"/>
      <c r="AI202" s="236"/>
      <c r="AJ202" s="205"/>
      <c r="AK202" s="205"/>
      <c r="AL202" s="205"/>
      <c r="AM202" s="205"/>
      <c r="AN202" s="206"/>
      <c r="AO202" s="205"/>
      <c r="AP202" s="205"/>
      <c r="AQ202" s="205"/>
      <c r="AR202" s="205"/>
      <c r="AS202" s="206"/>
      <c r="AT202" s="205"/>
      <c r="AU202" s="205"/>
      <c r="AV202" s="205"/>
      <c r="AW202" s="205"/>
      <c r="AX202" s="206"/>
      <c r="AY202" s="205"/>
      <c r="AZ202" s="205"/>
      <c r="BA202" s="205"/>
      <c r="BB202" s="205"/>
      <c r="BC202" s="206"/>
      <c r="BD202" s="205"/>
      <c r="BE202" s="205"/>
      <c r="BF202" s="205"/>
      <c r="BG202" s="205"/>
      <c r="BH202" s="206"/>
      <c r="BI202" s="205"/>
      <c r="BJ202" s="205"/>
      <c r="BK202" s="205"/>
      <c r="BL202" s="207"/>
      <c r="BM202" s="7" t="str">
        <f t="shared" si="11"/>
        <v>E</v>
      </c>
    </row>
    <row r="203" spans="1:65" s="2" customFormat="1" ht="27.75" hidden="1" thickTop="1" thickBot="1">
      <c r="A203" s="277">
        <v>184</v>
      </c>
      <c r="B203" s="159" t="str">
        <f t="shared" si="10"/>
        <v>PSS11_Adani Green Energy 27 B Limited (AGE27BL)</v>
      </c>
      <c r="C203" s="31" t="s">
        <v>600</v>
      </c>
      <c r="D203" s="197" t="s">
        <v>23</v>
      </c>
      <c r="E203" s="160" t="s">
        <v>2258</v>
      </c>
      <c r="F203" s="78" t="s">
        <v>2270</v>
      </c>
      <c r="G203" s="199" t="s">
        <v>1037</v>
      </c>
      <c r="H203" s="591" t="s">
        <v>2271</v>
      </c>
      <c r="I203" s="160" t="s">
        <v>141</v>
      </c>
      <c r="J203" s="198" t="s">
        <v>159</v>
      </c>
      <c r="K203" s="216">
        <v>46140</v>
      </c>
      <c r="L203" s="202"/>
      <c r="M203" s="203"/>
      <c r="N203" s="168" t="str" cm="1">
        <f t="array" ref="N203">_xlfn.IFNA(LOOKUP(2, 1/(MOD(COLUMN(O203:XFD203)-COLUMN(O203), 5)=2)/(O203:XFD203&lt;&gt;""), O203:XFD203),"Not Submitted")</f>
        <v>Cat. -I</v>
      </c>
      <c r="O203" s="238" t="s">
        <v>171</v>
      </c>
      <c r="P203" s="238">
        <v>46137</v>
      </c>
      <c r="Q203" s="198" t="s">
        <v>33</v>
      </c>
      <c r="R203" s="102" t="s">
        <v>143</v>
      </c>
      <c r="S203" s="205"/>
      <c r="T203" s="239"/>
      <c r="U203" s="240"/>
      <c r="V203" s="204"/>
      <c r="W203" s="205"/>
      <c r="X203" s="205"/>
      <c r="Y203" s="249"/>
      <c r="Z203" s="219"/>
      <c r="AA203" s="243"/>
      <c r="AB203" s="204"/>
      <c r="AC203" s="204"/>
      <c r="AD203" s="250"/>
      <c r="AE203" s="219"/>
      <c r="AF203" s="243"/>
      <c r="AG203" s="205"/>
      <c r="AH203" s="205"/>
      <c r="AI203" s="236"/>
      <c r="AJ203" s="205"/>
      <c r="AK203" s="205"/>
      <c r="AL203" s="205"/>
      <c r="AM203" s="205"/>
      <c r="AN203" s="206"/>
      <c r="AO203" s="205"/>
      <c r="AP203" s="205"/>
      <c r="AQ203" s="205"/>
      <c r="AR203" s="205"/>
      <c r="AS203" s="206"/>
      <c r="AT203" s="205"/>
      <c r="AU203" s="205"/>
      <c r="AV203" s="205"/>
      <c r="AW203" s="205"/>
      <c r="AX203" s="206"/>
      <c r="AY203" s="205"/>
      <c r="AZ203" s="205"/>
      <c r="BA203" s="205"/>
      <c r="BB203" s="205"/>
      <c r="BC203" s="206"/>
      <c r="BD203" s="205"/>
      <c r="BE203" s="205"/>
      <c r="BF203" s="205"/>
      <c r="BG203" s="205"/>
      <c r="BH203" s="206"/>
      <c r="BI203" s="205"/>
      <c r="BJ203" s="205"/>
      <c r="BK203" s="205"/>
      <c r="BL203" s="207"/>
      <c r="BM203" s="7" t="str">
        <f t="shared" si="11"/>
        <v>E</v>
      </c>
    </row>
    <row r="204" spans="1:65" s="2" customFormat="1" ht="27.75" hidden="1" thickTop="1" thickBot="1">
      <c r="A204" s="277">
        <v>185</v>
      </c>
      <c r="B204" s="159" t="str">
        <f t="shared" si="10"/>
        <v>PSS11_Adani Green Energy 27 B Limited (AGE27BL)</v>
      </c>
      <c r="C204" s="31" t="s">
        <v>600</v>
      </c>
      <c r="D204" s="197" t="s">
        <v>23</v>
      </c>
      <c r="E204" s="160" t="s">
        <v>2258</v>
      </c>
      <c r="F204" s="78" t="s">
        <v>2272</v>
      </c>
      <c r="G204" s="199" t="s">
        <v>1039</v>
      </c>
      <c r="H204" s="591" t="s">
        <v>615</v>
      </c>
      <c r="I204" s="160" t="s">
        <v>141</v>
      </c>
      <c r="J204" s="198" t="s">
        <v>159</v>
      </c>
      <c r="K204" s="216">
        <v>46140</v>
      </c>
      <c r="L204" s="202"/>
      <c r="M204" s="203"/>
      <c r="N204" s="168" t="str" cm="1">
        <f t="array" ref="N204">_xlfn.IFNA(LOOKUP(2, 1/(MOD(COLUMN(O204:XFD204)-COLUMN(O204), 5)=2)/(O204:XFD204&lt;&gt;""), O204:XFD204),"Not Submitted")</f>
        <v>Cat. -I</v>
      </c>
      <c r="O204" s="238" t="s">
        <v>171</v>
      </c>
      <c r="P204" s="238">
        <v>46137</v>
      </c>
      <c r="Q204" s="198" t="s">
        <v>33</v>
      </c>
      <c r="R204" s="102" t="s">
        <v>143</v>
      </c>
      <c r="S204" s="205"/>
      <c r="T204" s="239"/>
      <c r="U204" s="240"/>
      <c r="V204" s="204"/>
      <c r="W204" s="205"/>
      <c r="X204" s="205"/>
      <c r="Y204" s="249"/>
      <c r="Z204" s="219"/>
      <c r="AA204" s="243"/>
      <c r="AB204" s="204"/>
      <c r="AC204" s="204"/>
      <c r="AD204" s="250"/>
      <c r="AE204" s="219"/>
      <c r="AF204" s="243"/>
      <c r="AG204" s="205"/>
      <c r="AH204" s="205"/>
      <c r="AI204" s="236"/>
      <c r="AJ204" s="205"/>
      <c r="AK204" s="205"/>
      <c r="AL204" s="205"/>
      <c r="AM204" s="205"/>
      <c r="AN204" s="206"/>
      <c r="AO204" s="205"/>
      <c r="AP204" s="205"/>
      <c r="AQ204" s="205"/>
      <c r="AR204" s="205"/>
      <c r="AS204" s="206"/>
      <c r="AT204" s="205"/>
      <c r="AU204" s="205"/>
      <c r="AV204" s="205"/>
      <c r="AW204" s="205"/>
      <c r="AX204" s="206"/>
      <c r="AY204" s="205"/>
      <c r="AZ204" s="205"/>
      <c r="BA204" s="205"/>
      <c r="BB204" s="205"/>
      <c r="BC204" s="206"/>
      <c r="BD204" s="205"/>
      <c r="BE204" s="205"/>
      <c r="BF204" s="205"/>
      <c r="BG204" s="205"/>
      <c r="BH204" s="206"/>
      <c r="BI204" s="205"/>
      <c r="BJ204" s="205"/>
      <c r="BK204" s="205"/>
      <c r="BL204" s="207"/>
      <c r="BM204" s="7" t="str">
        <f t="shared" si="11"/>
        <v>E</v>
      </c>
    </row>
    <row r="205" spans="1:65" s="499" customFormat="1" ht="65.25" hidden="1" thickTop="1" thickBot="1">
      <c r="A205" s="461">
        <v>186</v>
      </c>
      <c r="B205" s="672" t="str">
        <f t="shared" si="10"/>
        <v>PSS11_Adani Green Energy 27 B Limited (AGE27BL)</v>
      </c>
      <c r="C205" s="479" t="s">
        <v>600</v>
      </c>
      <c r="D205" s="464" t="s">
        <v>23</v>
      </c>
      <c r="E205" s="465" t="s">
        <v>2258</v>
      </c>
      <c r="F205" s="673" t="s">
        <v>2273</v>
      </c>
      <c r="G205" s="199"/>
      <c r="H205" s="674" t="s">
        <v>618</v>
      </c>
      <c r="I205" s="465" t="s">
        <v>141</v>
      </c>
      <c r="J205" s="482" t="s">
        <v>159</v>
      </c>
      <c r="K205" s="675">
        <v>46140</v>
      </c>
      <c r="L205" s="484"/>
      <c r="M205" s="485"/>
      <c r="N205" s="473" t="str" cm="1">
        <f t="array" ref="N205">_xlfn.IFNA(LOOKUP(2, 1/(MOD(COLUMN(O205:XFD205)-COLUMN(O205), 5)=2)/(O205:XFD205&lt;&gt;""), O205:XFD205),"Not Submitted")</f>
        <v>delete</v>
      </c>
      <c r="O205" s="486" t="s">
        <v>171</v>
      </c>
      <c r="P205" s="486">
        <v>46137</v>
      </c>
      <c r="Q205" s="482" t="s">
        <v>33</v>
      </c>
      <c r="R205" s="487" t="s">
        <v>143</v>
      </c>
      <c r="S205" s="488"/>
      <c r="T205" s="489"/>
      <c r="U205" s="490"/>
      <c r="V205" s="475" t="s">
        <v>61</v>
      </c>
      <c r="W205" s="659"/>
      <c r="X205" s="402" t="s">
        <v>2952</v>
      </c>
      <c r="Y205" s="492"/>
      <c r="Z205" s="493"/>
      <c r="AA205" s="494"/>
      <c r="AB205" s="491"/>
      <c r="AC205" s="491"/>
      <c r="AD205" s="495"/>
      <c r="AE205" s="493"/>
      <c r="AF205" s="494"/>
      <c r="AG205" s="488"/>
      <c r="AH205" s="488"/>
      <c r="AI205" s="496"/>
      <c r="AJ205" s="488"/>
      <c r="AK205" s="488"/>
      <c r="AL205" s="488"/>
      <c r="AM205" s="488"/>
      <c r="AN205" s="497"/>
      <c r="AO205" s="488"/>
      <c r="AP205" s="488"/>
      <c r="AQ205" s="488"/>
      <c r="AR205" s="488"/>
      <c r="AS205" s="497"/>
      <c r="AT205" s="488"/>
      <c r="AU205" s="488"/>
      <c r="AV205" s="488"/>
      <c r="AW205" s="488"/>
      <c r="AX205" s="497"/>
      <c r="AY205" s="488"/>
      <c r="AZ205" s="488"/>
      <c r="BA205" s="488"/>
      <c r="BB205" s="488"/>
      <c r="BC205" s="497"/>
      <c r="BD205" s="488"/>
      <c r="BE205" s="488"/>
      <c r="BF205" s="488"/>
      <c r="BG205" s="488"/>
      <c r="BH205" s="497"/>
      <c r="BI205" s="488"/>
      <c r="BJ205" s="488"/>
      <c r="BK205" s="488"/>
      <c r="BL205" s="498"/>
      <c r="BM205" s="670" t="str">
        <f t="shared" si="11"/>
        <v>E</v>
      </c>
    </row>
    <row r="206" spans="1:65" s="2" customFormat="1" ht="27.75" hidden="1" thickTop="1" thickBot="1">
      <c r="A206" s="277">
        <v>187</v>
      </c>
      <c r="B206" s="159" t="str">
        <f t="shared" si="10"/>
        <v>PSS11_Adani Green Energy 27 B Limited (AGE27BL)</v>
      </c>
      <c r="C206" s="31" t="s">
        <v>600</v>
      </c>
      <c r="D206" s="197" t="s">
        <v>23</v>
      </c>
      <c r="E206" s="160" t="s">
        <v>2258</v>
      </c>
      <c r="F206" s="78" t="s">
        <v>2274</v>
      </c>
      <c r="G206" s="199"/>
      <c r="H206" s="591" t="s">
        <v>621</v>
      </c>
      <c r="I206" s="160" t="s">
        <v>141</v>
      </c>
      <c r="J206" s="198" t="s">
        <v>159</v>
      </c>
      <c r="K206" s="216">
        <v>46140</v>
      </c>
      <c r="L206" s="202"/>
      <c r="M206" s="203"/>
      <c r="N206" s="168" t="str" cm="1">
        <f t="array" ref="N206">_xlfn.IFNA(LOOKUP(2, 1/(MOD(COLUMN(O206:XFD206)-COLUMN(O206), 5)=2)/(O206:XFD206&lt;&gt;""), O206:XFD206),"Not Submitted")</f>
        <v>Not Submitted</v>
      </c>
      <c r="O206" s="238"/>
      <c r="P206" s="238"/>
      <c r="Q206" s="198"/>
      <c r="R206" s="102"/>
      <c r="S206" s="205"/>
      <c r="T206" s="239"/>
      <c r="U206" s="240"/>
      <c r="V206" s="204"/>
      <c r="W206" s="205"/>
      <c r="X206" s="205"/>
      <c r="Y206" s="249"/>
      <c r="Z206" s="219"/>
      <c r="AA206" s="243"/>
      <c r="AB206" s="204"/>
      <c r="AC206" s="204"/>
      <c r="AD206" s="250"/>
      <c r="AE206" s="219"/>
      <c r="AF206" s="243"/>
      <c r="AG206" s="205"/>
      <c r="AH206" s="205"/>
      <c r="AI206" s="236"/>
      <c r="AJ206" s="205"/>
      <c r="AK206" s="205"/>
      <c r="AL206" s="205"/>
      <c r="AM206" s="205"/>
      <c r="AN206" s="206"/>
      <c r="AO206" s="205"/>
      <c r="AP206" s="205"/>
      <c r="AQ206" s="205"/>
      <c r="AR206" s="205"/>
      <c r="AS206" s="206"/>
      <c r="AT206" s="205"/>
      <c r="AU206" s="205"/>
      <c r="AV206" s="205"/>
      <c r="AW206" s="205"/>
      <c r="AX206" s="206"/>
      <c r="AY206" s="205"/>
      <c r="AZ206" s="205"/>
      <c r="BA206" s="205"/>
      <c r="BB206" s="205"/>
      <c r="BC206" s="206"/>
      <c r="BD206" s="205"/>
      <c r="BE206" s="205"/>
      <c r="BF206" s="205"/>
      <c r="BG206" s="205"/>
      <c r="BH206" s="206"/>
      <c r="BI206" s="205"/>
      <c r="BJ206" s="205"/>
      <c r="BK206" s="205"/>
      <c r="BL206" s="207"/>
      <c r="BM206" s="7" t="str">
        <f t="shared" si="11"/>
        <v>C</v>
      </c>
    </row>
    <row r="207" spans="1:65" s="2" customFormat="1" ht="27.75" hidden="1" thickTop="1" thickBot="1">
      <c r="A207" s="461">
        <v>188</v>
      </c>
      <c r="B207" s="672" t="str">
        <f t="shared" si="10"/>
        <v>PSS11_Adani Green Energy 27 B Limited (AGE27BL)</v>
      </c>
      <c r="C207" s="479" t="s">
        <v>600</v>
      </c>
      <c r="D207" s="464" t="s">
        <v>23</v>
      </c>
      <c r="E207" s="465" t="s">
        <v>2258</v>
      </c>
      <c r="F207" s="673" t="s">
        <v>2275</v>
      </c>
      <c r="G207" s="199" t="s">
        <v>1044</v>
      </c>
      <c r="H207" s="674" t="s">
        <v>624</v>
      </c>
      <c r="I207" s="465" t="s">
        <v>141</v>
      </c>
      <c r="J207" s="482" t="s">
        <v>159</v>
      </c>
      <c r="K207" s="675">
        <v>46140</v>
      </c>
      <c r="L207" s="484"/>
      <c r="M207" s="485"/>
      <c r="N207" s="473" t="str" cm="1">
        <f t="array" ref="N207">_xlfn.IFNA(LOOKUP(2, 1/(MOD(COLUMN(O207:XFD207)-COLUMN(O207), 5)=2)/(O207:XFD207&lt;&gt;""), O207:XFD207),"Not Submitted")</f>
        <v>delete</v>
      </c>
      <c r="O207" s="486"/>
      <c r="P207" s="486"/>
      <c r="Q207" s="482" t="s">
        <v>61</v>
      </c>
      <c r="R207" s="102"/>
      <c r="S207" s="207" t="s">
        <v>2973</v>
      </c>
      <c r="T207" s="239"/>
      <c r="U207" s="240"/>
      <c r="V207" s="204"/>
      <c r="W207" s="205"/>
      <c r="X207" s="205"/>
      <c r="Y207" s="249"/>
      <c r="Z207" s="219"/>
      <c r="AA207" s="243"/>
      <c r="AB207" s="204"/>
      <c r="AC207" s="204"/>
      <c r="AD207" s="250"/>
      <c r="AE207" s="219"/>
      <c r="AF207" s="243"/>
      <c r="AG207" s="205"/>
      <c r="AH207" s="205"/>
      <c r="AI207" s="236"/>
      <c r="AJ207" s="205"/>
      <c r="AK207" s="205"/>
      <c r="AL207" s="205"/>
      <c r="AM207" s="205"/>
      <c r="AN207" s="206"/>
      <c r="AO207" s="205"/>
      <c r="AP207" s="205"/>
      <c r="AQ207" s="205"/>
      <c r="AR207" s="205"/>
      <c r="AS207" s="206"/>
      <c r="AT207" s="205"/>
      <c r="AU207" s="205"/>
      <c r="AV207" s="205"/>
      <c r="AW207" s="205"/>
      <c r="AX207" s="206"/>
      <c r="AY207" s="205"/>
      <c r="AZ207" s="205"/>
      <c r="BA207" s="205"/>
      <c r="BB207" s="205"/>
      <c r="BC207" s="206"/>
      <c r="BD207" s="205"/>
      <c r="BE207" s="205"/>
      <c r="BF207" s="205"/>
      <c r="BG207" s="205"/>
      <c r="BH207" s="206"/>
      <c r="BI207" s="205"/>
      <c r="BJ207" s="205"/>
      <c r="BK207" s="205"/>
      <c r="BL207" s="207"/>
      <c r="BM207" s="7" t="str">
        <f t="shared" si="11"/>
        <v>C</v>
      </c>
    </row>
    <row r="208" spans="1:65" s="2" customFormat="1" ht="27.75" thickTop="1" thickBot="1">
      <c r="A208" s="277">
        <v>193</v>
      </c>
      <c r="B208" s="159" t="str">
        <f t="shared" si="10"/>
        <v>PSS11_Adani Green Energy 27 B Limited (AGE27BL)</v>
      </c>
      <c r="C208" s="31" t="s">
        <v>444</v>
      </c>
      <c r="D208" s="197" t="s">
        <v>23</v>
      </c>
      <c r="E208" s="160" t="s">
        <v>2276</v>
      </c>
      <c r="F208" s="183" t="s">
        <v>2277</v>
      </c>
      <c r="G208" s="199"/>
      <c r="H208" s="200" t="s">
        <v>2278</v>
      </c>
      <c r="I208" s="160" t="s">
        <v>141</v>
      </c>
      <c r="J208" s="198" t="s">
        <v>159</v>
      </c>
      <c r="K208" s="316">
        <v>46143</v>
      </c>
      <c r="L208" s="202"/>
      <c r="M208" s="203"/>
      <c r="N208" s="168" t="str" cm="1">
        <f t="array" ref="N208">_xlfn.IFNA(LOOKUP(2, 1/(MOD(COLUMN(O208:XFD208)-COLUMN(O208), 5)=2)/(O208:XFD208&lt;&gt;""), O208:XFD208),"Not Submitted")</f>
        <v>Cat. -II</v>
      </c>
      <c r="O208" s="238">
        <v>46027</v>
      </c>
      <c r="P208" s="238">
        <v>46037</v>
      </c>
      <c r="Q208" s="8" t="s">
        <v>35</v>
      </c>
      <c r="R208" s="102"/>
      <c r="S208" s="205"/>
      <c r="T208" s="239"/>
      <c r="U208" s="240"/>
      <c r="V208" s="204"/>
      <c r="W208" s="205"/>
      <c r="X208" s="205"/>
      <c r="Y208" s="249"/>
      <c r="Z208" s="219"/>
      <c r="AA208" s="243"/>
      <c r="AB208" s="204"/>
      <c r="AC208" s="204"/>
      <c r="AD208" s="250"/>
      <c r="AE208" s="219"/>
      <c r="AF208" s="243"/>
      <c r="AG208" s="205"/>
      <c r="AH208" s="205"/>
      <c r="AI208" s="236"/>
      <c r="AJ208" s="205"/>
      <c r="AK208" s="205"/>
      <c r="AL208" s="205"/>
      <c r="AM208" s="205"/>
      <c r="AN208" s="206"/>
      <c r="AO208" s="205"/>
      <c r="AP208" s="205"/>
      <c r="AQ208" s="205"/>
      <c r="AR208" s="205"/>
      <c r="AS208" s="206"/>
      <c r="AT208" s="205"/>
      <c r="AU208" s="205"/>
      <c r="AV208" s="205"/>
      <c r="AW208" s="205"/>
      <c r="AX208" s="206"/>
      <c r="AY208" s="205"/>
      <c r="AZ208" s="205"/>
      <c r="BA208" s="205"/>
      <c r="BB208" s="205"/>
      <c r="BC208" s="206"/>
      <c r="BD208" s="205"/>
      <c r="BE208" s="205"/>
      <c r="BF208" s="205"/>
      <c r="BG208" s="205"/>
      <c r="BH208" s="206"/>
      <c r="BI208" s="205"/>
      <c r="BJ208" s="205"/>
      <c r="BK208" s="205"/>
      <c r="BL208" s="207"/>
      <c r="BM208" s="7" t="str">
        <f t="shared" si="11"/>
        <v>I</v>
      </c>
    </row>
    <row r="209" spans="1:65" s="2" customFormat="1" ht="27.75" thickTop="1" thickBot="1">
      <c r="A209" s="277">
        <v>194</v>
      </c>
      <c r="B209" s="159" t="str">
        <f t="shared" si="10"/>
        <v>PSS11_Adani Green Energy 27 B Limited (AGE27BL)</v>
      </c>
      <c r="C209" s="31" t="s">
        <v>444</v>
      </c>
      <c r="D209" s="197" t="s">
        <v>23</v>
      </c>
      <c r="E209" s="160" t="s">
        <v>2276</v>
      </c>
      <c r="F209" s="183" t="s">
        <v>2279</v>
      </c>
      <c r="G209" s="199"/>
      <c r="H209" s="200" t="s">
        <v>2280</v>
      </c>
      <c r="I209" s="160" t="s">
        <v>141</v>
      </c>
      <c r="J209" s="198" t="s">
        <v>159</v>
      </c>
      <c r="K209" s="316">
        <v>46143</v>
      </c>
      <c r="L209" s="202"/>
      <c r="M209" s="203"/>
      <c r="N209" s="168" t="str" cm="1">
        <f t="array" ref="N209">_xlfn.IFNA(LOOKUP(2, 1/(MOD(COLUMN(O209:XFD209)-COLUMN(O209), 5)=2)/(O209:XFD209&lt;&gt;""), O209:XFD209),"Not Submitted")</f>
        <v>Cat. -II</v>
      </c>
      <c r="O209" s="238">
        <v>46027</v>
      </c>
      <c r="P209" s="238">
        <v>46037</v>
      </c>
      <c r="Q209" s="8" t="s">
        <v>35</v>
      </c>
      <c r="R209" s="102"/>
      <c r="S209" s="205"/>
      <c r="T209" s="239"/>
      <c r="U209" s="240"/>
      <c r="V209" s="204"/>
      <c r="W209" s="205"/>
      <c r="X209" s="205"/>
      <c r="Y209" s="249"/>
      <c r="Z209" s="219"/>
      <c r="AA209" s="243"/>
      <c r="AB209" s="204"/>
      <c r="AC209" s="204"/>
      <c r="AD209" s="250"/>
      <c r="AE209" s="219"/>
      <c r="AF209" s="243"/>
      <c r="AG209" s="205"/>
      <c r="AH209" s="205"/>
      <c r="AI209" s="236"/>
      <c r="AJ209" s="205"/>
      <c r="AK209" s="205"/>
      <c r="AL209" s="205"/>
      <c r="AM209" s="205"/>
      <c r="AN209" s="206"/>
      <c r="AO209" s="205"/>
      <c r="AP209" s="205"/>
      <c r="AQ209" s="205"/>
      <c r="AR209" s="205"/>
      <c r="AS209" s="206"/>
      <c r="AT209" s="205"/>
      <c r="AU209" s="205"/>
      <c r="AV209" s="205"/>
      <c r="AW209" s="205"/>
      <c r="AX209" s="206"/>
      <c r="AY209" s="205"/>
      <c r="AZ209" s="205"/>
      <c r="BA209" s="205"/>
      <c r="BB209" s="205"/>
      <c r="BC209" s="206"/>
      <c r="BD209" s="205"/>
      <c r="BE209" s="205"/>
      <c r="BF209" s="205"/>
      <c r="BG209" s="205"/>
      <c r="BH209" s="206"/>
      <c r="BI209" s="205"/>
      <c r="BJ209" s="205"/>
      <c r="BK209" s="205"/>
      <c r="BL209" s="207"/>
      <c r="BM209" s="7" t="str">
        <f t="shared" si="11"/>
        <v>I</v>
      </c>
    </row>
    <row r="210" spans="1:65" s="2" customFormat="1" ht="27.75" thickTop="1" thickBot="1">
      <c r="A210" s="277">
        <v>195</v>
      </c>
      <c r="B210" s="159" t="str">
        <f t="shared" si="10"/>
        <v>PSS11_Adani Green Energy 27 B Limited (AGE27BL)</v>
      </c>
      <c r="C210" s="31" t="s">
        <v>444</v>
      </c>
      <c r="D210" s="197" t="s">
        <v>23</v>
      </c>
      <c r="E210" s="160" t="s">
        <v>2276</v>
      </c>
      <c r="F210" s="183" t="s">
        <v>2281</v>
      </c>
      <c r="G210" s="199"/>
      <c r="H210" s="200" t="s">
        <v>2282</v>
      </c>
      <c r="I210" s="160" t="s">
        <v>141</v>
      </c>
      <c r="J210" s="198" t="s">
        <v>159</v>
      </c>
      <c r="K210" s="316">
        <v>46035</v>
      </c>
      <c r="L210" s="202"/>
      <c r="M210" s="203"/>
      <c r="N210" s="168" t="str" cm="1">
        <f t="array" ref="N210">_xlfn.IFNA(LOOKUP(2, 1/(MOD(COLUMN(O210:XFD210)-COLUMN(O210), 5)=2)/(O210:XFD210&lt;&gt;""), O210:XFD210),"Not Submitted")</f>
        <v>Cat. -II</v>
      </c>
      <c r="O210" s="238">
        <v>46035</v>
      </c>
      <c r="P210" s="238">
        <v>46038</v>
      </c>
      <c r="Q210" s="8" t="s">
        <v>35</v>
      </c>
      <c r="R210" s="102"/>
      <c r="S210" s="205"/>
      <c r="T210" s="239"/>
      <c r="U210" s="240"/>
      <c r="V210" s="204"/>
      <c r="W210" s="205"/>
      <c r="X210" s="205"/>
      <c r="Y210" s="249"/>
      <c r="Z210" s="219"/>
      <c r="AA210" s="243"/>
      <c r="AB210" s="204"/>
      <c r="AC210" s="204"/>
      <c r="AD210" s="250"/>
      <c r="AE210" s="219"/>
      <c r="AF210" s="243"/>
      <c r="AG210" s="205"/>
      <c r="AH210" s="205"/>
      <c r="AI210" s="236"/>
      <c r="AJ210" s="205"/>
      <c r="AK210" s="205"/>
      <c r="AL210" s="205"/>
      <c r="AM210" s="205"/>
      <c r="AN210" s="206"/>
      <c r="AO210" s="205"/>
      <c r="AP210" s="205"/>
      <c r="AQ210" s="205"/>
      <c r="AR210" s="205"/>
      <c r="AS210" s="206"/>
      <c r="AT210" s="205"/>
      <c r="AU210" s="205"/>
      <c r="AV210" s="205"/>
      <c r="AW210" s="205"/>
      <c r="AX210" s="206"/>
      <c r="AY210" s="205"/>
      <c r="AZ210" s="205"/>
      <c r="BA210" s="205"/>
      <c r="BB210" s="205"/>
      <c r="BC210" s="206"/>
      <c r="BD210" s="205"/>
      <c r="BE210" s="205"/>
      <c r="BF210" s="205"/>
      <c r="BG210" s="205"/>
      <c r="BH210" s="206"/>
      <c r="BI210" s="205"/>
      <c r="BJ210" s="205"/>
      <c r="BK210" s="205"/>
      <c r="BL210" s="207"/>
      <c r="BM210" s="7" t="str">
        <f t="shared" si="11"/>
        <v>I</v>
      </c>
    </row>
    <row r="211" spans="1:65" s="2" customFormat="1" ht="27.75" thickTop="1" thickBot="1">
      <c r="A211" s="277">
        <v>196</v>
      </c>
      <c r="B211" s="159" t="str">
        <f t="shared" si="10"/>
        <v>PSS11_Adani Green Energy 27 B Limited (AGE27BL)</v>
      </c>
      <c r="C211" s="31" t="s">
        <v>444</v>
      </c>
      <c r="D211" s="197" t="s">
        <v>23</v>
      </c>
      <c r="E211" s="160" t="s">
        <v>2276</v>
      </c>
      <c r="F211" s="183" t="s">
        <v>2283</v>
      </c>
      <c r="G211" s="199"/>
      <c r="H211" s="200" t="s">
        <v>2284</v>
      </c>
      <c r="I211" s="160" t="s">
        <v>12</v>
      </c>
      <c r="J211" s="198" t="s">
        <v>159</v>
      </c>
      <c r="K211" s="316">
        <v>46143</v>
      </c>
      <c r="L211" s="202"/>
      <c r="M211" s="203"/>
      <c r="N211" s="168" t="str" cm="1">
        <f t="array" ref="N211">_xlfn.IFNA(LOOKUP(2, 1/(MOD(COLUMN(O211:XFD211)-COLUMN(O211), 5)=2)/(O211:XFD211&lt;&gt;""), O211:XFD211),"Not Submitted")</f>
        <v>Cat. -II</v>
      </c>
      <c r="O211" s="238">
        <v>46027</v>
      </c>
      <c r="P211" s="238">
        <v>46037</v>
      </c>
      <c r="Q211" s="8" t="s">
        <v>35</v>
      </c>
      <c r="R211" s="102"/>
      <c r="S211" s="205"/>
      <c r="T211" s="239"/>
      <c r="U211" s="240"/>
      <c r="V211" s="204"/>
      <c r="W211" s="205"/>
      <c r="X211" s="205"/>
      <c r="Y211" s="249"/>
      <c r="Z211" s="219"/>
      <c r="AA211" s="243"/>
      <c r="AB211" s="204"/>
      <c r="AC211" s="204"/>
      <c r="AD211" s="250"/>
      <c r="AE211" s="219"/>
      <c r="AF211" s="243"/>
      <c r="AG211" s="205"/>
      <c r="AH211" s="205"/>
      <c r="AI211" s="236"/>
      <c r="AJ211" s="205"/>
      <c r="AK211" s="205"/>
      <c r="AL211" s="205"/>
      <c r="AM211" s="205"/>
      <c r="AN211" s="206"/>
      <c r="AO211" s="205"/>
      <c r="AP211" s="205"/>
      <c r="AQ211" s="205"/>
      <c r="AR211" s="205"/>
      <c r="AS211" s="206"/>
      <c r="AT211" s="205"/>
      <c r="AU211" s="205"/>
      <c r="AV211" s="205"/>
      <c r="AW211" s="205"/>
      <c r="AX211" s="206"/>
      <c r="AY211" s="205"/>
      <c r="AZ211" s="205"/>
      <c r="BA211" s="205"/>
      <c r="BB211" s="205"/>
      <c r="BC211" s="206"/>
      <c r="BD211" s="205"/>
      <c r="BE211" s="205"/>
      <c r="BF211" s="205"/>
      <c r="BG211" s="205"/>
      <c r="BH211" s="206"/>
      <c r="BI211" s="205"/>
      <c r="BJ211" s="205"/>
      <c r="BK211" s="205"/>
      <c r="BL211" s="207"/>
      <c r="BM211" s="7" t="str">
        <f t="shared" si="11"/>
        <v>I</v>
      </c>
    </row>
    <row r="212" spans="1:65" s="2" customFormat="1" ht="27.75" thickTop="1" thickBot="1">
      <c r="A212" s="277">
        <v>197</v>
      </c>
      <c r="B212" s="159" t="str">
        <f t="shared" si="10"/>
        <v>PSS11_Adani Green Energy 27 B Limited (AGE27BL)</v>
      </c>
      <c r="C212" s="31" t="s">
        <v>444</v>
      </c>
      <c r="D212" s="197" t="s">
        <v>23</v>
      </c>
      <c r="E212" s="160" t="s">
        <v>2276</v>
      </c>
      <c r="F212" s="183" t="s">
        <v>2285</v>
      </c>
      <c r="G212" s="199"/>
      <c r="H212" s="200" t="s">
        <v>2286</v>
      </c>
      <c r="I212" s="160" t="s">
        <v>141</v>
      </c>
      <c r="J212" s="198" t="s">
        <v>159</v>
      </c>
      <c r="K212" s="316">
        <v>46174</v>
      </c>
      <c r="L212" s="202"/>
      <c r="M212" s="203"/>
      <c r="N212" s="168" t="str" cm="1">
        <f t="array" ref="N212">_xlfn.IFNA(LOOKUP(2, 1/(MOD(COLUMN(O212:XFD212)-COLUMN(O212), 5)=2)/(O212:XFD212&lt;&gt;""), O212:XFD212),"Not Submitted")</f>
        <v>Cat. -II</v>
      </c>
      <c r="O212" s="238">
        <v>46028</v>
      </c>
      <c r="P212" s="238">
        <v>46037</v>
      </c>
      <c r="Q212" s="8" t="s">
        <v>35</v>
      </c>
      <c r="R212" s="102"/>
      <c r="S212" s="205"/>
      <c r="T212" s="239"/>
      <c r="U212" s="240"/>
      <c r="V212" s="204"/>
      <c r="W212" s="205"/>
      <c r="X212" s="205"/>
      <c r="Y212" s="249"/>
      <c r="Z212" s="219"/>
      <c r="AA212" s="243"/>
      <c r="AB212" s="204"/>
      <c r="AC212" s="204"/>
      <c r="AD212" s="250"/>
      <c r="AE212" s="219"/>
      <c r="AF212" s="243"/>
      <c r="AG212" s="205"/>
      <c r="AH212" s="205"/>
      <c r="AI212" s="236"/>
      <c r="AJ212" s="205"/>
      <c r="AK212" s="205"/>
      <c r="AL212" s="205"/>
      <c r="AM212" s="205"/>
      <c r="AN212" s="206"/>
      <c r="AO212" s="205"/>
      <c r="AP212" s="205"/>
      <c r="AQ212" s="205"/>
      <c r="AR212" s="205"/>
      <c r="AS212" s="206"/>
      <c r="AT212" s="205"/>
      <c r="AU212" s="205"/>
      <c r="AV212" s="205"/>
      <c r="AW212" s="205"/>
      <c r="AX212" s="206"/>
      <c r="AY212" s="205"/>
      <c r="AZ212" s="205"/>
      <c r="BA212" s="205"/>
      <c r="BB212" s="205"/>
      <c r="BC212" s="206"/>
      <c r="BD212" s="205"/>
      <c r="BE212" s="205"/>
      <c r="BF212" s="205"/>
      <c r="BG212" s="205"/>
      <c r="BH212" s="206"/>
      <c r="BI212" s="205"/>
      <c r="BJ212" s="205"/>
      <c r="BK212" s="205"/>
      <c r="BL212" s="207"/>
      <c r="BM212" s="7" t="str">
        <f t="shared" si="11"/>
        <v>I</v>
      </c>
    </row>
    <row r="213" spans="1:65" s="2" customFormat="1" ht="27.75" thickTop="1" thickBot="1">
      <c r="A213" s="277">
        <v>198</v>
      </c>
      <c r="B213" s="159" t="str">
        <f t="shared" si="10"/>
        <v>PSS11_Adani Green Energy 27 B Limited (AGE27BL)</v>
      </c>
      <c r="C213" s="31" t="s">
        <v>444</v>
      </c>
      <c r="D213" s="197" t="s">
        <v>23</v>
      </c>
      <c r="E213" s="160" t="s">
        <v>2276</v>
      </c>
      <c r="F213" s="183" t="s">
        <v>2287</v>
      </c>
      <c r="G213" s="199"/>
      <c r="H213" s="200" t="s">
        <v>2288</v>
      </c>
      <c r="I213" s="160" t="s">
        <v>141</v>
      </c>
      <c r="J213" s="198" t="s">
        <v>159</v>
      </c>
      <c r="K213" s="316">
        <v>46143</v>
      </c>
      <c r="L213" s="202"/>
      <c r="M213" s="203"/>
      <c r="N213" s="168" t="str" cm="1">
        <f t="array" ref="N213">_xlfn.IFNA(LOOKUP(2, 1/(MOD(COLUMN(O213:XFD213)-COLUMN(O213), 5)=2)/(O213:XFD213&lt;&gt;""), O213:XFD213),"Not Submitted")</f>
        <v>Cat. -II</v>
      </c>
      <c r="O213" s="238">
        <v>46027</v>
      </c>
      <c r="P213" s="238">
        <v>46037</v>
      </c>
      <c r="Q213" s="8" t="s">
        <v>35</v>
      </c>
      <c r="R213" s="102"/>
      <c r="S213" s="205"/>
      <c r="T213" s="239"/>
      <c r="U213" s="240"/>
      <c r="V213" s="204"/>
      <c r="W213" s="205"/>
      <c r="X213" s="205"/>
      <c r="Y213" s="249"/>
      <c r="Z213" s="219"/>
      <c r="AA213" s="243"/>
      <c r="AB213" s="204"/>
      <c r="AC213" s="204"/>
      <c r="AD213" s="250"/>
      <c r="AE213" s="219"/>
      <c r="AF213" s="243"/>
      <c r="AG213" s="205"/>
      <c r="AH213" s="205"/>
      <c r="AI213" s="236"/>
      <c r="AJ213" s="205"/>
      <c r="AK213" s="205"/>
      <c r="AL213" s="205"/>
      <c r="AM213" s="205"/>
      <c r="AN213" s="206"/>
      <c r="AO213" s="205"/>
      <c r="AP213" s="205"/>
      <c r="AQ213" s="205"/>
      <c r="AR213" s="205"/>
      <c r="AS213" s="206"/>
      <c r="AT213" s="205"/>
      <c r="AU213" s="205"/>
      <c r="AV213" s="205"/>
      <c r="AW213" s="205"/>
      <c r="AX213" s="206"/>
      <c r="AY213" s="205"/>
      <c r="AZ213" s="205"/>
      <c r="BA213" s="205"/>
      <c r="BB213" s="205"/>
      <c r="BC213" s="206"/>
      <c r="BD213" s="205"/>
      <c r="BE213" s="205"/>
      <c r="BF213" s="205"/>
      <c r="BG213" s="205"/>
      <c r="BH213" s="206"/>
      <c r="BI213" s="205"/>
      <c r="BJ213" s="205"/>
      <c r="BK213" s="205"/>
      <c r="BL213" s="207"/>
      <c r="BM213" s="7" t="str">
        <f t="shared" si="11"/>
        <v>I</v>
      </c>
    </row>
    <row r="214" spans="1:65" s="2" customFormat="1" ht="27.75" thickTop="1" thickBot="1">
      <c r="A214" s="277">
        <v>199</v>
      </c>
      <c r="B214" s="159" t="str">
        <f t="shared" si="10"/>
        <v>PSS11_Adani Green Energy 27 B Limited (AGE27BL)</v>
      </c>
      <c r="C214" s="31" t="s">
        <v>444</v>
      </c>
      <c r="D214" s="197" t="s">
        <v>23</v>
      </c>
      <c r="E214" s="160" t="s">
        <v>2276</v>
      </c>
      <c r="F214" s="183" t="s">
        <v>2289</v>
      </c>
      <c r="G214" s="199"/>
      <c r="H214" s="200" t="s">
        <v>2290</v>
      </c>
      <c r="I214" s="160" t="s">
        <v>141</v>
      </c>
      <c r="J214" s="198" t="s">
        <v>159</v>
      </c>
      <c r="K214" s="316">
        <v>46174</v>
      </c>
      <c r="L214" s="202"/>
      <c r="M214" s="203"/>
      <c r="N214" s="168" t="str" cm="1">
        <f t="array" ref="N214">_xlfn.IFNA(LOOKUP(2, 1/(MOD(COLUMN(O214:XFD214)-COLUMN(O214), 5)=2)/(O214:XFD214&lt;&gt;""), O214:XFD214),"Not Submitted")</f>
        <v>Cat. -II</v>
      </c>
      <c r="O214" s="238">
        <v>46028</v>
      </c>
      <c r="P214" s="238">
        <v>46037</v>
      </c>
      <c r="Q214" s="8" t="s">
        <v>35</v>
      </c>
      <c r="R214" s="102"/>
      <c r="S214" s="205"/>
      <c r="T214" s="239"/>
      <c r="U214" s="240"/>
      <c r="V214" s="204"/>
      <c r="W214" s="205"/>
      <c r="X214" s="205"/>
      <c r="Y214" s="249"/>
      <c r="Z214" s="219"/>
      <c r="AA214" s="243"/>
      <c r="AB214" s="204"/>
      <c r="AC214" s="204"/>
      <c r="AD214" s="250"/>
      <c r="AE214" s="219"/>
      <c r="AF214" s="243"/>
      <c r="AG214" s="205"/>
      <c r="AH214" s="205"/>
      <c r="AI214" s="236"/>
      <c r="AJ214" s="205"/>
      <c r="AK214" s="205"/>
      <c r="AL214" s="205"/>
      <c r="AM214" s="205"/>
      <c r="AN214" s="206"/>
      <c r="AO214" s="205"/>
      <c r="AP214" s="205"/>
      <c r="AQ214" s="205"/>
      <c r="AR214" s="205"/>
      <c r="AS214" s="206"/>
      <c r="AT214" s="205"/>
      <c r="AU214" s="205"/>
      <c r="AV214" s="205"/>
      <c r="AW214" s="205"/>
      <c r="AX214" s="206"/>
      <c r="AY214" s="205"/>
      <c r="AZ214" s="205"/>
      <c r="BA214" s="205"/>
      <c r="BB214" s="205"/>
      <c r="BC214" s="206"/>
      <c r="BD214" s="205"/>
      <c r="BE214" s="205"/>
      <c r="BF214" s="205"/>
      <c r="BG214" s="205"/>
      <c r="BH214" s="206"/>
      <c r="BI214" s="205"/>
      <c r="BJ214" s="205"/>
      <c r="BK214" s="205"/>
      <c r="BL214" s="207"/>
      <c r="BM214" s="7" t="str">
        <f t="shared" si="11"/>
        <v>I</v>
      </c>
    </row>
    <row r="215" spans="1:65" s="2" customFormat="1" ht="27.75" thickTop="1" thickBot="1">
      <c r="A215" s="277">
        <v>200</v>
      </c>
      <c r="B215" s="159" t="str">
        <f t="shared" si="10"/>
        <v>PSS11_Adani Green Energy 27 B Limited (AGE27BL)</v>
      </c>
      <c r="C215" s="31" t="s">
        <v>444</v>
      </c>
      <c r="D215" s="197" t="s">
        <v>23</v>
      </c>
      <c r="E215" s="160" t="s">
        <v>2276</v>
      </c>
      <c r="F215" s="183" t="s">
        <v>2291</v>
      </c>
      <c r="G215" s="199"/>
      <c r="H215" s="200" t="s">
        <v>2292</v>
      </c>
      <c r="I215" s="160" t="s">
        <v>141</v>
      </c>
      <c r="J215" s="198" t="s">
        <v>159</v>
      </c>
      <c r="K215" s="316">
        <v>46174</v>
      </c>
      <c r="L215" s="202"/>
      <c r="M215" s="203"/>
      <c r="N215" s="168" t="str" cm="1">
        <f t="array" ref="N215">_xlfn.IFNA(LOOKUP(2, 1/(MOD(COLUMN(O215:XFD215)-COLUMN(O215), 5)=2)/(O215:XFD215&lt;&gt;""), O215:XFD215),"Not Submitted")</f>
        <v>Cat. -II</v>
      </c>
      <c r="O215" s="238">
        <v>46028</v>
      </c>
      <c r="P215" s="238">
        <v>46037</v>
      </c>
      <c r="Q215" s="8" t="s">
        <v>35</v>
      </c>
      <c r="R215" s="102"/>
      <c r="S215" s="205"/>
      <c r="T215" s="239"/>
      <c r="U215" s="240"/>
      <c r="V215" s="204"/>
      <c r="W215" s="205"/>
      <c r="X215" s="205"/>
      <c r="Y215" s="249"/>
      <c r="Z215" s="219"/>
      <c r="AA215" s="243"/>
      <c r="AB215" s="204"/>
      <c r="AC215" s="204"/>
      <c r="AD215" s="250"/>
      <c r="AE215" s="219"/>
      <c r="AF215" s="243"/>
      <c r="AG215" s="205"/>
      <c r="AH215" s="205"/>
      <c r="AI215" s="236"/>
      <c r="AJ215" s="205"/>
      <c r="AK215" s="205"/>
      <c r="AL215" s="205"/>
      <c r="AM215" s="205"/>
      <c r="AN215" s="206"/>
      <c r="AO215" s="205"/>
      <c r="AP215" s="205"/>
      <c r="AQ215" s="205"/>
      <c r="AR215" s="205"/>
      <c r="AS215" s="206"/>
      <c r="AT215" s="205"/>
      <c r="AU215" s="205"/>
      <c r="AV215" s="205"/>
      <c r="AW215" s="205"/>
      <c r="AX215" s="206"/>
      <c r="AY215" s="205"/>
      <c r="AZ215" s="205"/>
      <c r="BA215" s="205"/>
      <c r="BB215" s="205"/>
      <c r="BC215" s="206"/>
      <c r="BD215" s="205"/>
      <c r="BE215" s="205"/>
      <c r="BF215" s="205"/>
      <c r="BG215" s="205"/>
      <c r="BH215" s="206"/>
      <c r="BI215" s="205"/>
      <c r="BJ215" s="205"/>
      <c r="BK215" s="205"/>
      <c r="BL215" s="207"/>
      <c r="BM215" s="7" t="str">
        <f t="shared" si="11"/>
        <v>I</v>
      </c>
    </row>
    <row r="216" spans="1:65" s="2" customFormat="1" ht="27.75" thickTop="1" thickBot="1">
      <c r="A216" s="277">
        <v>201</v>
      </c>
      <c r="B216" s="159" t="str">
        <f t="shared" si="10"/>
        <v>PSS11_Adani Green Energy 27 B Limited (AGE27BL)</v>
      </c>
      <c r="C216" s="31" t="s">
        <v>444</v>
      </c>
      <c r="D216" s="197" t="s">
        <v>23</v>
      </c>
      <c r="E216" s="160" t="s">
        <v>2276</v>
      </c>
      <c r="F216" s="183" t="s">
        <v>2293</v>
      </c>
      <c r="G216" s="199"/>
      <c r="H216" s="200" t="s">
        <v>2294</v>
      </c>
      <c r="I216" s="160" t="s">
        <v>141</v>
      </c>
      <c r="J216" s="198" t="s">
        <v>159</v>
      </c>
      <c r="K216" s="316">
        <v>46143</v>
      </c>
      <c r="L216" s="202"/>
      <c r="M216" s="203"/>
      <c r="N216" s="168" t="str" cm="1">
        <f t="array" ref="N216">_xlfn.IFNA(LOOKUP(2, 1/(MOD(COLUMN(O216:XFD216)-COLUMN(O216), 5)=2)/(O216:XFD216&lt;&gt;""), O216:XFD216),"Not Submitted")</f>
        <v>Cat. -II</v>
      </c>
      <c r="O216" s="238">
        <v>46027</v>
      </c>
      <c r="P216" s="238">
        <v>46037</v>
      </c>
      <c r="Q216" s="8" t="s">
        <v>35</v>
      </c>
      <c r="R216" s="102"/>
      <c r="S216" s="205"/>
      <c r="T216" s="239"/>
      <c r="U216" s="240"/>
      <c r="V216" s="204"/>
      <c r="W216" s="205"/>
      <c r="X216" s="205"/>
      <c r="Y216" s="249"/>
      <c r="Z216" s="219"/>
      <c r="AA216" s="243"/>
      <c r="AB216" s="204"/>
      <c r="AC216" s="204"/>
      <c r="AD216" s="250"/>
      <c r="AE216" s="219"/>
      <c r="AF216" s="243"/>
      <c r="AG216" s="205"/>
      <c r="AH216" s="205"/>
      <c r="AI216" s="236"/>
      <c r="AJ216" s="205"/>
      <c r="AK216" s="205"/>
      <c r="AL216" s="205"/>
      <c r="AM216" s="205"/>
      <c r="AN216" s="206"/>
      <c r="AO216" s="205"/>
      <c r="AP216" s="205"/>
      <c r="AQ216" s="205"/>
      <c r="AR216" s="205"/>
      <c r="AS216" s="206"/>
      <c r="AT216" s="205"/>
      <c r="AU216" s="205"/>
      <c r="AV216" s="205"/>
      <c r="AW216" s="205"/>
      <c r="AX216" s="206"/>
      <c r="AY216" s="205"/>
      <c r="AZ216" s="205"/>
      <c r="BA216" s="205"/>
      <c r="BB216" s="205"/>
      <c r="BC216" s="206"/>
      <c r="BD216" s="205"/>
      <c r="BE216" s="205"/>
      <c r="BF216" s="205"/>
      <c r="BG216" s="205"/>
      <c r="BH216" s="206"/>
      <c r="BI216" s="205"/>
      <c r="BJ216" s="205"/>
      <c r="BK216" s="205"/>
      <c r="BL216" s="207"/>
      <c r="BM216" s="7" t="str">
        <f t="shared" si="11"/>
        <v>I</v>
      </c>
    </row>
    <row r="217" spans="1:65" s="2" customFormat="1" ht="27.75" thickTop="1" thickBot="1">
      <c r="A217" s="277">
        <v>202</v>
      </c>
      <c r="B217" s="159" t="str">
        <f t="shared" si="10"/>
        <v>PSS11_Adani Green Energy 27 B Limited (AGE27BL)</v>
      </c>
      <c r="C217" s="31" t="s">
        <v>444</v>
      </c>
      <c r="D217" s="197" t="s">
        <v>23</v>
      </c>
      <c r="E217" s="160" t="s">
        <v>2276</v>
      </c>
      <c r="F217" s="183" t="s">
        <v>2295</v>
      </c>
      <c r="G217" s="199"/>
      <c r="H217" s="200" t="s">
        <v>2296</v>
      </c>
      <c r="I217" s="160" t="s">
        <v>12</v>
      </c>
      <c r="J217" s="198" t="s">
        <v>159</v>
      </c>
      <c r="K217" s="316">
        <v>46174</v>
      </c>
      <c r="L217" s="202"/>
      <c r="M217" s="203"/>
      <c r="N217" s="168" t="str" cm="1">
        <f t="array" ref="N217">_xlfn.IFNA(LOOKUP(2, 1/(MOD(COLUMN(O217:XFD217)-COLUMN(O217), 5)=2)/(O217:XFD217&lt;&gt;""), O217:XFD217),"Not Submitted")</f>
        <v>Cat. -II</v>
      </c>
      <c r="O217" s="238">
        <v>46028</v>
      </c>
      <c r="P217" s="238">
        <v>46037</v>
      </c>
      <c r="Q217" s="8" t="s">
        <v>35</v>
      </c>
      <c r="R217" s="102"/>
      <c r="S217" s="205"/>
      <c r="T217" s="239"/>
      <c r="U217" s="240"/>
      <c r="V217" s="204"/>
      <c r="W217" s="205"/>
      <c r="X217" s="205"/>
      <c r="Y217" s="249"/>
      <c r="Z217" s="219"/>
      <c r="AA217" s="243"/>
      <c r="AB217" s="204"/>
      <c r="AC217" s="204"/>
      <c r="AD217" s="250"/>
      <c r="AE217" s="219"/>
      <c r="AF217" s="243"/>
      <c r="AG217" s="205"/>
      <c r="AH217" s="205"/>
      <c r="AI217" s="236"/>
      <c r="AJ217" s="205"/>
      <c r="AK217" s="205"/>
      <c r="AL217" s="205"/>
      <c r="AM217" s="205"/>
      <c r="AN217" s="206"/>
      <c r="AO217" s="205"/>
      <c r="AP217" s="205"/>
      <c r="AQ217" s="205"/>
      <c r="AR217" s="205"/>
      <c r="AS217" s="206"/>
      <c r="AT217" s="205"/>
      <c r="AU217" s="205"/>
      <c r="AV217" s="205"/>
      <c r="AW217" s="205"/>
      <c r="AX217" s="206"/>
      <c r="AY217" s="205"/>
      <c r="AZ217" s="205"/>
      <c r="BA217" s="205"/>
      <c r="BB217" s="205"/>
      <c r="BC217" s="206"/>
      <c r="BD217" s="205"/>
      <c r="BE217" s="205"/>
      <c r="BF217" s="205"/>
      <c r="BG217" s="205"/>
      <c r="BH217" s="206"/>
      <c r="BI217" s="205"/>
      <c r="BJ217" s="205"/>
      <c r="BK217" s="205"/>
      <c r="BL217" s="207"/>
      <c r="BM217" s="7" t="str">
        <f t="shared" si="11"/>
        <v>I</v>
      </c>
    </row>
    <row r="218" spans="1:65" s="2" customFormat="1" ht="27.75" thickTop="1" thickBot="1">
      <c r="A218" s="277">
        <v>203</v>
      </c>
      <c r="B218" s="159" t="str">
        <f t="shared" si="10"/>
        <v>PSS11_Adani Green Energy 27 B Limited (AGE27BL)</v>
      </c>
      <c r="C218" s="31" t="s">
        <v>444</v>
      </c>
      <c r="D218" s="197" t="s">
        <v>23</v>
      </c>
      <c r="E218" s="160" t="s">
        <v>2276</v>
      </c>
      <c r="F218" s="183" t="s">
        <v>2297</v>
      </c>
      <c r="G218" s="199"/>
      <c r="H218" s="200" t="s">
        <v>2298</v>
      </c>
      <c r="I218" s="160" t="s">
        <v>12</v>
      </c>
      <c r="J218" s="198" t="s">
        <v>159</v>
      </c>
      <c r="K218" s="316">
        <v>46174</v>
      </c>
      <c r="L218" s="202"/>
      <c r="M218" s="203"/>
      <c r="N218" s="168" t="str" cm="1">
        <f t="array" ref="N218">_xlfn.IFNA(LOOKUP(2, 1/(MOD(COLUMN(O218:XFD218)-COLUMN(O218), 5)=2)/(O218:XFD218&lt;&gt;""), O218:XFD218),"Not Submitted")</f>
        <v>Cat. -II</v>
      </c>
      <c r="O218" s="238">
        <v>46028</v>
      </c>
      <c r="P218" s="238">
        <v>46037</v>
      </c>
      <c r="Q218" s="8" t="s">
        <v>35</v>
      </c>
      <c r="R218" s="102"/>
      <c r="S218" s="205"/>
      <c r="T218" s="239"/>
      <c r="U218" s="240"/>
      <c r="V218" s="204"/>
      <c r="W218" s="205"/>
      <c r="X218" s="205"/>
      <c r="Y218" s="249"/>
      <c r="Z218" s="219"/>
      <c r="AA218" s="243"/>
      <c r="AB218" s="204"/>
      <c r="AC218" s="204"/>
      <c r="AD218" s="250"/>
      <c r="AE218" s="219"/>
      <c r="AF218" s="243"/>
      <c r="AG218" s="205"/>
      <c r="AH218" s="205"/>
      <c r="AI218" s="236"/>
      <c r="AJ218" s="205"/>
      <c r="AK218" s="205"/>
      <c r="AL218" s="205"/>
      <c r="AM218" s="205"/>
      <c r="AN218" s="206"/>
      <c r="AO218" s="205"/>
      <c r="AP218" s="205"/>
      <c r="AQ218" s="205"/>
      <c r="AR218" s="205"/>
      <c r="AS218" s="206"/>
      <c r="AT218" s="205"/>
      <c r="AU218" s="205"/>
      <c r="AV218" s="205"/>
      <c r="AW218" s="205"/>
      <c r="AX218" s="206"/>
      <c r="AY218" s="205"/>
      <c r="AZ218" s="205"/>
      <c r="BA218" s="205"/>
      <c r="BB218" s="205"/>
      <c r="BC218" s="206"/>
      <c r="BD218" s="205"/>
      <c r="BE218" s="205"/>
      <c r="BF218" s="205"/>
      <c r="BG218" s="205"/>
      <c r="BH218" s="206"/>
      <c r="BI218" s="205"/>
      <c r="BJ218" s="205"/>
      <c r="BK218" s="205"/>
      <c r="BL218" s="207"/>
      <c r="BM218" s="7" t="str">
        <f t="shared" si="11"/>
        <v>I</v>
      </c>
    </row>
    <row r="219" spans="1:65" s="2" customFormat="1" ht="27.75" thickTop="1" thickBot="1">
      <c r="A219" s="277">
        <v>204</v>
      </c>
      <c r="B219" s="159" t="str">
        <f t="shared" si="10"/>
        <v>PSS11_Adani Green Energy 27 B Limited (AGE27BL)</v>
      </c>
      <c r="C219" s="31" t="s">
        <v>444</v>
      </c>
      <c r="D219" s="197" t="s">
        <v>23</v>
      </c>
      <c r="E219" s="160" t="s">
        <v>2276</v>
      </c>
      <c r="F219" s="183" t="s">
        <v>2299</v>
      </c>
      <c r="G219" s="199"/>
      <c r="H219" s="200" t="s">
        <v>2300</v>
      </c>
      <c r="I219" s="160" t="s">
        <v>141</v>
      </c>
      <c r="J219" s="198" t="s">
        <v>159</v>
      </c>
      <c r="K219" s="316">
        <v>46035</v>
      </c>
      <c r="L219" s="202"/>
      <c r="M219" s="203"/>
      <c r="N219" s="168" t="str" cm="1">
        <f t="array" ref="N219">_xlfn.IFNA(LOOKUP(2, 1/(MOD(COLUMN(O219:XFD219)-COLUMN(O219), 5)=2)/(O219:XFD219&lt;&gt;""), O219:XFD219),"Not Submitted")</f>
        <v>Cat. -II</v>
      </c>
      <c r="O219" s="238">
        <v>46035</v>
      </c>
      <c r="P219" s="238">
        <v>46038</v>
      </c>
      <c r="Q219" s="8" t="s">
        <v>35</v>
      </c>
      <c r="R219" s="102"/>
      <c r="S219" s="205"/>
      <c r="T219" s="239"/>
      <c r="U219" s="240"/>
      <c r="V219" s="204"/>
      <c r="W219" s="205"/>
      <c r="X219" s="205"/>
      <c r="Y219" s="249"/>
      <c r="Z219" s="219"/>
      <c r="AA219" s="243"/>
      <c r="AB219" s="204"/>
      <c r="AC219" s="204"/>
      <c r="AD219" s="250"/>
      <c r="AE219" s="219"/>
      <c r="AF219" s="243"/>
      <c r="AG219" s="205"/>
      <c r="AH219" s="205"/>
      <c r="AI219" s="236"/>
      <c r="AJ219" s="205"/>
      <c r="AK219" s="205"/>
      <c r="AL219" s="205"/>
      <c r="AM219" s="205"/>
      <c r="AN219" s="206"/>
      <c r="AO219" s="205"/>
      <c r="AP219" s="205"/>
      <c r="AQ219" s="205"/>
      <c r="AR219" s="205"/>
      <c r="AS219" s="206"/>
      <c r="AT219" s="205"/>
      <c r="AU219" s="205"/>
      <c r="AV219" s="205"/>
      <c r="AW219" s="205"/>
      <c r="AX219" s="206"/>
      <c r="AY219" s="205"/>
      <c r="AZ219" s="205"/>
      <c r="BA219" s="205"/>
      <c r="BB219" s="205"/>
      <c r="BC219" s="206"/>
      <c r="BD219" s="205"/>
      <c r="BE219" s="205"/>
      <c r="BF219" s="205"/>
      <c r="BG219" s="205"/>
      <c r="BH219" s="206"/>
      <c r="BI219" s="205"/>
      <c r="BJ219" s="205"/>
      <c r="BK219" s="205"/>
      <c r="BL219" s="207"/>
      <c r="BM219" s="7" t="str">
        <f t="shared" si="11"/>
        <v>I</v>
      </c>
    </row>
    <row r="220" spans="1:65" s="2" customFormat="1" ht="27.75" hidden="1" thickTop="1" thickBot="1">
      <c r="A220" s="277">
        <v>205</v>
      </c>
      <c r="B220" s="159" t="str">
        <f t="shared" si="10"/>
        <v>PSS11_Adani Green Energy 27 B Limited (AGE27BL)</v>
      </c>
      <c r="C220" s="31" t="s">
        <v>444</v>
      </c>
      <c r="D220" s="197" t="s">
        <v>23</v>
      </c>
      <c r="E220" s="160" t="s">
        <v>2276</v>
      </c>
      <c r="F220" s="183" t="s">
        <v>2301</v>
      </c>
      <c r="G220" s="199"/>
      <c r="H220" s="200" t="s">
        <v>2302</v>
      </c>
      <c r="I220" s="160" t="s">
        <v>141</v>
      </c>
      <c r="J220" s="198" t="s">
        <v>159</v>
      </c>
      <c r="K220" s="316">
        <v>46174</v>
      </c>
      <c r="L220" s="202"/>
      <c r="M220" s="203"/>
      <c r="N220" s="168" t="str" cm="1">
        <f t="array" ref="N220">_xlfn.IFNA(LOOKUP(2, 1/(MOD(COLUMN(O220:XFD220)-COLUMN(O220), 5)=2)/(O220:XFD220&lt;&gt;""), O220:XFD220),"Not Submitted")</f>
        <v>Under Review</v>
      </c>
      <c r="O220" s="238">
        <v>46028</v>
      </c>
      <c r="P220" s="238"/>
      <c r="Q220" s="198" t="s">
        <v>57</v>
      </c>
      <c r="R220" s="102"/>
      <c r="S220" s="205"/>
      <c r="T220" s="239"/>
      <c r="U220" s="240"/>
      <c r="V220" s="204"/>
      <c r="W220" s="205"/>
      <c r="X220" s="205"/>
      <c r="Y220" s="249"/>
      <c r="Z220" s="219"/>
      <c r="AA220" s="243"/>
      <c r="AB220" s="204"/>
      <c r="AC220" s="204"/>
      <c r="AD220" s="250"/>
      <c r="AE220" s="219"/>
      <c r="AF220" s="243"/>
      <c r="AG220" s="205"/>
      <c r="AH220" s="205"/>
      <c r="AI220" s="236"/>
      <c r="AJ220" s="205"/>
      <c r="AK220" s="205"/>
      <c r="AL220" s="205"/>
      <c r="AM220" s="205"/>
      <c r="AN220" s="206"/>
      <c r="AO220" s="205"/>
      <c r="AP220" s="205"/>
      <c r="AQ220" s="205"/>
      <c r="AR220" s="205"/>
      <c r="AS220" s="206"/>
      <c r="AT220" s="205"/>
      <c r="AU220" s="205"/>
      <c r="AV220" s="205"/>
      <c r="AW220" s="205"/>
      <c r="AX220" s="206"/>
      <c r="AY220" s="205"/>
      <c r="AZ220" s="205"/>
      <c r="BA220" s="205"/>
      <c r="BB220" s="205"/>
      <c r="BC220" s="206"/>
      <c r="BD220" s="205"/>
      <c r="BE220" s="205"/>
      <c r="BF220" s="205"/>
      <c r="BG220" s="205"/>
      <c r="BH220" s="206"/>
      <c r="BI220" s="205"/>
      <c r="BJ220" s="205"/>
      <c r="BK220" s="205"/>
      <c r="BL220" s="207"/>
      <c r="BM220" s="7" t="str">
        <f t="shared" si="11"/>
        <v>I</v>
      </c>
    </row>
    <row r="221" spans="1:65" s="2" customFormat="1" ht="27.75" thickTop="1" thickBot="1">
      <c r="A221" s="277">
        <v>206</v>
      </c>
      <c r="B221" s="159" t="str">
        <f t="shared" si="10"/>
        <v>PSS11_Adani Green Energy 27 B Limited (AGE27BL)</v>
      </c>
      <c r="C221" s="31" t="s">
        <v>444</v>
      </c>
      <c r="D221" s="197" t="s">
        <v>23</v>
      </c>
      <c r="E221" s="160" t="s">
        <v>2276</v>
      </c>
      <c r="F221" s="183" t="s">
        <v>2303</v>
      </c>
      <c r="G221" s="199"/>
      <c r="H221" s="200" t="s">
        <v>2304</v>
      </c>
      <c r="I221" s="160" t="s">
        <v>12</v>
      </c>
      <c r="J221" s="198" t="s">
        <v>159</v>
      </c>
      <c r="K221" s="316">
        <v>46143</v>
      </c>
      <c r="L221" s="202"/>
      <c r="M221" s="203"/>
      <c r="N221" s="168" t="str" cm="1">
        <f t="array" ref="N221">_xlfn.IFNA(LOOKUP(2, 1/(MOD(COLUMN(O221:XFD221)-COLUMN(O221), 5)=2)/(O221:XFD221&lt;&gt;""), O221:XFD221),"Not Submitted")</f>
        <v>Cat. -II</v>
      </c>
      <c r="O221" s="238">
        <v>46027</v>
      </c>
      <c r="P221" s="238">
        <v>46037</v>
      </c>
      <c r="Q221" s="8" t="s">
        <v>35</v>
      </c>
      <c r="R221" s="102"/>
      <c r="S221" s="205"/>
      <c r="T221" s="239"/>
      <c r="U221" s="240"/>
      <c r="V221" s="204"/>
      <c r="W221" s="205"/>
      <c r="X221" s="205"/>
      <c r="Y221" s="249"/>
      <c r="Z221" s="219"/>
      <c r="AA221" s="243"/>
      <c r="AB221" s="204"/>
      <c r="AC221" s="204"/>
      <c r="AD221" s="250"/>
      <c r="AE221" s="219"/>
      <c r="AF221" s="243"/>
      <c r="AG221" s="205"/>
      <c r="AH221" s="205"/>
      <c r="AI221" s="236"/>
      <c r="AJ221" s="205"/>
      <c r="AK221" s="205"/>
      <c r="AL221" s="205"/>
      <c r="AM221" s="205"/>
      <c r="AN221" s="206"/>
      <c r="AO221" s="205"/>
      <c r="AP221" s="205"/>
      <c r="AQ221" s="205"/>
      <c r="AR221" s="205"/>
      <c r="AS221" s="206"/>
      <c r="AT221" s="205"/>
      <c r="AU221" s="205"/>
      <c r="AV221" s="205"/>
      <c r="AW221" s="205"/>
      <c r="AX221" s="206"/>
      <c r="AY221" s="205"/>
      <c r="AZ221" s="205"/>
      <c r="BA221" s="205"/>
      <c r="BB221" s="205"/>
      <c r="BC221" s="206"/>
      <c r="BD221" s="205"/>
      <c r="BE221" s="205"/>
      <c r="BF221" s="205"/>
      <c r="BG221" s="205"/>
      <c r="BH221" s="206"/>
      <c r="BI221" s="205"/>
      <c r="BJ221" s="205"/>
      <c r="BK221" s="205"/>
      <c r="BL221" s="207"/>
      <c r="BM221" s="7" t="str">
        <f t="shared" si="11"/>
        <v>I</v>
      </c>
    </row>
    <row r="222" spans="1:65" s="2" customFormat="1" ht="27.75" thickTop="1" thickBot="1">
      <c r="A222" s="277">
        <v>207</v>
      </c>
      <c r="B222" s="159" t="str">
        <f t="shared" si="10"/>
        <v>PSS11_Adani Green Energy 27 B Limited (AGE27BL)</v>
      </c>
      <c r="C222" s="31" t="s">
        <v>444</v>
      </c>
      <c r="D222" s="197" t="s">
        <v>23</v>
      </c>
      <c r="E222" s="160" t="s">
        <v>2276</v>
      </c>
      <c r="F222" s="183" t="s">
        <v>2305</v>
      </c>
      <c r="G222" s="199"/>
      <c r="H222" s="200" t="s">
        <v>2306</v>
      </c>
      <c r="I222" s="160" t="s">
        <v>141</v>
      </c>
      <c r="J222" s="198" t="s">
        <v>159</v>
      </c>
      <c r="K222" s="316">
        <v>46143</v>
      </c>
      <c r="L222" s="202"/>
      <c r="M222" s="203"/>
      <c r="N222" s="168" t="str" cm="1">
        <f t="array" ref="N222">_xlfn.IFNA(LOOKUP(2, 1/(MOD(COLUMN(O222:XFD222)-COLUMN(O222), 5)=2)/(O222:XFD222&lt;&gt;""), O222:XFD222),"Not Submitted")</f>
        <v>Cat. -II</v>
      </c>
      <c r="O222" s="238">
        <v>46027</v>
      </c>
      <c r="P222" s="238">
        <v>46037</v>
      </c>
      <c r="Q222" s="8" t="s">
        <v>35</v>
      </c>
      <c r="R222" s="102"/>
      <c r="S222" s="205"/>
      <c r="T222" s="239"/>
      <c r="U222" s="240"/>
      <c r="V222" s="204"/>
      <c r="W222" s="205"/>
      <c r="X222" s="205"/>
      <c r="Y222" s="249"/>
      <c r="Z222" s="219"/>
      <c r="AA222" s="243"/>
      <c r="AB222" s="204"/>
      <c r="AC222" s="204"/>
      <c r="AD222" s="250"/>
      <c r="AE222" s="219"/>
      <c r="AF222" s="243"/>
      <c r="AG222" s="205"/>
      <c r="AH222" s="205"/>
      <c r="AI222" s="236"/>
      <c r="AJ222" s="205"/>
      <c r="AK222" s="205"/>
      <c r="AL222" s="205"/>
      <c r="AM222" s="205"/>
      <c r="AN222" s="206"/>
      <c r="AO222" s="205"/>
      <c r="AP222" s="205"/>
      <c r="AQ222" s="205"/>
      <c r="AR222" s="205"/>
      <c r="AS222" s="206"/>
      <c r="AT222" s="205"/>
      <c r="AU222" s="205"/>
      <c r="AV222" s="205"/>
      <c r="AW222" s="205"/>
      <c r="AX222" s="206"/>
      <c r="AY222" s="205"/>
      <c r="AZ222" s="205"/>
      <c r="BA222" s="205"/>
      <c r="BB222" s="205"/>
      <c r="BC222" s="206"/>
      <c r="BD222" s="205"/>
      <c r="BE222" s="205"/>
      <c r="BF222" s="205"/>
      <c r="BG222" s="205"/>
      <c r="BH222" s="206"/>
      <c r="BI222" s="205"/>
      <c r="BJ222" s="205"/>
      <c r="BK222" s="205"/>
      <c r="BL222" s="207"/>
      <c r="BM222" s="7" t="str">
        <f t="shared" si="11"/>
        <v>I</v>
      </c>
    </row>
    <row r="223" spans="1:65" s="2" customFormat="1" ht="27.75" thickTop="1" thickBot="1">
      <c r="A223" s="277">
        <v>208</v>
      </c>
      <c r="B223" s="159" t="str">
        <f t="shared" si="10"/>
        <v>PSS11_Adani Green Energy 27 B Limited (AGE27BL)</v>
      </c>
      <c r="C223" s="31" t="s">
        <v>444</v>
      </c>
      <c r="D223" s="197" t="s">
        <v>23</v>
      </c>
      <c r="E223" s="160" t="s">
        <v>2276</v>
      </c>
      <c r="F223" s="183" t="s">
        <v>2307</v>
      </c>
      <c r="G223" s="199"/>
      <c r="H223" s="200" t="s">
        <v>2308</v>
      </c>
      <c r="I223" s="160" t="s">
        <v>141</v>
      </c>
      <c r="J223" s="198" t="s">
        <v>159</v>
      </c>
      <c r="K223" s="316">
        <v>46035</v>
      </c>
      <c r="L223" s="202"/>
      <c r="M223" s="203"/>
      <c r="N223" s="168" t="str" cm="1">
        <f t="array" ref="N223">_xlfn.IFNA(LOOKUP(2, 1/(MOD(COLUMN(O223:XFD223)-COLUMN(O223), 5)=2)/(O223:XFD223&lt;&gt;""), O223:XFD223),"Not Submitted")</f>
        <v>Cat. -II</v>
      </c>
      <c r="O223" s="238">
        <v>46035</v>
      </c>
      <c r="P223" s="238">
        <v>46038</v>
      </c>
      <c r="Q223" s="8" t="s">
        <v>35</v>
      </c>
      <c r="R223" s="102"/>
      <c r="S223" s="205"/>
      <c r="T223" s="239"/>
      <c r="U223" s="240"/>
      <c r="V223" s="204"/>
      <c r="W223" s="205"/>
      <c r="X223" s="205"/>
      <c r="Y223" s="249"/>
      <c r="Z223" s="219"/>
      <c r="AA223" s="243"/>
      <c r="AB223" s="204"/>
      <c r="AC223" s="204"/>
      <c r="AD223" s="250"/>
      <c r="AE223" s="219"/>
      <c r="AF223" s="243"/>
      <c r="AG223" s="205"/>
      <c r="AH223" s="205"/>
      <c r="AI223" s="236"/>
      <c r="AJ223" s="205"/>
      <c r="AK223" s="205"/>
      <c r="AL223" s="205"/>
      <c r="AM223" s="205"/>
      <c r="AN223" s="206"/>
      <c r="AO223" s="205"/>
      <c r="AP223" s="205"/>
      <c r="AQ223" s="205"/>
      <c r="AR223" s="205"/>
      <c r="AS223" s="206"/>
      <c r="AT223" s="205"/>
      <c r="AU223" s="205"/>
      <c r="AV223" s="205"/>
      <c r="AW223" s="205"/>
      <c r="AX223" s="206"/>
      <c r="AY223" s="205"/>
      <c r="AZ223" s="205"/>
      <c r="BA223" s="205"/>
      <c r="BB223" s="205"/>
      <c r="BC223" s="206"/>
      <c r="BD223" s="205"/>
      <c r="BE223" s="205"/>
      <c r="BF223" s="205"/>
      <c r="BG223" s="205"/>
      <c r="BH223" s="206"/>
      <c r="BI223" s="205"/>
      <c r="BJ223" s="205"/>
      <c r="BK223" s="205"/>
      <c r="BL223" s="207"/>
      <c r="BM223" s="7" t="str">
        <f t="shared" si="11"/>
        <v>I</v>
      </c>
    </row>
    <row r="224" spans="1:65" s="2" customFormat="1" ht="27.75" thickTop="1" thickBot="1">
      <c r="A224" s="277">
        <v>209</v>
      </c>
      <c r="B224" s="159" t="str">
        <f t="shared" si="10"/>
        <v>PSS11_Adani Green Energy 27 B Limited (AGE27BL)</v>
      </c>
      <c r="C224" s="31" t="s">
        <v>444</v>
      </c>
      <c r="D224" s="197" t="s">
        <v>23</v>
      </c>
      <c r="E224" s="160" t="s">
        <v>2276</v>
      </c>
      <c r="F224" s="183" t="s">
        <v>2309</v>
      </c>
      <c r="G224" s="199"/>
      <c r="H224" s="200" t="s">
        <v>2310</v>
      </c>
      <c r="I224" s="160" t="s">
        <v>141</v>
      </c>
      <c r="J224" s="198" t="s">
        <v>159</v>
      </c>
      <c r="K224" s="316">
        <v>46037</v>
      </c>
      <c r="L224" s="202"/>
      <c r="M224" s="203"/>
      <c r="N224" s="168" t="str" cm="1">
        <f t="array" ref="N224">_xlfn.IFNA(LOOKUP(2, 1/(MOD(COLUMN(O224:XFD224)-COLUMN(O224), 5)=2)/(O224:XFD224&lt;&gt;""), O224:XFD224),"Not Submitted")</f>
        <v>Cat. -II</v>
      </c>
      <c r="O224" s="238">
        <v>46035</v>
      </c>
      <c r="P224" s="238">
        <v>46038</v>
      </c>
      <c r="Q224" s="8" t="s">
        <v>35</v>
      </c>
      <c r="R224" s="102"/>
      <c r="S224" s="205"/>
      <c r="T224" s="239"/>
      <c r="U224" s="240"/>
      <c r="V224" s="204"/>
      <c r="W224" s="205"/>
      <c r="X224" s="205"/>
      <c r="Y224" s="249"/>
      <c r="Z224" s="219"/>
      <c r="AA224" s="243"/>
      <c r="AB224" s="204"/>
      <c r="AC224" s="204"/>
      <c r="AD224" s="250"/>
      <c r="AE224" s="219"/>
      <c r="AF224" s="243"/>
      <c r="AG224" s="205"/>
      <c r="AH224" s="205"/>
      <c r="AI224" s="236"/>
      <c r="AJ224" s="205"/>
      <c r="AK224" s="205"/>
      <c r="AL224" s="205"/>
      <c r="AM224" s="205"/>
      <c r="AN224" s="206"/>
      <c r="AO224" s="205"/>
      <c r="AP224" s="205"/>
      <c r="AQ224" s="205"/>
      <c r="AR224" s="205"/>
      <c r="AS224" s="206"/>
      <c r="AT224" s="205"/>
      <c r="AU224" s="205"/>
      <c r="AV224" s="205"/>
      <c r="AW224" s="205"/>
      <c r="AX224" s="206"/>
      <c r="AY224" s="205"/>
      <c r="AZ224" s="205"/>
      <c r="BA224" s="205"/>
      <c r="BB224" s="205"/>
      <c r="BC224" s="206"/>
      <c r="BD224" s="205"/>
      <c r="BE224" s="205"/>
      <c r="BF224" s="205"/>
      <c r="BG224" s="205"/>
      <c r="BH224" s="206"/>
      <c r="BI224" s="205"/>
      <c r="BJ224" s="205"/>
      <c r="BK224" s="205"/>
      <c r="BL224" s="207"/>
      <c r="BM224" s="7" t="str">
        <f t="shared" si="11"/>
        <v>I</v>
      </c>
    </row>
    <row r="225" spans="1:65" s="2" customFormat="1" ht="27.75" thickTop="1" thickBot="1">
      <c r="A225" s="277">
        <v>210</v>
      </c>
      <c r="B225" s="159" t="str">
        <f t="shared" si="10"/>
        <v>PSS11_Adani Green Energy 27 B Limited (AGE27BL)</v>
      </c>
      <c r="C225" s="31" t="s">
        <v>444</v>
      </c>
      <c r="D225" s="197" t="s">
        <v>23</v>
      </c>
      <c r="E225" s="160" t="s">
        <v>2276</v>
      </c>
      <c r="F225" s="183" t="s">
        <v>2311</v>
      </c>
      <c r="G225" s="199"/>
      <c r="H225" s="200" t="s">
        <v>2312</v>
      </c>
      <c r="I225" s="160" t="s">
        <v>12</v>
      </c>
      <c r="J225" s="198" t="s">
        <v>159</v>
      </c>
      <c r="K225" s="316">
        <v>46143</v>
      </c>
      <c r="L225" s="202"/>
      <c r="M225" s="203"/>
      <c r="N225" s="168" t="str" cm="1">
        <f t="array" ref="N225">_xlfn.IFNA(LOOKUP(2, 1/(MOD(COLUMN(O225:XFD225)-COLUMN(O225), 5)=2)/(O225:XFD225&lt;&gt;""), O225:XFD225),"Not Submitted")</f>
        <v>Cat. -II</v>
      </c>
      <c r="O225" s="238">
        <v>46027</v>
      </c>
      <c r="P225" s="238">
        <v>46037</v>
      </c>
      <c r="Q225" s="8" t="s">
        <v>35</v>
      </c>
      <c r="R225" s="102"/>
      <c r="S225" s="205"/>
      <c r="T225" s="239"/>
      <c r="U225" s="240"/>
      <c r="V225" s="204"/>
      <c r="W225" s="205"/>
      <c r="X225" s="205"/>
      <c r="Y225" s="249"/>
      <c r="Z225" s="219"/>
      <c r="AA225" s="243"/>
      <c r="AB225" s="204"/>
      <c r="AC225" s="204"/>
      <c r="AD225" s="250"/>
      <c r="AE225" s="219"/>
      <c r="AF225" s="243"/>
      <c r="AG225" s="205"/>
      <c r="AH225" s="205"/>
      <c r="AI225" s="236"/>
      <c r="AJ225" s="205"/>
      <c r="AK225" s="205"/>
      <c r="AL225" s="205"/>
      <c r="AM225" s="205"/>
      <c r="AN225" s="206"/>
      <c r="AO225" s="205"/>
      <c r="AP225" s="205"/>
      <c r="AQ225" s="205"/>
      <c r="AR225" s="205"/>
      <c r="AS225" s="206"/>
      <c r="AT225" s="205"/>
      <c r="AU225" s="205"/>
      <c r="AV225" s="205"/>
      <c r="AW225" s="205"/>
      <c r="AX225" s="206"/>
      <c r="AY225" s="205"/>
      <c r="AZ225" s="205"/>
      <c r="BA225" s="205"/>
      <c r="BB225" s="205"/>
      <c r="BC225" s="206"/>
      <c r="BD225" s="205"/>
      <c r="BE225" s="205"/>
      <c r="BF225" s="205"/>
      <c r="BG225" s="205"/>
      <c r="BH225" s="206"/>
      <c r="BI225" s="205"/>
      <c r="BJ225" s="205"/>
      <c r="BK225" s="205"/>
      <c r="BL225" s="207"/>
      <c r="BM225" s="7" t="str">
        <f t="shared" si="11"/>
        <v>I</v>
      </c>
    </row>
    <row r="226" spans="1:65" s="2" customFormat="1" ht="27.75" thickTop="1" thickBot="1">
      <c r="A226" s="277">
        <v>211</v>
      </c>
      <c r="B226" s="159" t="str">
        <f t="shared" si="10"/>
        <v>PSS11_Adani Green Energy 27 B Limited (AGE27BL)</v>
      </c>
      <c r="C226" s="31" t="s">
        <v>444</v>
      </c>
      <c r="D226" s="197" t="s">
        <v>23</v>
      </c>
      <c r="E226" s="160" t="s">
        <v>2276</v>
      </c>
      <c r="F226" s="183" t="s">
        <v>2313</v>
      </c>
      <c r="G226" s="199"/>
      <c r="H226" s="200" t="s">
        <v>2314</v>
      </c>
      <c r="I226" s="160" t="s">
        <v>141</v>
      </c>
      <c r="J226" s="198" t="s">
        <v>159</v>
      </c>
      <c r="K226" s="316">
        <v>46174</v>
      </c>
      <c r="L226" s="202"/>
      <c r="M226" s="203"/>
      <c r="N226" s="168" t="str" cm="1">
        <f t="array" ref="N226">_xlfn.IFNA(LOOKUP(2, 1/(MOD(COLUMN(O226:XFD226)-COLUMN(O226), 5)=2)/(O226:XFD226&lt;&gt;""), O226:XFD226),"Not Submitted")</f>
        <v>Cat. -II</v>
      </c>
      <c r="O226" s="238">
        <v>46028</v>
      </c>
      <c r="P226" s="238">
        <v>46037</v>
      </c>
      <c r="Q226" s="8" t="s">
        <v>35</v>
      </c>
      <c r="R226" s="102"/>
      <c r="S226" s="205"/>
      <c r="T226" s="239"/>
      <c r="U226" s="240"/>
      <c r="V226" s="204"/>
      <c r="W226" s="205"/>
      <c r="X226" s="205"/>
      <c r="Y226" s="249"/>
      <c r="Z226" s="219"/>
      <c r="AA226" s="243"/>
      <c r="AB226" s="204"/>
      <c r="AC226" s="204"/>
      <c r="AD226" s="250"/>
      <c r="AE226" s="219"/>
      <c r="AF226" s="243"/>
      <c r="AG226" s="205"/>
      <c r="AH226" s="205"/>
      <c r="AI226" s="236"/>
      <c r="AJ226" s="205"/>
      <c r="AK226" s="205"/>
      <c r="AL226" s="205"/>
      <c r="AM226" s="205"/>
      <c r="AN226" s="206"/>
      <c r="AO226" s="205"/>
      <c r="AP226" s="205"/>
      <c r="AQ226" s="205"/>
      <c r="AR226" s="205"/>
      <c r="AS226" s="206"/>
      <c r="AT226" s="205"/>
      <c r="AU226" s="205"/>
      <c r="AV226" s="205"/>
      <c r="AW226" s="205"/>
      <c r="AX226" s="206"/>
      <c r="AY226" s="205"/>
      <c r="AZ226" s="205"/>
      <c r="BA226" s="205"/>
      <c r="BB226" s="205"/>
      <c r="BC226" s="206"/>
      <c r="BD226" s="205"/>
      <c r="BE226" s="205"/>
      <c r="BF226" s="205"/>
      <c r="BG226" s="205"/>
      <c r="BH226" s="206"/>
      <c r="BI226" s="205"/>
      <c r="BJ226" s="205"/>
      <c r="BK226" s="205"/>
      <c r="BL226" s="207"/>
      <c r="BM226" s="7" t="str">
        <f t="shared" si="11"/>
        <v>I</v>
      </c>
    </row>
    <row r="227" spans="1:65" s="2" customFormat="1" ht="27.75" hidden="1" thickTop="1" thickBot="1">
      <c r="A227" s="277">
        <v>212</v>
      </c>
      <c r="B227" s="159" t="str">
        <f t="shared" si="10"/>
        <v>PSS11_Adani Green Energy 27 B Limited (AGE27BL)</v>
      </c>
      <c r="C227" s="31" t="s">
        <v>444</v>
      </c>
      <c r="D227" s="197" t="s">
        <v>23</v>
      </c>
      <c r="E227" s="160" t="s">
        <v>2276</v>
      </c>
      <c r="F227" s="183" t="s">
        <v>2315</v>
      </c>
      <c r="G227" s="199"/>
      <c r="H227" s="200" t="s">
        <v>2316</v>
      </c>
      <c r="I227" s="160" t="s">
        <v>141</v>
      </c>
      <c r="J227" s="198" t="s">
        <v>2317</v>
      </c>
      <c r="K227" s="316">
        <v>46055</v>
      </c>
      <c r="L227" s="202"/>
      <c r="M227" s="203"/>
      <c r="N227" s="168" t="str" cm="1">
        <f t="array" ref="N227">_xlfn.IFNA(LOOKUP(2, 1/(MOD(COLUMN(O227:XFD227)-COLUMN(O227), 5)=2)/(O227:XFD227&lt;&gt;""), O227:XFD227),"Not Submitted")</f>
        <v>Not Submitted</v>
      </c>
      <c r="O227" s="238"/>
      <c r="P227" s="238"/>
      <c r="Q227" s="198"/>
      <c r="R227" s="102"/>
      <c r="S227" s="205"/>
      <c r="T227" s="239"/>
      <c r="U227" s="240"/>
      <c r="V227" s="204"/>
      <c r="W227" s="205"/>
      <c r="X227" s="205"/>
      <c r="Y227" s="249"/>
      <c r="Z227" s="219"/>
      <c r="AA227" s="243"/>
      <c r="AB227" s="204"/>
      <c r="AC227" s="204"/>
      <c r="AD227" s="250"/>
      <c r="AE227" s="219"/>
      <c r="AF227" s="243"/>
      <c r="AG227" s="205"/>
      <c r="AH227" s="205"/>
      <c r="AI227" s="236"/>
      <c r="AJ227" s="205"/>
      <c r="AK227" s="205"/>
      <c r="AL227" s="205"/>
      <c r="AM227" s="205"/>
      <c r="AN227" s="206"/>
      <c r="AO227" s="205"/>
      <c r="AP227" s="205"/>
      <c r="AQ227" s="205"/>
      <c r="AR227" s="205"/>
      <c r="AS227" s="206"/>
      <c r="AT227" s="205"/>
      <c r="AU227" s="205"/>
      <c r="AV227" s="205"/>
      <c r="AW227" s="205"/>
      <c r="AX227" s="206"/>
      <c r="AY227" s="205"/>
      <c r="AZ227" s="205"/>
      <c r="BA227" s="205"/>
      <c r="BB227" s="205"/>
      <c r="BC227" s="206"/>
      <c r="BD227" s="205"/>
      <c r="BE227" s="205"/>
      <c r="BF227" s="205"/>
      <c r="BG227" s="205"/>
      <c r="BH227" s="206"/>
      <c r="BI227" s="205"/>
      <c r="BJ227" s="205"/>
      <c r="BK227" s="205"/>
      <c r="BL227" s="207"/>
      <c r="BM227" s="7" t="str">
        <f t="shared" si="11"/>
        <v>I</v>
      </c>
    </row>
    <row r="228" spans="1:65" s="2" customFormat="1" ht="27.75" hidden="1" thickTop="1" thickBot="1">
      <c r="A228" s="277">
        <v>213</v>
      </c>
      <c r="B228" s="159" t="str">
        <f t="shared" si="10"/>
        <v>PSS11_Adani Green Energy 27 B Limited (AGE27BL)</v>
      </c>
      <c r="C228" s="31" t="s">
        <v>444</v>
      </c>
      <c r="D228" s="197" t="s">
        <v>23</v>
      </c>
      <c r="E228" s="160" t="s">
        <v>2276</v>
      </c>
      <c r="F228" s="183" t="s">
        <v>2318</v>
      </c>
      <c r="G228" s="199"/>
      <c r="H228" s="200" t="s">
        <v>2319</v>
      </c>
      <c r="I228" s="160" t="s">
        <v>141</v>
      </c>
      <c r="J228" s="198" t="s">
        <v>2320</v>
      </c>
      <c r="K228" s="316">
        <v>46144</v>
      </c>
      <c r="L228" s="202"/>
      <c r="M228" s="203"/>
      <c r="N228" s="168" t="str" cm="1">
        <f t="array" ref="N228">_xlfn.IFNA(LOOKUP(2, 1/(MOD(COLUMN(O228:XFD228)-COLUMN(O228), 5)=2)/(O228:XFD228&lt;&gt;""), O228:XFD228),"Not Submitted")</f>
        <v>Not Submitted</v>
      </c>
      <c r="O228" s="238"/>
      <c r="P228" s="238"/>
      <c r="Q228" s="198"/>
      <c r="R228" s="102"/>
      <c r="S228" s="205"/>
      <c r="T228" s="239"/>
      <c r="U228" s="240"/>
      <c r="V228" s="204"/>
      <c r="W228" s="205"/>
      <c r="X228" s="205"/>
      <c r="Y228" s="249"/>
      <c r="Z228" s="219"/>
      <c r="AA228" s="243"/>
      <c r="AB228" s="204"/>
      <c r="AC228" s="204"/>
      <c r="AD228" s="250"/>
      <c r="AE228" s="219"/>
      <c r="AF228" s="243"/>
      <c r="AG228" s="205"/>
      <c r="AH228" s="205"/>
      <c r="AI228" s="236"/>
      <c r="AJ228" s="205"/>
      <c r="AK228" s="205"/>
      <c r="AL228" s="205"/>
      <c r="AM228" s="205"/>
      <c r="AN228" s="206"/>
      <c r="AO228" s="205"/>
      <c r="AP228" s="205"/>
      <c r="AQ228" s="205"/>
      <c r="AR228" s="205"/>
      <c r="AS228" s="206"/>
      <c r="AT228" s="205"/>
      <c r="AU228" s="205"/>
      <c r="AV228" s="205"/>
      <c r="AW228" s="205"/>
      <c r="AX228" s="206"/>
      <c r="AY228" s="205"/>
      <c r="AZ228" s="205"/>
      <c r="BA228" s="205"/>
      <c r="BB228" s="205"/>
      <c r="BC228" s="206"/>
      <c r="BD228" s="205"/>
      <c r="BE228" s="205"/>
      <c r="BF228" s="205"/>
      <c r="BG228" s="205"/>
      <c r="BH228" s="206"/>
      <c r="BI228" s="205"/>
      <c r="BJ228" s="205"/>
      <c r="BK228" s="205"/>
      <c r="BL228" s="207"/>
      <c r="BM228" s="7" t="str">
        <f t="shared" si="11"/>
        <v>I</v>
      </c>
    </row>
    <row r="229" spans="1:65" s="2" customFormat="1" ht="27.75" hidden="1" thickTop="1" thickBot="1">
      <c r="A229" s="277">
        <v>214</v>
      </c>
      <c r="B229" s="159" t="str">
        <f t="shared" si="10"/>
        <v>PSS11_Adani Green Energy 27 B Limited (AGE27BL)</v>
      </c>
      <c r="C229" s="31" t="s">
        <v>444</v>
      </c>
      <c r="D229" s="197" t="s">
        <v>23</v>
      </c>
      <c r="E229" s="160" t="s">
        <v>2276</v>
      </c>
      <c r="F229" s="183" t="s">
        <v>2321</v>
      </c>
      <c r="G229" s="199"/>
      <c r="H229" s="200" t="s">
        <v>2322</v>
      </c>
      <c r="I229" s="160" t="s">
        <v>12</v>
      </c>
      <c r="J229" s="198" t="s">
        <v>159</v>
      </c>
      <c r="K229" s="316">
        <v>46144</v>
      </c>
      <c r="L229" s="202"/>
      <c r="M229" s="203"/>
      <c r="N229" s="168" t="str" cm="1">
        <f t="array" ref="N229">_xlfn.IFNA(LOOKUP(2, 1/(MOD(COLUMN(O229:XFD229)-COLUMN(O229), 5)=2)/(O229:XFD229&lt;&gt;""), O229:XFD229),"Not Submitted")</f>
        <v>Not Submitted</v>
      </c>
      <c r="O229" s="238"/>
      <c r="P229" s="238"/>
      <c r="Q229" s="198"/>
      <c r="R229" s="102"/>
      <c r="S229" s="205"/>
      <c r="T229" s="239"/>
      <c r="U229" s="240"/>
      <c r="V229" s="204"/>
      <c r="W229" s="205"/>
      <c r="X229" s="205"/>
      <c r="Y229" s="249"/>
      <c r="Z229" s="219"/>
      <c r="AA229" s="243"/>
      <c r="AB229" s="204"/>
      <c r="AC229" s="204"/>
      <c r="AD229" s="250"/>
      <c r="AE229" s="219"/>
      <c r="AF229" s="243"/>
      <c r="AG229" s="205"/>
      <c r="AH229" s="205"/>
      <c r="AI229" s="236"/>
      <c r="AJ229" s="205"/>
      <c r="AK229" s="205"/>
      <c r="AL229" s="205"/>
      <c r="AM229" s="205"/>
      <c r="AN229" s="206"/>
      <c r="AO229" s="205"/>
      <c r="AP229" s="205"/>
      <c r="AQ229" s="205"/>
      <c r="AR229" s="205"/>
      <c r="AS229" s="206"/>
      <c r="AT229" s="205"/>
      <c r="AU229" s="205"/>
      <c r="AV229" s="205"/>
      <c r="AW229" s="205"/>
      <c r="AX229" s="206"/>
      <c r="AY229" s="205"/>
      <c r="AZ229" s="205"/>
      <c r="BA229" s="205"/>
      <c r="BB229" s="205"/>
      <c r="BC229" s="206"/>
      <c r="BD229" s="205"/>
      <c r="BE229" s="205"/>
      <c r="BF229" s="205"/>
      <c r="BG229" s="205"/>
      <c r="BH229" s="206"/>
      <c r="BI229" s="205"/>
      <c r="BJ229" s="205"/>
      <c r="BK229" s="205"/>
      <c r="BL229" s="207"/>
      <c r="BM229" s="7" t="str">
        <f t="shared" si="11"/>
        <v>I</v>
      </c>
    </row>
    <row r="230" spans="1:65" s="2" customFormat="1" ht="27.75" thickTop="1" thickBot="1">
      <c r="A230" s="277">
        <v>215</v>
      </c>
      <c r="B230" s="159" t="str">
        <f t="shared" si="10"/>
        <v>PSS11_Adani Green Energy 27 B Limited (AGE27BL)</v>
      </c>
      <c r="C230" s="31" t="s">
        <v>444</v>
      </c>
      <c r="D230" s="197" t="s">
        <v>23</v>
      </c>
      <c r="E230" s="160" t="s">
        <v>2276</v>
      </c>
      <c r="F230" s="183" t="s">
        <v>2323</v>
      </c>
      <c r="G230" s="199"/>
      <c r="H230" s="200" t="s">
        <v>2324</v>
      </c>
      <c r="I230" s="160" t="s">
        <v>141</v>
      </c>
      <c r="J230" s="198" t="s">
        <v>2320</v>
      </c>
      <c r="K230" s="316">
        <v>46174</v>
      </c>
      <c r="L230" s="202"/>
      <c r="M230" s="203"/>
      <c r="N230" s="168" t="str" cm="1">
        <f t="array" ref="N230">_xlfn.IFNA(LOOKUP(2, 1/(MOD(COLUMN(O230:XFD230)-COLUMN(O230), 5)=2)/(O230:XFD230&lt;&gt;""), O230:XFD230),"Not Submitted")</f>
        <v>Cat. -II</v>
      </c>
      <c r="O230" s="238">
        <v>46028</v>
      </c>
      <c r="P230" s="238">
        <v>46037</v>
      </c>
      <c r="Q230" s="8" t="s">
        <v>35</v>
      </c>
      <c r="R230" s="102"/>
      <c r="S230" s="205"/>
      <c r="T230" s="239"/>
      <c r="U230" s="240"/>
      <c r="V230" s="204"/>
      <c r="W230" s="205"/>
      <c r="X230" s="205"/>
      <c r="Y230" s="249"/>
      <c r="Z230" s="219"/>
      <c r="AA230" s="243"/>
      <c r="AB230" s="204"/>
      <c r="AC230" s="204"/>
      <c r="AD230" s="250"/>
      <c r="AE230" s="219"/>
      <c r="AF230" s="243"/>
      <c r="AG230" s="205"/>
      <c r="AH230" s="205"/>
      <c r="AI230" s="236"/>
      <c r="AJ230" s="205"/>
      <c r="AK230" s="205"/>
      <c r="AL230" s="205"/>
      <c r="AM230" s="205"/>
      <c r="AN230" s="206"/>
      <c r="AO230" s="205"/>
      <c r="AP230" s="205"/>
      <c r="AQ230" s="205"/>
      <c r="AR230" s="205"/>
      <c r="AS230" s="206"/>
      <c r="AT230" s="205"/>
      <c r="AU230" s="205"/>
      <c r="AV230" s="205"/>
      <c r="AW230" s="205"/>
      <c r="AX230" s="206"/>
      <c r="AY230" s="205"/>
      <c r="AZ230" s="205"/>
      <c r="BA230" s="205"/>
      <c r="BB230" s="205"/>
      <c r="BC230" s="206"/>
      <c r="BD230" s="205"/>
      <c r="BE230" s="205"/>
      <c r="BF230" s="205"/>
      <c r="BG230" s="205"/>
      <c r="BH230" s="206"/>
      <c r="BI230" s="205"/>
      <c r="BJ230" s="205"/>
      <c r="BK230" s="205"/>
      <c r="BL230" s="207"/>
      <c r="BM230" s="7" t="str">
        <f t="shared" si="11"/>
        <v>I</v>
      </c>
    </row>
    <row r="231" spans="1:65" s="2" customFormat="1" ht="27.75" hidden="1" thickTop="1" thickBot="1">
      <c r="A231" s="277">
        <v>216</v>
      </c>
      <c r="B231" s="159" t="str">
        <f t="shared" si="10"/>
        <v>PSS11_Adani Green Energy 27 B Limited (AGE27BL)</v>
      </c>
      <c r="C231" s="31" t="s">
        <v>444</v>
      </c>
      <c r="D231" s="197" t="s">
        <v>23</v>
      </c>
      <c r="E231" s="160" t="s">
        <v>2276</v>
      </c>
      <c r="F231" s="183" t="s">
        <v>2325</v>
      </c>
      <c r="G231" s="199"/>
      <c r="H231" s="200" t="s">
        <v>2326</v>
      </c>
      <c r="I231" s="160" t="s">
        <v>141</v>
      </c>
      <c r="J231" s="198" t="s">
        <v>159</v>
      </c>
      <c r="K231" s="316">
        <v>46072</v>
      </c>
      <c r="L231" s="202"/>
      <c r="M231" s="203"/>
      <c r="N231" s="168" t="str" cm="1">
        <f t="array" ref="N231">_xlfn.IFNA(LOOKUP(2, 1/(MOD(COLUMN(O231:XFD231)-COLUMN(O231), 5)=2)/(O231:XFD231&lt;&gt;""), O231:XFD231),"Not Submitted")</f>
        <v>Not Submitted</v>
      </c>
      <c r="O231" s="238"/>
      <c r="P231" s="238"/>
      <c r="Q231" s="198"/>
      <c r="R231" s="102"/>
      <c r="S231" s="205"/>
      <c r="T231" s="239"/>
      <c r="U231" s="240"/>
      <c r="V231" s="204"/>
      <c r="W231" s="205"/>
      <c r="X231" s="205"/>
      <c r="Y231" s="249"/>
      <c r="Z231" s="219"/>
      <c r="AA231" s="243"/>
      <c r="AB231" s="204"/>
      <c r="AC231" s="204"/>
      <c r="AD231" s="250"/>
      <c r="AE231" s="219"/>
      <c r="AF231" s="243"/>
      <c r="AG231" s="205"/>
      <c r="AH231" s="205"/>
      <c r="AI231" s="236"/>
      <c r="AJ231" s="205"/>
      <c r="AK231" s="205"/>
      <c r="AL231" s="205"/>
      <c r="AM231" s="205"/>
      <c r="AN231" s="206"/>
      <c r="AO231" s="205"/>
      <c r="AP231" s="205"/>
      <c r="AQ231" s="205"/>
      <c r="AR231" s="205"/>
      <c r="AS231" s="206"/>
      <c r="AT231" s="205"/>
      <c r="AU231" s="205"/>
      <c r="AV231" s="205"/>
      <c r="AW231" s="205"/>
      <c r="AX231" s="206"/>
      <c r="AY231" s="205"/>
      <c r="AZ231" s="205"/>
      <c r="BA231" s="205"/>
      <c r="BB231" s="205"/>
      <c r="BC231" s="206"/>
      <c r="BD231" s="205"/>
      <c r="BE231" s="205"/>
      <c r="BF231" s="205"/>
      <c r="BG231" s="205"/>
      <c r="BH231" s="206"/>
      <c r="BI231" s="205"/>
      <c r="BJ231" s="205"/>
      <c r="BK231" s="205"/>
      <c r="BL231" s="207"/>
      <c r="BM231" s="7" t="str">
        <f t="shared" si="11"/>
        <v>I</v>
      </c>
    </row>
    <row r="232" spans="1:65" s="2" customFormat="1" ht="27" thickTop="1">
      <c r="A232" s="277">
        <v>217</v>
      </c>
      <c r="B232" s="159" t="str">
        <f t="shared" si="10"/>
        <v>PSS11_Adani Green Energy 27 B Limited (AGE27BL)</v>
      </c>
      <c r="C232" s="31" t="s">
        <v>444</v>
      </c>
      <c r="D232" s="197" t="s">
        <v>23</v>
      </c>
      <c r="E232" s="160" t="s">
        <v>2276</v>
      </c>
      <c r="F232" s="183" t="s">
        <v>2327</v>
      </c>
      <c r="G232" s="199"/>
      <c r="H232" s="200" t="s">
        <v>495</v>
      </c>
      <c r="I232" s="160" t="s">
        <v>12</v>
      </c>
      <c r="J232" s="198" t="s">
        <v>2320</v>
      </c>
      <c r="K232" s="316">
        <v>46266</v>
      </c>
      <c r="L232" s="202"/>
      <c r="M232" s="203"/>
      <c r="N232" s="168" t="str" cm="1">
        <f t="array" ref="N232">_xlfn.IFNA(LOOKUP(2, 1/(MOD(COLUMN(O232:XFD232)-COLUMN(O232), 5)=2)/(O232:XFD232&lt;&gt;""), O232:XFD232),"Not Submitted")</f>
        <v>Cat. -II</v>
      </c>
      <c r="O232" s="238">
        <v>46035</v>
      </c>
      <c r="P232" s="238">
        <v>46038</v>
      </c>
      <c r="Q232" s="8" t="s">
        <v>35</v>
      </c>
      <c r="R232" s="102"/>
      <c r="S232" s="205"/>
      <c r="T232" s="239"/>
      <c r="U232" s="240"/>
      <c r="V232" s="204"/>
      <c r="W232" s="205"/>
      <c r="X232" s="205"/>
      <c r="Y232" s="249"/>
      <c r="Z232" s="219"/>
      <c r="AA232" s="243"/>
      <c r="AB232" s="204"/>
      <c r="AC232" s="204"/>
      <c r="AD232" s="250"/>
      <c r="AE232" s="219"/>
      <c r="AF232" s="243"/>
      <c r="AG232" s="205"/>
      <c r="AH232" s="205"/>
      <c r="AI232" s="236"/>
      <c r="AJ232" s="205"/>
      <c r="AK232" s="205"/>
      <c r="AL232" s="205"/>
      <c r="AM232" s="205"/>
      <c r="AN232" s="206"/>
      <c r="AO232" s="205"/>
      <c r="AP232" s="205"/>
      <c r="AQ232" s="205"/>
      <c r="AR232" s="205"/>
      <c r="AS232" s="206"/>
      <c r="AT232" s="205"/>
      <c r="AU232" s="205"/>
      <c r="AV232" s="205"/>
      <c r="AW232" s="205"/>
      <c r="AX232" s="206"/>
      <c r="AY232" s="205"/>
      <c r="AZ232" s="205"/>
      <c r="BA232" s="205"/>
      <c r="BB232" s="205"/>
      <c r="BC232" s="206"/>
      <c r="BD232" s="205"/>
      <c r="BE232" s="205"/>
      <c r="BF232" s="205"/>
      <c r="BG232" s="205"/>
      <c r="BH232" s="206"/>
      <c r="BI232" s="205"/>
      <c r="BJ232" s="205"/>
      <c r="BK232" s="205"/>
      <c r="BL232" s="207"/>
      <c r="BM232" s="7" t="str">
        <f t="shared" si="11"/>
        <v>I</v>
      </c>
    </row>
    <row r="233" spans="1:65" s="2" customFormat="1" ht="27" hidden="1" thickTop="1">
      <c r="A233" s="277">
        <v>218</v>
      </c>
      <c r="B233" s="159" t="str">
        <f t="shared" si="10"/>
        <v>PSS11_Adani Green Energy 27 B Limited (AGE27BL)</v>
      </c>
      <c r="C233" s="31" t="s">
        <v>444</v>
      </c>
      <c r="D233" s="197" t="s">
        <v>23</v>
      </c>
      <c r="E233" s="160" t="s">
        <v>2276</v>
      </c>
      <c r="F233" s="183" t="s">
        <v>2328</v>
      </c>
      <c r="G233" s="199"/>
      <c r="H233" s="200" t="s">
        <v>2329</v>
      </c>
      <c r="I233" s="160" t="s">
        <v>141</v>
      </c>
      <c r="J233" s="198" t="s">
        <v>159</v>
      </c>
      <c r="K233" s="316">
        <v>46114</v>
      </c>
      <c r="L233" s="202"/>
      <c r="M233" s="203"/>
      <c r="N233" s="168" t="str" cm="1">
        <f t="array" ref="N233">_xlfn.IFNA(LOOKUP(2, 1/(MOD(COLUMN(O233:XFD233)-COLUMN(O233), 5)=2)/(O233:XFD233&lt;&gt;""), O233:XFD233),"Not Submitted")</f>
        <v>Not Submitted</v>
      </c>
      <c r="O233" s="238"/>
      <c r="P233" s="238"/>
      <c r="Q233" s="198"/>
      <c r="R233" s="102"/>
      <c r="S233" s="205"/>
      <c r="T233" s="239"/>
      <c r="U233" s="240"/>
      <c r="V233" s="204"/>
      <c r="W233" s="205"/>
      <c r="X233" s="205"/>
      <c r="Y233" s="249"/>
      <c r="Z233" s="219"/>
      <c r="AA233" s="243"/>
      <c r="AB233" s="204"/>
      <c r="AC233" s="204"/>
      <c r="AD233" s="250"/>
      <c r="AE233" s="219"/>
      <c r="AF233" s="243"/>
      <c r="AG233" s="205"/>
      <c r="AH233" s="205"/>
      <c r="AI233" s="236"/>
      <c r="AJ233" s="205"/>
      <c r="AK233" s="205"/>
      <c r="AL233" s="205"/>
      <c r="AM233" s="205"/>
      <c r="AN233" s="206"/>
      <c r="AO233" s="205"/>
      <c r="AP233" s="205"/>
      <c r="AQ233" s="205"/>
      <c r="AR233" s="205"/>
      <c r="AS233" s="206"/>
      <c r="AT233" s="205"/>
      <c r="AU233" s="205"/>
      <c r="AV233" s="205"/>
      <c r="AW233" s="205"/>
      <c r="AX233" s="206"/>
      <c r="AY233" s="205"/>
      <c r="AZ233" s="205"/>
      <c r="BA233" s="205"/>
      <c r="BB233" s="205"/>
      <c r="BC233" s="206"/>
      <c r="BD233" s="205"/>
      <c r="BE233" s="205"/>
      <c r="BF233" s="205"/>
      <c r="BG233" s="205"/>
      <c r="BH233" s="206"/>
      <c r="BI233" s="205"/>
      <c r="BJ233" s="205"/>
      <c r="BK233" s="205"/>
      <c r="BL233" s="207"/>
      <c r="BM233" s="7" t="str">
        <f t="shared" si="11"/>
        <v>I</v>
      </c>
    </row>
    <row r="234" spans="1:65" s="2" customFormat="1" ht="27" hidden="1" thickTop="1">
      <c r="A234" s="277">
        <v>219</v>
      </c>
      <c r="B234" s="159" t="str">
        <f t="shared" si="10"/>
        <v>PSS11_Adani Green Energy 27 B Limited (AGE27BL)</v>
      </c>
      <c r="C234" s="31" t="s">
        <v>444</v>
      </c>
      <c r="D234" s="197" t="s">
        <v>23</v>
      </c>
      <c r="E234" s="160" t="s">
        <v>2276</v>
      </c>
      <c r="F234" s="183" t="s">
        <v>2330</v>
      </c>
      <c r="G234" s="199"/>
      <c r="H234" s="200" t="s">
        <v>2331</v>
      </c>
      <c r="I234" s="160" t="s">
        <v>12</v>
      </c>
      <c r="J234" s="198" t="s">
        <v>159</v>
      </c>
      <c r="K234" s="316">
        <v>46142</v>
      </c>
      <c r="L234" s="202"/>
      <c r="M234" s="203"/>
      <c r="N234" s="168" t="str" cm="1">
        <f t="array" ref="N234">_xlfn.IFNA(LOOKUP(2, 1/(MOD(COLUMN(O234:XFD234)-COLUMN(O234), 5)=2)/(O234:XFD234&lt;&gt;""), O234:XFD234),"Not Submitted")</f>
        <v>Not Submitted</v>
      </c>
      <c r="O234" s="238"/>
      <c r="P234" s="238"/>
      <c r="Q234" s="198"/>
      <c r="R234" s="102"/>
      <c r="S234" s="205"/>
      <c r="T234" s="239"/>
      <c r="U234" s="240"/>
      <c r="V234" s="204"/>
      <c r="W234" s="205"/>
      <c r="X234" s="205"/>
      <c r="Y234" s="249"/>
      <c r="Z234" s="219"/>
      <c r="AA234" s="243"/>
      <c r="AB234" s="204"/>
      <c r="AC234" s="204"/>
      <c r="AD234" s="250"/>
      <c r="AE234" s="219"/>
      <c r="AF234" s="243"/>
      <c r="AG234" s="205"/>
      <c r="AH234" s="205"/>
      <c r="AI234" s="236"/>
      <c r="AJ234" s="205"/>
      <c r="AK234" s="205"/>
      <c r="AL234" s="205"/>
      <c r="AM234" s="205"/>
      <c r="AN234" s="206"/>
      <c r="AO234" s="205"/>
      <c r="AP234" s="205"/>
      <c r="AQ234" s="205"/>
      <c r="AR234" s="205"/>
      <c r="AS234" s="206"/>
      <c r="AT234" s="205"/>
      <c r="AU234" s="205"/>
      <c r="AV234" s="205"/>
      <c r="AW234" s="205"/>
      <c r="AX234" s="206"/>
      <c r="AY234" s="205"/>
      <c r="AZ234" s="205"/>
      <c r="BA234" s="205"/>
      <c r="BB234" s="205"/>
      <c r="BC234" s="206"/>
      <c r="BD234" s="205"/>
      <c r="BE234" s="205"/>
      <c r="BF234" s="205"/>
      <c r="BG234" s="205"/>
      <c r="BH234" s="206"/>
      <c r="BI234" s="205"/>
      <c r="BJ234" s="205"/>
      <c r="BK234" s="205"/>
      <c r="BL234" s="207"/>
      <c r="BM234" s="7" t="str">
        <f t="shared" si="11"/>
        <v>I</v>
      </c>
    </row>
    <row r="235" spans="1:65" s="2" customFormat="1" ht="27" hidden="1" thickTop="1">
      <c r="A235" s="277">
        <v>220</v>
      </c>
      <c r="B235" s="159" t="str">
        <f t="shared" si="10"/>
        <v>PSS11_Adani Green Energy 27 B Limited (AGE27BL)</v>
      </c>
      <c r="C235" s="31" t="s">
        <v>444</v>
      </c>
      <c r="D235" s="197" t="s">
        <v>23</v>
      </c>
      <c r="E235" s="160" t="s">
        <v>2276</v>
      </c>
      <c r="F235" s="183" t="s">
        <v>2332</v>
      </c>
      <c r="G235" s="199"/>
      <c r="H235" s="200" t="s">
        <v>2333</v>
      </c>
      <c r="I235" s="160" t="s">
        <v>141</v>
      </c>
      <c r="J235" s="198" t="s">
        <v>159</v>
      </c>
      <c r="K235" s="316">
        <v>46081</v>
      </c>
      <c r="L235" s="202"/>
      <c r="M235" s="203"/>
      <c r="N235" s="168" t="str" cm="1">
        <f t="array" ref="N235">_xlfn.IFNA(LOOKUP(2, 1/(MOD(COLUMN(O235:XFD235)-COLUMN(O235), 5)=2)/(O235:XFD235&lt;&gt;""), O235:XFD235),"Not Submitted")</f>
        <v>Not Submitted</v>
      </c>
      <c r="O235" s="238"/>
      <c r="P235" s="238"/>
      <c r="Q235" s="198"/>
      <c r="R235" s="102"/>
      <c r="S235" s="205"/>
      <c r="T235" s="239"/>
      <c r="U235" s="240"/>
      <c r="V235" s="204"/>
      <c r="W235" s="205"/>
      <c r="X235" s="205"/>
      <c r="Y235" s="249"/>
      <c r="Z235" s="219"/>
      <c r="AA235" s="243"/>
      <c r="AB235" s="204"/>
      <c r="AC235" s="204"/>
      <c r="AD235" s="250"/>
      <c r="AE235" s="219"/>
      <c r="AF235" s="243"/>
      <c r="AG235" s="205"/>
      <c r="AH235" s="205"/>
      <c r="AI235" s="236"/>
      <c r="AJ235" s="205"/>
      <c r="AK235" s="205"/>
      <c r="AL235" s="205"/>
      <c r="AM235" s="205"/>
      <c r="AN235" s="206"/>
      <c r="AO235" s="205"/>
      <c r="AP235" s="205"/>
      <c r="AQ235" s="205"/>
      <c r="AR235" s="205"/>
      <c r="AS235" s="206"/>
      <c r="AT235" s="205"/>
      <c r="AU235" s="205"/>
      <c r="AV235" s="205"/>
      <c r="AW235" s="205"/>
      <c r="AX235" s="206"/>
      <c r="AY235" s="205"/>
      <c r="AZ235" s="205"/>
      <c r="BA235" s="205"/>
      <c r="BB235" s="205"/>
      <c r="BC235" s="206"/>
      <c r="BD235" s="205"/>
      <c r="BE235" s="205"/>
      <c r="BF235" s="205"/>
      <c r="BG235" s="205"/>
      <c r="BH235" s="206"/>
      <c r="BI235" s="205"/>
      <c r="BJ235" s="205"/>
      <c r="BK235" s="205"/>
      <c r="BL235" s="207"/>
      <c r="BM235" s="7" t="str">
        <f t="shared" si="11"/>
        <v>I</v>
      </c>
    </row>
    <row r="236" spans="1:65" s="2" customFormat="1" ht="27" hidden="1" thickTop="1">
      <c r="A236" s="277">
        <v>221</v>
      </c>
      <c r="B236" s="159" t="str">
        <f t="shared" si="10"/>
        <v>PSS11_Adani Green Energy 27 B Limited (AGE27BL)</v>
      </c>
      <c r="C236" s="31" t="s">
        <v>444</v>
      </c>
      <c r="D236" s="197" t="s">
        <v>23</v>
      </c>
      <c r="E236" s="160" t="s">
        <v>2276</v>
      </c>
      <c r="F236" s="183" t="s">
        <v>2334</v>
      </c>
      <c r="G236" s="199"/>
      <c r="H236" s="200" t="s">
        <v>2335</v>
      </c>
      <c r="I236" s="160" t="s">
        <v>141</v>
      </c>
      <c r="J236" s="198" t="s">
        <v>159</v>
      </c>
      <c r="K236" s="317" t="s">
        <v>2336</v>
      </c>
      <c r="L236" s="202"/>
      <c r="M236" s="203"/>
      <c r="N236" s="168" t="str" cm="1">
        <f t="array" ref="N236">_xlfn.IFNA(LOOKUP(2, 1/(MOD(COLUMN(O236:XFD236)-COLUMN(O236), 5)=2)/(O236:XFD236&lt;&gt;""), O236:XFD236),"Not Submitted")</f>
        <v>Not Submitted</v>
      </c>
      <c r="O236" s="238"/>
      <c r="P236" s="238"/>
      <c r="Q236" s="198"/>
      <c r="R236" s="102"/>
      <c r="S236" s="205"/>
      <c r="T236" s="239"/>
      <c r="U236" s="240"/>
      <c r="V236" s="204"/>
      <c r="W236" s="205"/>
      <c r="X236" s="205"/>
      <c r="Y236" s="249"/>
      <c r="Z236" s="219"/>
      <c r="AA236" s="243"/>
      <c r="AB236" s="204"/>
      <c r="AC236" s="204"/>
      <c r="AD236" s="250"/>
      <c r="AE236" s="219"/>
      <c r="AF236" s="243"/>
      <c r="AG236" s="205"/>
      <c r="AH236" s="205"/>
      <c r="AI236" s="236"/>
      <c r="AJ236" s="205"/>
      <c r="AK236" s="205"/>
      <c r="AL236" s="205"/>
      <c r="AM236" s="205"/>
      <c r="AN236" s="206"/>
      <c r="AO236" s="205"/>
      <c r="AP236" s="205"/>
      <c r="AQ236" s="205"/>
      <c r="AR236" s="205"/>
      <c r="AS236" s="206"/>
      <c r="AT236" s="205"/>
      <c r="AU236" s="205"/>
      <c r="AV236" s="205"/>
      <c r="AW236" s="205"/>
      <c r="AX236" s="206"/>
      <c r="AY236" s="205"/>
      <c r="AZ236" s="205"/>
      <c r="BA236" s="205"/>
      <c r="BB236" s="205"/>
      <c r="BC236" s="206"/>
      <c r="BD236" s="205"/>
      <c r="BE236" s="205"/>
      <c r="BF236" s="205"/>
      <c r="BG236" s="205"/>
      <c r="BH236" s="206"/>
      <c r="BI236" s="205"/>
      <c r="BJ236" s="205"/>
      <c r="BK236" s="205"/>
      <c r="BL236" s="207"/>
      <c r="BM236" s="7" t="str">
        <f t="shared" si="11"/>
        <v>I</v>
      </c>
    </row>
    <row r="237" spans="1:65" s="2" customFormat="1" ht="27" hidden="1" thickTop="1">
      <c r="A237" s="277">
        <v>222</v>
      </c>
      <c r="B237" s="159" t="str">
        <f t="shared" si="10"/>
        <v>PSS11_Adani Green Energy 27 B Limited (AGE27BL)</v>
      </c>
      <c r="C237" s="31" t="s">
        <v>444</v>
      </c>
      <c r="D237" s="197" t="s">
        <v>23</v>
      </c>
      <c r="E237" s="160" t="s">
        <v>2276</v>
      </c>
      <c r="F237" s="183" t="s">
        <v>2337</v>
      </c>
      <c r="G237" s="199"/>
      <c r="H237" s="200" t="s">
        <v>2338</v>
      </c>
      <c r="I237" s="160" t="s">
        <v>141</v>
      </c>
      <c r="J237" s="198" t="s">
        <v>159</v>
      </c>
      <c r="K237" s="317">
        <v>46068</v>
      </c>
      <c r="L237" s="202"/>
      <c r="M237" s="203"/>
      <c r="N237" s="168" t="str" cm="1">
        <f t="array" ref="N237">_xlfn.IFNA(LOOKUP(2, 1/(MOD(COLUMN(O237:XFD237)-COLUMN(O237), 5)=2)/(O237:XFD237&lt;&gt;""), O237:XFD237),"Not Submitted")</f>
        <v>Not Submitted</v>
      </c>
      <c r="O237" s="238"/>
      <c r="P237" s="238"/>
      <c r="Q237" s="198"/>
      <c r="R237" s="102"/>
      <c r="S237" s="205"/>
      <c r="T237" s="239"/>
      <c r="U237" s="240"/>
      <c r="V237" s="204"/>
      <c r="W237" s="205"/>
      <c r="X237" s="205"/>
      <c r="Y237" s="249"/>
      <c r="Z237" s="219"/>
      <c r="AA237" s="243"/>
      <c r="AB237" s="204"/>
      <c r="AC237" s="204"/>
      <c r="AD237" s="250"/>
      <c r="AE237" s="219"/>
      <c r="AF237" s="243"/>
      <c r="AG237" s="205"/>
      <c r="AH237" s="205"/>
      <c r="AI237" s="236"/>
      <c r="AJ237" s="205"/>
      <c r="AK237" s="205"/>
      <c r="AL237" s="205"/>
      <c r="AM237" s="205"/>
      <c r="AN237" s="206"/>
      <c r="AO237" s="205"/>
      <c r="AP237" s="205"/>
      <c r="AQ237" s="205"/>
      <c r="AR237" s="205"/>
      <c r="AS237" s="206"/>
      <c r="AT237" s="205"/>
      <c r="AU237" s="205"/>
      <c r="AV237" s="205"/>
      <c r="AW237" s="205"/>
      <c r="AX237" s="206"/>
      <c r="AY237" s="205"/>
      <c r="AZ237" s="205"/>
      <c r="BA237" s="205"/>
      <c r="BB237" s="205"/>
      <c r="BC237" s="206"/>
      <c r="BD237" s="205"/>
      <c r="BE237" s="205"/>
      <c r="BF237" s="205"/>
      <c r="BG237" s="205"/>
      <c r="BH237" s="206"/>
      <c r="BI237" s="205"/>
      <c r="BJ237" s="205"/>
      <c r="BK237" s="205"/>
      <c r="BL237" s="207"/>
      <c r="BM237" s="7" t="str">
        <f t="shared" si="11"/>
        <v>I</v>
      </c>
    </row>
    <row r="238" spans="1:65" s="2" customFormat="1" ht="27" hidden="1" thickTop="1">
      <c r="A238" s="277">
        <v>223</v>
      </c>
      <c r="B238" s="159" t="str">
        <f t="shared" si="10"/>
        <v>PSS11_Adani Green Energy 27 B Limited (AGE27BL)</v>
      </c>
      <c r="C238" s="31" t="s">
        <v>444</v>
      </c>
      <c r="D238" s="197" t="s">
        <v>23</v>
      </c>
      <c r="E238" s="160" t="s">
        <v>2276</v>
      </c>
      <c r="F238" s="183" t="s">
        <v>2339</v>
      </c>
      <c r="G238" s="199"/>
      <c r="H238" s="200" t="s">
        <v>2340</v>
      </c>
      <c r="I238" s="160" t="s">
        <v>12</v>
      </c>
      <c r="J238" s="198" t="s">
        <v>159</v>
      </c>
      <c r="K238" s="318" t="s">
        <v>2341</v>
      </c>
      <c r="L238" s="202"/>
      <c r="M238" s="203"/>
      <c r="N238" s="168" t="str" cm="1">
        <f t="array" ref="N238">_xlfn.IFNA(LOOKUP(2, 1/(MOD(COLUMN(O238:XFD238)-COLUMN(O238), 5)=2)/(O238:XFD238&lt;&gt;""), O238:XFD238),"Not Submitted")</f>
        <v>Not Submitted</v>
      </c>
      <c r="O238" s="238"/>
      <c r="P238" s="238"/>
      <c r="Q238" s="198"/>
      <c r="R238" s="102"/>
      <c r="S238" s="205"/>
      <c r="T238" s="239"/>
      <c r="U238" s="240"/>
      <c r="V238" s="204"/>
      <c r="W238" s="205"/>
      <c r="X238" s="205"/>
      <c r="Y238" s="249"/>
      <c r="Z238" s="219"/>
      <c r="AA238" s="243"/>
      <c r="AB238" s="204"/>
      <c r="AC238" s="204"/>
      <c r="AD238" s="250"/>
      <c r="AE238" s="219"/>
      <c r="AF238" s="243"/>
      <c r="AG238" s="205"/>
      <c r="AH238" s="205"/>
      <c r="AI238" s="236"/>
      <c r="AJ238" s="205"/>
      <c r="AK238" s="205"/>
      <c r="AL238" s="205"/>
      <c r="AM238" s="205"/>
      <c r="AN238" s="206"/>
      <c r="AO238" s="205"/>
      <c r="AP238" s="205"/>
      <c r="AQ238" s="205"/>
      <c r="AR238" s="205"/>
      <c r="AS238" s="206"/>
      <c r="AT238" s="205"/>
      <c r="AU238" s="205"/>
      <c r="AV238" s="205"/>
      <c r="AW238" s="205"/>
      <c r="AX238" s="206"/>
      <c r="AY238" s="205"/>
      <c r="AZ238" s="205"/>
      <c r="BA238" s="205"/>
      <c r="BB238" s="205"/>
      <c r="BC238" s="206"/>
      <c r="BD238" s="205"/>
      <c r="BE238" s="205"/>
      <c r="BF238" s="205"/>
      <c r="BG238" s="205"/>
      <c r="BH238" s="206"/>
      <c r="BI238" s="205"/>
      <c r="BJ238" s="205"/>
      <c r="BK238" s="205"/>
      <c r="BL238" s="207"/>
      <c r="BM238" s="7" t="str">
        <f t="shared" si="11"/>
        <v>I</v>
      </c>
    </row>
    <row r="239" spans="1:65" s="2" customFormat="1" ht="27" hidden="1" thickTop="1">
      <c r="A239" s="277">
        <v>224</v>
      </c>
      <c r="B239" s="159" t="str">
        <f t="shared" si="10"/>
        <v>PSS11_Adani Green Energy 27 B Limited (AGE27BL)</v>
      </c>
      <c r="C239" s="31" t="s">
        <v>444</v>
      </c>
      <c r="D239" s="197" t="s">
        <v>23</v>
      </c>
      <c r="E239" s="160" t="s">
        <v>2276</v>
      </c>
      <c r="F239" s="183" t="s">
        <v>2342</v>
      </c>
      <c r="G239" s="199"/>
      <c r="H239" s="200" t="s">
        <v>2343</v>
      </c>
      <c r="I239" s="160" t="s">
        <v>141</v>
      </c>
      <c r="J239" s="198" t="s">
        <v>159</v>
      </c>
      <c r="K239" s="318" t="s">
        <v>2344</v>
      </c>
      <c r="L239" s="202"/>
      <c r="M239" s="203"/>
      <c r="N239" s="168" t="str" cm="1">
        <f t="array" ref="N239">_xlfn.IFNA(LOOKUP(2, 1/(MOD(COLUMN(O239:XFD239)-COLUMN(O239), 5)=2)/(O239:XFD239&lt;&gt;""), O239:XFD239),"Not Submitted")</f>
        <v>Not Submitted</v>
      </c>
      <c r="O239" s="238"/>
      <c r="P239" s="238"/>
      <c r="Q239" s="198"/>
      <c r="R239" s="102"/>
      <c r="S239" s="205"/>
      <c r="T239" s="239"/>
      <c r="U239" s="240"/>
      <c r="V239" s="204"/>
      <c r="W239" s="205"/>
      <c r="X239" s="205"/>
      <c r="Y239" s="249"/>
      <c r="Z239" s="219"/>
      <c r="AA239" s="243"/>
      <c r="AB239" s="204"/>
      <c r="AC239" s="204"/>
      <c r="AD239" s="250"/>
      <c r="AE239" s="219"/>
      <c r="AF239" s="243"/>
      <c r="AG239" s="205"/>
      <c r="AH239" s="205"/>
      <c r="AI239" s="236"/>
      <c r="AJ239" s="205"/>
      <c r="AK239" s="205"/>
      <c r="AL239" s="205"/>
      <c r="AM239" s="205"/>
      <c r="AN239" s="206"/>
      <c r="AO239" s="205"/>
      <c r="AP239" s="205"/>
      <c r="AQ239" s="205"/>
      <c r="AR239" s="205"/>
      <c r="AS239" s="206"/>
      <c r="AT239" s="205"/>
      <c r="AU239" s="205"/>
      <c r="AV239" s="205"/>
      <c r="AW239" s="205"/>
      <c r="AX239" s="206"/>
      <c r="AY239" s="205"/>
      <c r="AZ239" s="205"/>
      <c r="BA239" s="205"/>
      <c r="BB239" s="205"/>
      <c r="BC239" s="206"/>
      <c r="BD239" s="205"/>
      <c r="BE239" s="205"/>
      <c r="BF239" s="205"/>
      <c r="BG239" s="205"/>
      <c r="BH239" s="206"/>
      <c r="BI239" s="205"/>
      <c r="BJ239" s="205"/>
      <c r="BK239" s="205"/>
      <c r="BL239" s="207"/>
      <c r="BM239" s="7" t="str">
        <f t="shared" si="11"/>
        <v>I</v>
      </c>
    </row>
    <row r="240" spans="1:65" s="2" customFormat="1" ht="27" hidden="1" thickTop="1">
      <c r="A240" s="277">
        <v>225</v>
      </c>
      <c r="B240" s="159" t="str">
        <f t="shared" si="10"/>
        <v>PSS11_Adani Green Energy 27 B Limited (AGE27BL)</v>
      </c>
      <c r="C240" s="31" t="s">
        <v>444</v>
      </c>
      <c r="D240" s="197" t="s">
        <v>23</v>
      </c>
      <c r="E240" s="160" t="s">
        <v>2276</v>
      </c>
      <c r="F240" s="183" t="s">
        <v>2345</v>
      </c>
      <c r="G240" s="199"/>
      <c r="H240" s="200" t="s">
        <v>2346</v>
      </c>
      <c r="I240" s="160" t="s">
        <v>141</v>
      </c>
      <c r="J240" s="198" t="s">
        <v>159</v>
      </c>
      <c r="K240" s="318" t="s">
        <v>2347</v>
      </c>
      <c r="L240" s="202"/>
      <c r="M240" s="203"/>
      <c r="N240" s="168" t="str" cm="1">
        <f t="array" ref="N240">_xlfn.IFNA(LOOKUP(2, 1/(MOD(COLUMN(O240:XFD240)-COLUMN(O240), 5)=2)/(O240:XFD240&lt;&gt;""), O240:XFD240),"Not Submitted")</f>
        <v>Not Submitted</v>
      </c>
      <c r="O240" s="238"/>
      <c r="P240" s="238"/>
      <c r="Q240" s="198"/>
      <c r="R240" s="102"/>
      <c r="S240" s="205"/>
      <c r="T240" s="239"/>
      <c r="U240" s="240"/>
      <c r="V240" s="204"/>
      <c r="W240" s="205"/>
      <c r="X240" s="205"/>
      <c r="Y240" s="249"/>
      <c r="Z240" s="219"/>
      <c r="AA240" s="243"/>
      <c r="AB240" s="204"/>
      <c r="AC240" s="204"/>
      <c r="AD240" s="250"/>
      <c r="AE240" s="219"/>
      <c r="AF240" s="243"/>
      <c r="AG240" s="205"/>
      <c r="AH240" s="205"/>
      <c r="AI240" s="236"/>
      <c r="AJ240" s="205"/>
      <c r="AK240" s="205"/>
      <c r="AL240" s="205"/>
      <c r="AM240" s="205"/>
      <c r="AN240" s="206"/>
      <c r="AO240" s="205"/>
      <c r="AP240" s="205"/>
      <c r="AQ240" s="205"/>
      <c r="AR240" s="205"/>
      <c r="AS240" s="206"/>
      <c r="AT240" s="205"/>
      <c r="AU240" s="205"/>
      <c r="AV240" s="205"/>
      <c r="AW240" s="205"/>
      <c r="AX240" s="206"/>
      <c r="AY240" s="205"/>
      <c r="AZ240" s="205"/>
      <c r="BA240" s="205"/>
      <c r="BB240" s="205"/>
      <c r="BC240" s="206"/>
      <c r="BD240" s="205"/>
      <c r="BE240" s="205"/>
      <c r="BF240" s="205"/>
      <c r="BG240" s="205"/>
      <c r="BH240" s="206"/>
      <c r="BI240" s="205"/>
      <c r="BJ240" s="205"/>
      <c r="BK240" s="205"/>
      <c r="BL240" s="207"/>
      <c r="BM240" s="7" t="str">
        <f t="shared" si="11"/>
        <v>I</v>
      </c>
    </row>
    <row r="241" spans="1:65" s="2" customFormat="1" ht="27" hidden="1" thickTop="1">
      <c r="A241" s="277">
        <v>226</v>
      </c>
      <c r="B241" s="159" t="str">
        <f t="shared" si="10"/>
        <v>PSS11_Adani Green Energy 27 B Limited (AGE27BL)</v>
      </c>
      <c r="C241" s="31" t="s">
        <v>444</v>
      </c>
      <c r="D241" s="197" t="s">
        <v>23</v>
      </c>
      <c r="E241" s="160" t="s">
        <v>2276</v>
      </c>
      <c r="F241" s="183" t="s">
        <v>2348</v>
      </c>
      <c r="G241" s="199"/>
      <c r="H241" s="200" t="s">
        <v>468</v>
      </c>
      <c r="I241" s="160" t="s">
        <v>141</v>
      </c>
      <c r="J241" s="198" t="s">
        <v>159</v>
      </c>
      <c r="K241" s="318" t="s">
        <v>2349</v>
      </c>
      <c r="L241" s="202"/>
      <c r="M241" s="203"/>
      <c r="N241" s="168" t="str" cm="1">
        <f t="array" ref="N241">_xlfn.IFNA(LOOKUP(2, 1/(MOD(COLUMN(O241:XFD241)-COLUMN(O241), 5)=2)/(O241:XFD241&lt;&gt;""), O241:XFD241),"Not Submitted")</f>
        <v>Not Submitted</v>
      </c>
      <c r="O241" s="238"/>
      <c r="P241" s="238"/>
      <c r="Q241" s="198"/>
      <c r="R241" s="102"/>
      <c r="S241" s="205"/>
      <c r="T241" s="239"/>
      <c r="U241" s="240"/>
      <c r="V241" s="204"/>
      <c r="W241" s="205"/>
      <c r="X241" s="205"/>
      <c r="Y241" s="249"/>
      <c r="Z241" s="219"/>
      <c r="AA241" s="243"/>
      <c r="AB241" s="204"/>
      <c r="AC241" s="204"/>
      <c r="AD241" s="250"/>
      <c r="AE241" s="219"/>
      <c r="AF241" s="243"/>
      <c r="AG241" s="205"/>
      <c r="AH241" s="205"/>
      <c r="AI241" s="236"/>
      <c r="AJ241" s="205"/>
      <c r="AK241" s="205"/>
      <c r="AL241" s="205"/>
      <c r="AM241" s="205"/>
      <c r="AN241" s="206"/>
      <c r="AO241" s="205"/>
      <c r="AP241" s="205"/>
      <c r="AQ241" s="205"/>
      <c r="AR241" s="205"/>
      <c r="AS241" s="206"/>
      <c r="AT241" s="205"/>
      <c r="AU241" s="205"/>
      <c r="AV241" s="205"/>
      <c r="AW241" s="205"/>
      <c r="AX241" s="206"/>
      <c r="AY241" s="205"/>
      <c r="AZ241" s="205"/>
      <c r="BA241" s="205"/>
      <c r="BB241" s="205"/>
      <c r="BC241" s="206"/>
      <c r="BD241" s="205"/>
      <c r="BE241" s="205"/>
      <c r="BF241" s="205"/>
      <c r="BG241" s="205"/>
      <c r="BH241" s="206"/>
      <c r="BI241" s="205"/>
      <c r="BJ241" s="205"/>
      <c r="BK241" s="205"/>
      <c r="BL241" s="207"/>
      <c r="BM241" s="7" t="str">
        <f t="shared" si="11"/>
        <v>I</v>
      </c>
    </row>
    <row r="242" spans="1:65" s="2" customFormat="1" ht="27" hidden="1" thickTop="1">
      <c r="A242" s="277">
        <v>227</v>
      </c>
      <c r="B242" s="159" t="str">
        <f t="shared" si="10"/>
        <v>PSS11_Adani Green Energy 27 B Limited (AGE27BL)</v>
      </c>
      <c r="C242" s="31" t="s">
        <v>444</v>
      </c>
      <c r="D242" s="197" t="s">
        <v>23</v>
      </c>
      <c r="E242" s="160" t="s">
        <v>2276</v>
      </c>
      <c r="F242" s="183" t="s">
        <v>2350</v>
      </c>
      <c r="G242" s="199"/>
      <c r="H242" s="200" t="s">
        <v>2351</v>
      </c>
      <c r="I242" s="160" t="s">
        <v>12</v>
      </c>
      <c r="J242" s="198" t="s">
        <v>159</v>
      </c>
      <c r="K242" s="317">
        <v>46051</v>
      </c>
      <c r="L242" s="202"/>
      <c r="M242" s="203"/>
      <c r="N242" s="168" t="str" cm="1">
        <f t="array" ref="N242">_xlfn.IFNA(LOOKUP(2, 1/(MOD(COLUMN(O242:XFD242)-COLUMN(O242), 5)=2)/(O242:XFD242&lt;&gt;""), O242:XFD242),"Not Submitted")</f>
        <v>Not Submitted</v>
      </c>
      <c r="O242" s="238"/>
      <c r="P242" s="238"/>
      <c r="Q242" s="198"/>
      <c r="R242" s="102"/>
      <c r="S242" s="205"/>
      <c r="T242" s="239"/>
      <c r="U242" s="240"/>
      <c r="V242" s="204"/>
      <c r="W242" s="205"/>
      <c r="X242" s="205"/>
      <c r="Y242" s="249"/>
      <c r="Z242" s="219"/>
      <c r="AA242" s="243"/>
      <c r="AB242" s="204"/>
      <c r="AC242" s="204"/>
      <c r="AD242" s="250"/>
      <c r="AE242" s="219"/>
      <c r="AF242" s="243"/>
      <c r="AG242" s="205"/>
      <c r="AH242" s="205"/>
      <c r="AI242" s="236"/>
      <c r="AJ242" s="205"/>
      <c r="AK242" s="205"/>
      <c r="AL242" s="205"/>
      <c r="AM242" s="205"/>
      <c r="AN242" s="206"/>
      <c r="AO242" s="205"/>
      <c r="AP242" s="205"/>
      <c r="AQ242" s="205"/>
      <c r="AR242" s="205"/>
      <c r="AS242" s="206"/>
      <c r="AT242" s="205"/>
      <c r="AU242" s="205"/>
      <c r="AV242" s="205"/>
      <c r="AW242" s="205"/>
      <c r="AX242" s="206"/>
      <c r="AY242" s="205"/>
      <c r="AZ242" s="205"/>
      <c r="BA242" s="205"/>
      <c r="BB242" s="205"/>
      <c r="BC242" s="206"/>
      <c r="BD242" s="205"/>
      <c r="BE242" s="205"/>
      <c r="BF242" s="205"/>
      <c r="BG242" s="205"/>
      <c r="BH242" s="206"/>
      <c r="BI242" s="205"/>
      <c r="BJ242" s="205"/>
      <c r="BK242" s="205"/>
      <c r="BL242" s="207"/>
      <c r="BM242" s="7" t="str">
        <f t="shared" si="11"/>
        <v>I</v>
      </c>
    </row>
    <row r="243" spans="1:65" s="2" customFormat="1" ht="27" hidden="1" thickTop="1">
      <c r="A243" s="277">
        <v>228</v>
      </c>
      <c r="B243" s="159" t="str">
        <f t="shared" si="10"/>
        <v>PSS11_Adani Green Energy 27 B Limited (AGE27BL)</v>
      </c>
      <c r="C243" s="31" t="s">
        <v>444</v>
      </c>
      <c r="D243" s="197" t="s">
        <v>23</v>
      </c>
      <c r="E243" s="160" t="s">
        <v>2276</v>
      </c>
      <c r="F243" s="183" t="s">
        <v>2352</v>
      </c>
      <c r="G243" s="199"/>
      <c r="H243" s="200" t="s">
        <v>2353</v>
      </c>
      <c r="I243" s="160" t="s">
        <v>141</v>
      </c>
      <c r="J243" s="198" t="s">
        <v>159</v>
      </c>
      <c r="K243" s="317">
        <v>46052</v>
      </c>
      <c r="L243" s="202"/>
      <c r="M243" s="203"/>
      <c r="N243" s="168" t="str" cm="1">
        <f t="array" ref="N243">_xlfn.IFNA(LOOKUP(2, 1/(MOD(COLUMN(O243:XFD243)-COLUMN(O243), 5)=2)/(O243:XFD243&lt;&gt;""), O243:XFD243),"Not Submitted")</f>
        <v>Not Submitted</v>
      </c>
      <c r="O243" s="238"/>
      <c r="P243" s="238"/>
      <c r="Q243" s="198"/>
      <c r="R243" s="102"/>
      <c r="S243" s="205"/>
      <c r="T243" s="239"/>
      <c r="U243" s="240"/>
      <c r="V243" s="204"/>
      <c r="W243" s="205"/>
      <c r="X243" s="205"/>
      <c r="Y243" s="249"/>
      <c r="Z243" s="219"/>
      <c r="AA243" s="243"/>
      <c r="AB243" s="204"/>
      <c r="AC243" s="204"/>
      <c r="AD243" s="250"/>
      <c r="AE243" s="219"/>
      <c r="AF243" s="243"/>
      <c r="AG243" s="205"/>
      <c r="AH243" s="205"/>
      <c r="AI243" s="236"/>
      <c r="AJ243" s="205"/>
      <c r="AK243" s="205"/>
      <c r="AL243" s="205"/>
      <c r="AM243" s="205"/>
      <c r="AN243" s="206"/>
      <c r="AO243" s="205"/>
      <c r="AP243" s="205"/>
      <c r="AQ243" s="205"/>
      <c r="AR243" s="205"/>
      <c r="AS243" s="206"/>
      <c r="AT243" s="205"/>
      <c r="AU243" s="205"/>
      <c r="AV243" s="205"/>
      <c r="AW243" s="205"/>
      <c r="AX243" s="206"/>
      <c r="AY243" s="205"/>
      <c r="AZ243" s="205"/>
      <c r="BA243" s="205"/>
      <c r="BB243" s="205"/>
      <c r="BC243" s="206"/>
      <c r="BD243" s="205"/>
      <c r="BE243" s="205"/>
      <c r="BF243" s="205"/>
      <c r="BG243" s="205"/>
      <c r="BH243" s="206"/>
      <c r="BI243" s="205"/>
      <c r="BJ243" s="205"/>
      <c r="BK243" s="205"/>
      <c r="BL243" s="207"/>
      <c r="BM243" s="7" t="str">
        <f t="shared" si="11"/>
        <v>I</v>
      </c>
    </row>
    <row r="244" spans="1:65" s="2" customFormat="1" ht="27" hidden="1" thickTop="1">
      <c r="A244" s="277">
        <v>229</v>
      </c>
      <c r="B244" s="159" t="str">
        <f t="shared" si="10"/>
        <v>PSS11_Adani Green Energy 27 B Limited (AGE27BL)</v>
      </c>
      <c r="C244" s="31" t="s">
        <v>444</v>
      </c>
      <c r="D244" s="197" t="s">
        <v>23</v>
      </c>
      <c r="E244" s="160" t="s">
        <v>2276</v>
      </c>
      <c r="F244" s="183" t="s">
        <v>2354</v>
      </c>
      <c r="G244" s="199"/>
      <c r="H244" s="200" t="s">
        <v>2355</v>
      </c>
      <c r="I244" s="160" t="s">
        <v>12</v>
      </c>
      <c r="J244" s="198" t="s">
        <v>159</v>
      </c>
      <c r="K244" s="318" t="s">
        <v>2356</v>
      </c>
      <c r="L244" s="202"/>
      <c r="M244" s="203"/>
      <c r="N244" s="168" t="str" cm="1">
        <f t="array" ref="N244">_xlfn.IFNA(LOOKUP(2, 1/(MOD(COLUMN(O244:XFD244)-COLUMN(O244), 5)=2)/(O244:XFD244&lt;&gt;""), O244:XFD244),"Not Submitted")</f>
        <v>Not Submitted</v>
      </c>
      <c r="O244" s="238"/>
      <c r="P244" s="238"/>
      <c r="Q244" s="198"/>
      <c r="R244" s="102"/>
      <c r="S244" s="205"/>
      <c r="T244" s="239"/>
      <c r="U244" s="240"/>
      <c r="V244" s="204"/>
      <c r="W244" s="205"/>
      <c r="X244" s="205"/>
      <c r="Y244" s="249"/>
      <c r="Z244" s="219"/>
      <c r="AA244" s="243"/>
      <c r="AB244" s="204"/>
      <c r="AC244" s="204"/>
      <c r="AD244" s="250"/>
      <c r="AE244" s="219"/>
      <c r="AF244" s="243"/>
      <c r="AG244" s="205"/>
      <c r="AH244" s="205"/>
      <c r="AI244" s="236"/>
      <c r="AJ244" s="205"/>
      <c r="AK244" s="205"/>
      <c r="AL244" s="205"/>
      <c r="AM244" s="205"/>
      <c r="AN244" s="206"/>
      <c r="AO244" s="205"/>
      <c r="AP244" s="205"/>
      <c r="AQ244" s="205"/>
      <c r="AR244" s="205"/>
      <c r="AS244" s="206"/>
      <c r="AT244" s="205"/>
      <c r="AU244" s="205"/>
      <c r="AV244" s="205"/>
      <c r="AW244" s="205"/>
      <c r="AX244" s="206"/>
      <c r="AY244" s="205"/>
      <c r="AZ244" s="205"/>
      <c r="BA244" s="205"/>
      <c r="BB244" s="205"/>
      <c r="BC244" s="206"/>
      <c r="BD244" s="205"/>
      <c r="BE244" s="205"/>
      <c r="BF244" s="205"/>
      <c r="BG244" s="205"/>
      <c r="BH244" s="206"/>
      <c r="BI244" s="205"/>
      <c r="BJ244" s="205"/>
      <c r="BK244" s="205"/>
      <c r="BL244" s="207"/>
      <c r="BM244" s="7" t="str">
        <f t="shared" si="11"/>
        <v>I</v>
      </c>
    </row>
    <row r="245" spans="1:65" s="2" customFormat="1" ht="27" hidden="1" thickTop="1">
      <c r="A245" s="277">
        <v>230</v>
      </c>
      <c r="B245" s="159" t="str">
        <f t="shared" si="10"/>
        <v>PSS11_Adani Green Energy 27 B Limited (AGE27BL)</v>
      </c>
      <c r="C245" s="31" t="s">
        <v>444</v>
      </c>
      <c r="D245" s="197" t="s">
        <v>23</v>
      </c>
      <c r="E245" s="160" t="s">
        <v>2276</v>
      </c>
      <c r="F245" s="183" t="s">
        <v>2357</v>
      </c>
      <c r="G245" s="199"/>
      <c r="H245" s="200" t="s">
        <v>2358</v>
      </c>
      <c r="I245" s="160" t="s">
        <v>141</v>
      </c>
      <c r="J245" s="198" t="s">
        <v>159</v>
      </c>
      <c r="K245" s="317">
        <v>46048</v>
      </c>
      <c r="L245" s="202"/>
      <c r="M245" s="203"/>
      <c r="N245" s="168" t="str" cm="1">
        <f t="array" ref="N245">_xlfn.IFNA(LOOKUP(2, 1/(MOD(COLUMN(O245:XFD245)-COLUMN(O245), 5)=2)/(O245:XFD245&lt;&gt;""), O245:XFD245),"Not Submitted")</f>
        <v>Not Submitted</v>
      </c>
      <c r="O245" s="238"/>
      <c r="P245" s="238"/>
      <c r="Q245" s="198"/>
      <c r="R245" s="102"/>
      <c r="S245" s="205"/>
      <c r="T245" s="239"/>
      <c r="U245" s="240"/>
      <c r="V245" s="204"/>
      <c r="W245" s="205"/>
      <c r="X245" s="205"/>
      <c r="Y245" s="249"/>
      <c r="Z245" s="219"/>
      <c r="AA245" s="243"/>
      <c r="AB245" s="204"/>
      <c r="AC245" s="204"/>
      <c r="AD245" s="250"/>
      <c r="AE245" s="219"/>
      <c r="AF245" s="243"/>
      <c r="AG245" s="205"/>
      <c r="AH245" s="205"/>
      <c r="AI245" s="236"/>
      <c r="AJ245" s="205"/>
      <c r="AK245" s="205"/>
      <c r="AL245" s="205"/>
      <c r="AM245" s="205"/>
      <c r="AN245" s="206"/>
      <c r="AO245" s="205"/>
      <c r="AP245" s="205"/>
      <c r="AQ245" s="205"/>
      <c r="AR245" s="205"/>
      <c r="AS245" s="206"/>
      <c r="AT245" s="205"/>
      <c r="AU245" s="205"/>
      <c r="AV245" s="205"/>
      <c r="AW245" s="205"/>
      <c r="AX245" s="206"/>
      <c r="AY245" s="205"/>
      <c r="AZ245" s="205"/>
      <c r="BA245" s="205"/>
      <c r="BB245" s="205"/>
      <c r="BC245" s="206"/>
      <c r="BD245" s="205"/>
      <c r="BE245" s="205"/>
      <c r="BF245" s="205"/>
      <c r="BG245" s="205"/>
      <c r="BH245" s="206"/>
      <c r="BI245" s="205"/>
      <c r="BJ245" s="205"/>
      <c r="BK245" s="205"/>
      <c r="BL245" s="207"/>
      <c r="BM245" s="7" t="str">
        <f t="shared" si="11"/>
        <v>I</v>
      </c>
    </row>
    <row r="246" spans="1:65" s="2" customFormat="1" ht="27" hidden="1" thickTop="1">
      <c r="A246" s="158"/>
      <c r="B246" s="159" t="str">
        <f t="shared" si="10"/>
        <v>PSS11_Adani Green Energy 27 B Limited (AGE27BL)</v>
      </c>
      <c r="C246" s="278" t="s">
        <v>816</v>
      </c>
      <c r="D246" s="197" t="s">
        <v>23</v>
      </c>
      <c r="E246" s="160" t="s">
        <v>897</v>
      </c>
      <c r="F246" s="291" t="s">
        <v>2359</v>
      </c>
      <c r="G246" s="199"/>
      <c r="H246" s="200" t="s">
        <v>899</v>
      </c>
      <c r="I246" s="160" t="s">
        <v>141</v>
      </c>
      <c r="J246" s="198"/>
      <c r="K246" s="201">
        <v>46183</v>
      </c>
      <c r="L246" s="202"/>
      <c r="M246" s="203"/>
      <c r="N246" s="168" t="str" cm="1">
        <f t="array" ref="N246">_xlfn.IFNA(LOOKUP(2, 1/(MOD(COLUMN(O246:XFD246)-COLUMN(O246), 5)=2)/(O246:XFD246&lt;&gt;""), O246:XFD246),"Not Submitted")</f>
        <v>RFC</v>
      </c>
      <c r="O246" s="238" t="s">
        <v>171</v>
      </c>
      <c r="P246" s="238">
        <v>46191</v>
      </c>
      <c r="Q246" s="198" t="s">
        <v>8</v>
      </c>
      <c r="R246" s="102" t="s">
        <v>2948</v>
      </c>
      <c r="S246" s="205"/>
      <c r="T246" s="239">
        <v>46232</v>
      </c>
      <c r="U246" s="240">
        <v>46232</v>
      </c>
      <c r="V246" s="204" t="s">
        <v>8</v>
      </c>
      <c r="W246" s="102" t="s">
        <v>3170</v>
      </c>
      <c r="X246" s="205"/>
      <c r="Y246" s="249"/>
      <c r="Z246" s="219"/>
      <c r="AA246" s="243"/>
      <c r="AB246" s="204"/>
      <c r="AC246" s="204"/>
      <c r="AD246" s="250"/>
      <c r="AE246" s="219"/>
      <c r="AF246" s="243"/>
      <c r="AG246" s="205"/>
      <c r="AH246" s="205"/>
      <c r="AI246" s="236"/>
      <c r="AJ246" s="205"/>
      <c r="AK246" s="205"/>
      <c r="AL246" s="205"/>
      <c r="AM246" s="205"/>
      <c r="AN246" s="206"/>
      <c r="AO246" s="205"/>
      <c r="AP246" s="205"/>
      <c r="AQ246" s="205"/>
      <c r="AR246" s="205"/>
      <c r="AS246" s="206"/>
      <c r="AT246" s="205"/>
      <c r="AU246" s="205"/>
      <c r="AV246" s="205"/>
      <c r="AW246" s="205"/>
      <c r="AX246" s="206"/>
      <c r="AY246" s="205"/>
      <c r="AZ246" s="205"/>
      <c r="BA246" s="205"/>
      <c r="BB246" s="205"/>
      <c r="BC246" s="206"/>
      <c r="BD246" s="205"/>
      <c r="BE246" s="205"/>
      <c r="BF246" s="205"/>
      <c r="BG246" s="205"/>
      <c r="BH246" s="206"/>
      <c r="BI246" s="205"/>
      <c r="BJ246" s="205"/>
      <c r="BK246" s="205"/>
      <c r="BL246" s="207"/>
      <c r="BM246" s="7" t="str">
        <f t="shared" si="11"/>
        <v>E</v>
      </c>
    </row>
    <row r="247" spans="1:65" s="2" customFormat="1" ht="26.25" hidden="1">
      <c r="A247" s="277"/>
      <c r="B247" s="277" t="str">
        <f t="shared" si="10"/>
        <v>PSS11_Adani Green Energy 27 B Limited (AGE27BL)</v>
      </c>
      <c r="C247" s="278" t="s">
        <v>816</v>
      </c>
      <c r="D247" s="279" t="s">
        <v>23</v>
      </c>
      <c r="E247" s="28" t="s">
        <v>897</v>
      </c>
      <c r="F247" s="448" t="s">
        <v>2960</v>
      </c>
      <c r="G247" s="280"/>
      <c r="H247" s="289" t="s">
        <v>2955</v>
      </c>
      <c r="I247" s="28" t="s">
        <v>141</v>
      </c>
      <c r="J247" s="28"/>
      <c r="K247" s="567">
        <v>46192</v>
      </c>
      <c r="L247" s="33"/>
      <c r="M247" s="568"/>
      <c r="N247" s="569" t="str" cm="1">
        <f t="array" ref="N247">_xlfn.IFNA(LOOKUP(2, 1/(MOD(COLUMN(O247:XFD247)-COLUMN(O247), 5)=2)/(O247:XFD247&lt;&gt;""), O247:XFD247),"Not Submitted")</f>
        <v>Not Submitted</v>
      </c>
      <c r="O247" s="229"/>
      <c r="P247" s="229"/>
      <c r="Q247" s="28"/>
      <c r="R247" s="34"/>
      <c r="S247" s="207"/>
      <c r="T247" s="219"/>
      <c r="U247" s="219"/>
      <c r="V247" s="569"/>
      <c r="W247" s="207"/>
      <c r="X247" s="207"/>
      <c r="Y247" s="219"/>
      <c r="Z247" s="219"/>
      <c r="AA247" s="569"/>
      <c r="AB247" s="569"/>
      <c r="AC247" s="569"/>
      <c r="AD247" s="219"/>
      <c r="AE247" s="219"/>
      <c r="AF247" s="569"/>
      <c r="AG247" s="207"/>
      <c r="AH247" s="207"/>
      <c r="AI247" s="207"/>
      <c r="AJ247" s="207"/>
      <c r="AK247" s="207"/>
      <c r="AL247" s="207"/>
      <c r="AM247" s="207"/>
      <c r="AN247" s="207"/>
      <c r="AO247" s="207"/>
      <c r="AP247" s="207"/>
      <c r="AQ247" s="207"/>
      <c r="AR247" s="207"/>
      <c r="AS247" s="207"/>
      <c r="AT247" s="207"/>
      <c r="AU247" s="207"/>
      <c r="AV247" s="207"/>
      <c r="AW247" s="207"/>
      <c r="AX247" s="207"/>
      <c r="AY247" s="207"/>
      <c r="AZ247" s="207"/>
      <c r="BA247" s="207"/>
      <c r="BB247" s="207"/>
      <c r="BC247" s="207"/>
      <c r="BD247" s="207"/>
      <c r="BE247" s="207"/>
      <c r="BF247" s="207"/>
      <c r="BG247" s="207"/>
      <c r="BH247" s="207"/>
      <c r="BI247" s="207"/>
      <c r="BJ247" s="207"/>
      <c r="BK247" s="207"/>
      <c r="BL247" s="207"/>
      <c r="BM247" s="635" t="str">
        <f t="shared" si="11"/>
        <v>E</v>
      </c>
    </row>
    <row r="248" spans="1:65" s="2" customFormat="1" ht="26.25" hidden="1">
      <c r="A248" s="277"/>
      <c r="B248" s="277" t="str">
        <f t="shared" si="10"/>
        <v>PSS11_Adani Green Energy 27 B Limited (AGE27BL)</v>
      </c>
      <c r="C248" s="278" t="s">
        <v>816</v>
      </c>
      <c r="D248" s="279" t="s">
        <v>23</v>
      </c>
      <c r="E248" s="28" t="s">
        <v>897</v>
      </c>
      <c r="F248" s="448" t="s">
        <v>2961</v>
      </c>
      <c r="G248" s="280"/>
      <c r="H248" s="289" t="s">
        <v>2954</v>
      </c>
      <c r="I248" s="28" t="s">
        <v>141</v>
      </c>
      <c r="J248" s="28"/>
      <c r="K248" s="567">
        <v>46192</v>
      </c>
      <c r="L248" s="33"/>
      <c r="M248" s="568"/>
      <c r="N248" s="569" t="str" cm="1">
        <f t="array" ref="N248">_xlfn.IFNA(LOOKUP(2, 1/(MOD(COLUMN(O248:XFD248)-COLUMN(O248), 5)=2)/(O248:XFD248&lt;&gt;""), O248:XFD248),"Not Submitted")</f>
        <v>RFC</v>
      </c>
      <c r="O248" s="229" t="s">
        <v>171</v>
      </c>
      <c r="P248" s="229">
        <v>46195</v>
      </c>
      <c r="Q248" s="28" t="s">
        <v>8</v>
      </c>
      <c r="R248" s="34" t="s">
        <v>2994</v>
      </c>
      <c r="S248" s="207"/>
      <c r="T248" s="219"/>
      <c r="U248" s="219"/>
      <c r="V248" s="569"/>
      <c r="W248" s="207"/>
      <c r="X248" s="207"/>
      <c r="Y248" s="219"/>
      <c r="Z248" s="219"/>
      <c r="AA248" s="569"/>
      <c r="AB248" s="569"/>
      <c r="AC248" s="569"/>
      <c r="AD248" s="219"/>
      <c r="AE248" s="219"/>
      <c r="AF248" s="569"/>
      <c r="AG248" s="207"/>
      <c r="AH248" s="207"/>
      <c r="AI248" s="207"/>
      <c r="AJ248" s="207"/>
      <c r="AK248" s="207"/>
      <c r="AL248" s="207"/>
      <c r="AM248" s="207"/>
      <c r="AN248" s="207"/>
      <c r="AO248" s="207"/>
      <c r="AP248" s="207"/>
      <c r="AQ248" s="207"/>
      <c r="AR248" s="207"/>
      <c r="AS248" s="207"/>
      <c r="AT248" s="207"/>
      <c r="AU248" s="207"/>
      <c r="AV248" s="207"/>
      <c r="AW248" s="207"/>
      <c r="AX248" s="207"/>
      <c r="AY248" s="207"/>
      <c r="AZ248" s="207"/>
      <c r="BA248" s="207"/>
      <c r="BB248" s="207"/>
      <c r="BC248" s="207"/>
      <c r="BD248" s="207"/>
      <c r="BE248" s="207"/>
      <c r="BF248" s="207"/>
      <c r="BG248" s="207"/>
      <c r="BH248" s="207"/>
      <c r="BI248" s="207"/>
      <c r="BJ248" s="207"/>
      <c r="BK248" s="207"/>
      <c r="BL248" s="207"/>
      <c r="BM248" s="635" t="str">
        <f t="shared" si="11"/>
        <v>E</v>
      </c>
    </row>
    <row r="254" spans="1:65" ht="18.75">
      <c r="F254" s="356" t="s">
        <v>900</v>
      </c>
      <c r="H254" s="357" t="s">
        <v>901</v>
      </c>
      <c r="I254" s="52" t="s">
        <v>902</v>
      </c>
    </row>
    <row r="255" spans="1:65" ht="16.5">
      <c r="F255" s="53" t="s">
        <v>57</v>
      </c>
      <c r="H255" s="54">
        <f t="shared" ref="H255:H263" si="12">COUNTIF($N$2:$N$424,F255)</f>
        <v>1</v>
      </c>
      <c r="I255" s="55">
        <f t="shared" ref="I255:I266" si="13">H255/$H$266</f>
        <v>4.7619047619047623E-3</v>
      </c>
    </row>
    <row r="256" spans="1:65" ht="16.5">
      <c r="F256" s="53" t="s">
        <v>8</v>
      </c>
      <c r="H256" s="54">
        <f t="shared" si="12"/>
        <v>44</v>
      </c>
      <c r="I256" s="55">
        <f t="shared" si="13"/>
        <v>0.20952380952380953</v>
      </c>
    </row>
    <row r="257" spans="6:9" ht="16.5">
      <c r="F257" s="53" t="s">
        <v>33</v>
      </c>
      <c r="H257" s="54">
        <f t="shared" si="12"/>
        <v>42</v>
      </c>
      <c r="I257" s="55">
        <f t="shared" si="13"/>
        <v>0.2</v>
      </c>
    </row>
    <row r="258" spans="6:9" ht="16.5">
      <c r="F258" s="53" t="s">
        <v>34</v>
      </c>
      <c r="H258" s="54">
        <f t="shared" si="12"/>
        <v>10</v>
      </c>
      <c r="I258" s="55">
        <f t="shared" si="13"/>
        <v>4.7619047619047616E-2</v>
      </c>
    </row>
    <row r="259" spans="6:9" ht="16.5">
      <c r="F259" s="53" t="s">
        <v>35</v>
      </c>
      <c r="H259" s="54">
        <f t="shared" si="12"/>
        <v>24</v>
      </c>
      <c r="I259" s="55">
        <f t="shared" si="13"/>
        <v>0.11428571428571428</v>
      </c>
    </row>
    <row r="260" spans="6:9" ht="16.5">
      <c r="F260" s="53" t="s">
        <v>36</v>
      </c>
      <c r="H260" s="54">
        <f t="shared" si="12"/>
        <v>0</v>
      </c>
      <c r="I260" s="55">
        <f t="shared" si="13"/>
        <v>0</v>
      </c>
    </row>
    <row r="261" spans="6:9" ht="16.5">
      <c r="F261" s="53" t="s">
        <v>37</v>
      </c>
      <c r="H261" s="54">
        <f t="shared" si="12"/>
        <v>47</v>
      </c>
      <c r="I261" s="55">
        <f t="shared" si="13"/>
        <v>0.22380952380952382</v>
      </c>
    </row>
    <row r="262" spans="6:9" ht="16.5">
      <c r="F262" s="53" t="s">
        <v>38</v>
      </c>
      <c r="H262" s="54">
        <f t="shared" si="12"/>
        <v>1</v>
      </c>
      <c r="I262" s="55">
        <f t="shared" si="13"/>
        <v>4.7619047619047623E-3</v>
      </c>
    </row>
    <row r="263" spans="6:9" ht="16.5">
      <c r="F263" s="53" t="s">
        <v>903</v>
      </c>
      <c r="H263" s="54">
        <f t="shared" si="12"/>
        <v>0</v>
      </c>
      <c r="I263" s="55">
        <f t="shared" si="13"/>
        <v>0</v>
      </c>
    </row>
    <row r="264" spans="6:9" ht="18.75">
      <c r="F264" s="56" t="s">
        <v>904</v>
      </c>
      <c r="H264" s="57">
        <f>SUM(H255:H263)</f>
        <v>169</v>
      </c>
      <c r="I264" s="55">
        <f t="shared" si="13"/>
        <v>0.80476190476190479</v>
      </c>
    </row>
    <row r="265" spans="6:9" ht="16.5">
      <c r="F265" s="53" t="s">
        <v>18</v>
      </c>
      <c r="H265" s="54">
        <f>COUNTIF($N$2:$N$424,F265)</f>
        <v>41</v>
      </c>
      <c r="I265" s="55">
        <f t="shared" si="13"/>
        <v>0.19523809523809524</v>
      </c>
    </row>
    <row r="266" spans="6:9" ht="18.75">
      <c r="F266" s="56" t="s">
        <v>29</v>
      </c>
      <c r="H266" s="57">
        <f>H264+H265</f>
        <v>210</v>
      </c>
      <c r="I266" s="55">
        <f t="shared" si="13"/>
        <v>1</v>
      </c>
    </row>
  </sheetData>
  <autoFilter ref="A2:BW248" xr:uid="{6E506394-B0AE-4C97-AD73-0C50887608B1}">
    <filterColumn colId="13">
      <filters>
        <filter val="Cat. -II"/>
      </filters>
    </filterColumn>
  </autoFilter>
  <dataConsolidate/>
  <mergeCells count="11">
    <mergeCell ref="AI1:AM1"/>
    <mergeCell ref="A1:I1"/>
    <mergeCell ref="O1:S1"/>
    <mergeCell ref="T1:X1"/>
    <mergeCell ref="Y1:AC1"/>
    <mergeCell ref="AD1:AH1"/>
    <mergeCell ref="AN1:AR1"/>
    <mergeCell ref="AS1:AW1"/>
    <mergeCell ref="AX1:BB1"/>
    <mergeCell ref="BC1:BG1"/>
    <mergeCell ref="BH1:BL1"/>
  </mergeCells>
  <phoneticPr fontId="55" type="noConversion"/>
  <conditionalFormatting sqref="F2">
    <cfRule type="duplicateValues" dxfId="460" priority="289"/>
  </conditionalFormatting>
  <conditionalFormatting sqref="F3:F9">
    <cfRule type="duplicateValues" dxfId="459" priority="920"/>
  </conditionalFormatting>
  <conditionalFormatting sqref="F10:F12">
    <cfRule type="duplicateValues" dxfId="458" priority="272"/>
  </conditionalFormatting>
  <conditionalFormatting sqref="F13:F15">
    <cfRule type="duplicateValues" dxfId="457" priority="271"/>
  </conditionalFormatting>
  <conditionalFormatting sqref="F16:F18">
    <cfRule type="duplicateValues" dxfId="456" priority="270"/>
  </conditionalFormatting>
  <conditionalFormatting sqref="F19:F22">
    <cfRule type="duplicateValues" dxfId="455" priority="269"/>
  </conditionalFormatting>
  <conditionalFormatting sqref="F23:F25">
    <cfRule type="duplicateValues" dxfId="454" priority="268"/>
  </conditionalFormatting>
  <conditionalFormatting sqref="F26:F28">
    <cfRule type="duplicateValues" dxfId="453" priority="267"/>
  </conditionalFormatting>
  <conditionalFormatting sqref="F29:F32">
    <cfRule type="duplicateValues" dxfId="452" priority="273"/>
  </conditionalFormatting>
  <conditionalFormatting sqref="F33:F35">
    <cfRule type="duplicateValues" dxfId="451" priority="266"/>
  </conditionalFormatting>
  <conditionalFormatting sqref="F36:F38">
    <cfRule type="duplicateValues" dxfId="450" priority="265"/>
  </conditionalFormatting>
  <conditionalFormatting sqref="F39:F41">
    <cfRule type="duplicateValues" dxfId="449" priority="264"/>
  </conditionalFormatting>
  <conditionalFormatting sqref="F42">
    <cfRule type="duplicateValues" dxfId="448" priority="259"/>
  </conditionalFormatting>
  <conditionalFormatting sqref="F43">
    <cfRule type="duplicateValues" dxfId="447" priority="256"/>
  </conditionalFormatting>
  <conditionalFormatting sqref="F44">
    <cfRule type="duplicateValues" dxfId="446" priority="257"/>
  </conditionalFormatting>
  <conditionalFormatting sqref="F45">
    <cfRule type="duplicateValues" dxfId="445" priority="258"/>
  </conditionalFormatting>
  <conditionalFormatting sqref="F46">
    <cfRule type="duplicateValues" dxfId="444" priority="263"/>
  </conditionalFormatting>
  <conditionalFormatting sqref="F47">
    <cfRule type="duplicateValues" dxfId="443" priority="262"/>
  </conditionalFormatting>
  <conditionalFormatting sqref="F48">
    <cfRule type="duplicateValues" dxfId="442" priority="261"/>
  </conditionalFormatting>
  <conditionalFormatting sqref="F49">
    <cfRule type="duplicateValues" dxfId="441" priority="260"/>
  </conditionalFormatting>
  <conditionalFormatting sqref="F50:F52">
    <cfRule type="duplicateValues" dxfId="440" priority="283"/>
  </conditionalFormatting>
  <conditionalFormatting sqref="F50:F83">
    <cfRule type="duplicateValues" dxfId="439" priority="275"/>
  </conditionalFormatting>
  <conditionalFormatting sqref="F53">
    <cfRule type="duplicateValues" dxfId="438" priority="281"/>
  </conditionalFormatting>
  <conditionalFormatting sqref="F54">
    <cfRule type="duplicateValues" dxfId="437" priority="280"/>
  </conditionalFormatting>
  <conditionalFormatting sqref="F55:F58">
    <cfRule type="duplicateValues" dxfId="436" priority="279"/>
  </conditionalFormatting>
  <conditionalFormatting sqref="F59:F60">
    <cfRule type="duplicateValues" dxfId="435" priority="278"/>
  </conditionalFormatting>
  <conditionalFormatting sqref="F61:F77">
    <cfRule type="duplicateValues" dxfId="434" priority="277"/>
  </conditionalFormatting>
  <conditionalFormatting sqref="F78:F79">
    <cfRule type="duplicateValues" dxfId="433" priority="276"/>
  </conditionalFormatting>
  <conditionalFormatting sqref="F80:F81">
    <cfRule type="duplicateValues" dxfId="432" priority="282"/>
  </conditionalFormatting>
  <conditionalFormatting sqref="F82:F83">
    <cfRule type="duplicateValues" dxfId="431" priority="274"/>
  </conditionalFormatting>
  <conditionalFormatting sqref="F84:F85">
    <cfRule type="duplicateValues" dxfId="430" priority="953"/>
  </conditionalFormatting>
  <conditionalFormatting sqref="F86:F89 F92">
    <cfRule type="duplicateValues" dxfId="429" priority="984"/>
    <cfRule type="duplicateValues" dxfId="428" priority="985"/>
  </conditionalFormatting>
  <conditionalFormatting sqref="F90">
    <cfRule type="duplicateValues" dxfId="427" priority="148"/>
    <cfRule type="duplicateValues" dxfId="426" priority="147"/>
    <cfRule type="duplicateValues" dxfId="425" priority="146"/>
  </conditionalFormatting>
  <conditionalFormatting sqref="F91">
    <cfRule type="duplicateValues" dxfId="424" priority="7"/>
    <cfRule type="duplicateValues" dxfId="423" priority="9"/>
    <cfRule type="duplicateValues" dxfId="422" priority="8"/>
  </conditionalFormatting>
  <conditionalFormatting sqref="F95">
    <cfRule type="duplicateValues" dxfId="421" priority="29"/>
    <cfRule type="duplicateValues" dxfId="420" priority="30"/>
    <cfRule type="duplicateValues" dxfId="419" priority="31"/>
    <cfRule type="duplicateValues" dxfId="418" priority="27"/>
    <cfRule type="duplicateValues" dxfId="417" priority="28"/>
  </conditionalFormatting>
  <conditionalFormatting sqref="F96:F103 F105:F116 F150:F168 F118:F147">
    <cfRule type="duplicateValues" dxfId="416" priority="1799"/>
    <cfRule type="duplicateValues" dxfId="415" priority="1798"/>
    <cfRule type="duplicateValues" dxfId="414" priority="1800"/>
  </conditionalFormatting>
  <conditionalFormatting sqref="F104">
    <cfRule type="duplicateValues" dxfId="413" priority="218"/>
    <cfRule type="duplicateValues" dxfId="412" priority="210"/>
    <cfRule type="duplicateValues" dxfId="411" priority="219"/>
  </conditionalFormatting>
  <conditionalFormatting sqref="F117">
    <cfRule type="duplicateValues" dxfId="410" priority="208"/>
    <cfRule type="duplicateValues" dxfId="409" priority="200"/>
    <cfRule type="duplicateValues" dxfId="408" priority="209"/>
  </conditionalFormatting>
  <conditionalFormatting sqref="F148:F149">
    <cfRule type="duplicateValues" dxfId="407" priority="78"/>
    <cfRule type="duplicateValues" dxfId="406" priority="70"/>
    <cfRule type="duplicateValues" dxfId="405" priority="69"/>
    <cfRule type="duplicateValues" dxfId="404" priority="79"/>
  </conditionalFormatting>
  <conditionalFormatting sqref="F169">
    <cfRule type="duplicateValues" dxfId="403" priority="149"/>
    <cfRule type="duplicateValues" dxfId="402" priority="157"/>
    <cfRule type="duplicateValues" dxfId="401" priority="158"/>
  </conditionalFormatting>
  <conditionalFormatting sqref="F170">
    <cfRule type="duplicateValues" dxfId="400" priority="143"/>
    <cfRule type="duplicateValues" dxfId="399" priority="144"/>
    <cfRule type="duplicateValues" dxfId="398" priority="145"/>
  </conditionalFormatting>
  <conditionalFormatting sqref="F171">
    <cfRule type="duplicateValues" dxfId="397" priority="20"/>
    <cfRule type="duplicateValues" dxfId="396" priority="19"/>
    <cfRule type="duplicateValues" dxfId="395" priority="17"/>
  </conditionalFormatting>
  <conditionalFormatting sqref="F173:F181">
    <cfRule type="duplicateValues" dxfId="394" priority="1363"/>
  </conditionalFormatting>
  <conditionalFormatting sqref="F182:F189 F93:F94 F191 F208:F245">
    <cfRule type="duplicateValues" dxfId="393" priority="1385"/>
    <cfRule type="duplicateValues" dxfId="392" priority="1384"/>
  </conditionalFormatting>
  <conditionalFormatting sqref="F190">
    <cfRule type="duplicateValues" dxfId="391" priority="167"/>
    <cfRule type="duplicateValues" dxfId="390" priority="168"/>
    <cfRule type="duplicateValues" dxfId="389" priority="159"/>
  </conditionalFormatting>
  <conditionalFormatting sqref="F192">
    <cfRule type="duplicateValues" dxfId="388" priority="131"/>
    <cfRule type="duplicateValues" dxfId="387" priority="129"/>
    <cfRule type="duplicateValues" dxfId="386" priority="127"/>
    <cfRule type="duplicateValues" dxfId="385" priority="128"/>
    <cfRule type="duplicateValues" dxfId="384" priority="130"/>
  </conditionalFormatting>
  <conditionalFormatting sqref="F193">
    <cfRule type="duplicateValues" dxfId="383" priority="81"/>
    <cfRule type="duplicateValues" dxfId="382" priority="82"/>
    <cfRule type="duplicateValues" dxfId="381" priority="83"/>
    <cfRule type="duplicateValues" dxfId="380" priority="84"/>
    <cfRule type="duplicateValues" dxfId="379" priority="80"/>
  </conditionalFormatting>
  <conditionalFormatting sqref="F194">
    <cfRule type="duplicateValues" dxfId="378" priority="85"/>
    <cfRule type="duplicateValues" dxfId="377" priority="86"/>
    <cfRule type="duplicateValues" dxfId="376" priority="87"/>
    <cfRule type="duplicateValues" dxfId="375" priority="88"/>
    <cfRule type="duplicateValues" dxfId="374" priority="89"/>
  </conditionalFormatting>
  <conditionalFormatting sqref="F195">
    <cfRule type="duplicateValues" dxfId="373" priority="90"/>
    <cfRule type="duplicateValues" dxfId="372" priority="91"/>
    <cfRule type="duplicateValues" dxfId="371" priority="93"/>
    <cfRule type="duplicateValues" dxfId="370" priority="94"/>
    <cfRule type="duplicateValues" dxfId="369" priority="92"/>
  </conditionalFormatting>
  <conditionalFormatting sqref="F196">
    <cfRule type="duplicateValues" dxfId="368" priority="97"/>
    <cfRule type="duplicateValues" dxfId="367" priority="95"/>
    <cfRule type="duplicateValues" dxfId="366" priority="96"/>
  </conditionalFormatting>
  <conditionalFormatting sqref="F197">
    <cfRule type="duplicateValues" dxfId="365" priority="114"/>
    <cfRule type="duplicateValues" dxfId="364" priority="116"/>
    <cfRule type="duplicateValues" dxfId="363" priority="115"/>
  </conditionalFormatting>
  <conditionalFormatting sqref="F198">
    <cfRule type="duplicateValues" dxfId="362" priority="138"/>
    <cfRule type="duplicateValues" dxfId="361" priority="137"/>
    <cfRule type="duplicateValues" dxfId="360" priority="139"/>
    <cfRule type="duplicateValues" dxfId="359" priority="140"/>
    <cfRule type="duplicateValues" dxfId="358" priority="141"/>
  </conditionalFormatting>
  <conditionalFormatting sqref="F199">
    <cfRule type="duplicateValues" dxfId="357" priority="98"/>
    <cfRule type="duplicateValues" dxfId="356" priority="100"/>
    <cfRule type="duplicateValues" dxfId="355" priority="99"/>
  </conditionalFormatting>
  <conditionalFormatting sqref="F200">
    <cfRule type="duplicateValues" dxfId="354" priority="106"/>
    <cfRule type="duplicateValues" dxfId="353" priority="107"/>
    <cfRule type="duplicateValues" dxfId="352" priority="108"/>
  </conditionalFormatting>
  <conditionalFormatting sqref="F201">
    <cfRule type="duplicateValues" dxfId="351" priority="121"/>
    <cfRule type="duplicateValues" dxfId="350" priority="120"/>
    <cfRule type="duplicateValues" dxfId="349" priority="119"/>
    <cfRule type="duplicateValues" dxfId="348" priority="118"/>
    <cfRule type="duplicateValues" dxfId="347" priority="117"/>
  </conditionalFormatting>
  <conditionalFormatting sqref="F202:F203">
    <cfRule type="duplicateValues" dxfId="346" priority="126"/>
    <cfRule type="duplicateValues" dxfId="345" priority="124"/>
    <cfRule type="duplicateValues" dxfId="344" priority="123"/>
    <cfRule type="duplicateValues" dxfId="343" priority="122"/>
    <cfRule type="duplicateValues" dxfId="342" priority="125"/>
  </conditionalFormatting>
  <conditionalFormatting sqref="F204">
    <cfRule type="duplicateValues" dxfId="341" priority="101"/>
    <cfRule type="duplicateValues" dxfId="340" priority="103"/>
    <cfRule type="duplicateValues" dxfId="339" priority="104"/>
    <cfRule type="duplicateValues" dxfId="338" priority="102"/>
    <cfRule type="duplicateValues" dxfId="337" priority="105"/>
  </conditionalFormatting>
  <conditionalFormatting sqref="F205">
    <cfRule type="duplicateValues" dxfId="336" priority="112"/>
    <cfRule type="duplicateValues" dxfId="335" priority="111"/>
    <cfRule type="duplicateValues" dxfId="334" priority="113"/>
    <cfRule type="duplicateValues" dxfId="333" priority="109"/>
    <cfRule type="duplicateValues" dxfId="332" priority="110"/>
  </conditionalFormatting>
  <conditionalFormatting sqref="F206:F207">
    <cfRule type="duplicateValues" dxfId="331" priority="134"/>
    <cfRule type="duplicateValues" dxfId="330" priority="132"/>
    <cfRule type="duplicateValues" dxfId="329" priority="133"/>
    <cfRule type="duplicateValues" dxfId="328" priority="135"/>
    <cfRule type="duplicateValues" dxfId="327" priority="136"/>
  </conditionalFormatting>
  <conditionalFormatting sqref="F246">
    <cfRule type="duplicateValues" dxfId="326" priority="45"/>
    <cfRule type="duplicateValues" dxfId="325" priority="42"/>
    <cfRule type="duplicateValues" dxfId="324" priority="44"/>
  </conditionalFormatting>
  <conditionalFormatting sqref="F247:F248">
    <cfRule type="duplicateValues" dxfId="323" priority="35"/>
    <cfRule type="duplicateValues" dxfId="322" priority="34"/>
    <cfRule type="duplicateValues" dxfId="321" priority="32"/>
  </conditionalFormatting>
  <conditionalFormatting sqref="F263:F1048576 F208:F245 F150:F170 F1:F90 F249:F261 F96:F147 F172:F191 F92:F94">
    <cfRule type="duplicateValues" dxfId="320" priority="142"/>
  </conditionalFormatting>
  <conditionalFormatting sqref="F263:F1048576 F208:F245 F191 F105:F116 F1:F89 F172:F189 F92:F94 F150:F168 F118:F147 F249:F261 F96:F103">
    <cfRule type="duplicateValues" dxfId="319" priority="220"/>
  </conditionalFormatting>
  <conditionalFormatting sqref="F267:F1048576 F1:F9 F84:F89 F172:F189 F191 F92:F94 F208:F245 F249:F253">
    <cfRule type="duplicateValues" dxfId="318" priority="284"/>
  </conditionalFormatting>
  <conditionalFormatting sqref="G41:G45">
    <cfRule type="duplicateValues" dxfId="317" priority="349"/>
  </conditionalFormatting>
  <conditionalFormatting sqref="G56">
    <cfRule type="duplicateValues" dxfId="316" priority="351"/>
  </conditionalFormatting>
  <conditionalFormatting sqref="G86 G50:G55 G57:G83">
    <cfRule type="duplicateValues" dxfId="315" priority="353"/>
  </conditionalFormatting>
  <conditionalFormatting sqref="G91">
    <cfRule type="duplicateValues" dxfId="314" priority="10"/>
  </conditionalFormatting>
  <conditionalFormatting sqref="G104">
    <cfRule type="duplicateValues" dxfId="313" priority="217"/>
  </conditionalFormatting>
  <conditionalFormatting sqref="G117">
    <cfRule type="duplicateValues" dxfId="312" priority="207"/>
  </conditionalFormatting>
  <conditionalFormatting sqref="G148:G149">
    <cfRule type="duplicateValues" dxfId="311" priority="77"/>
  </conditionalFormatting>
  <conditionalFormatting sqref="G169:G170">
    <cfRule type="duplicateValues" dxfId="310" priority="156"/>
  </conditionalFormatting>
  <conditionalFormatting sqref="G171">
    <cfRule type="duplicateValues" dxfId="309" priority="18"/>
  </conditionalFormatting>
  <conditionalFormatting sqref="G172:G179 G84">
    <cfRule type="duplicateValues" dxfId="308" priority="352"/>
  </conditionalFormatting>
  <conditionalFormatting sqref="G180:G181">
    <cfRule type="duplicateValues" dxfId="307" priority="335"/>
  </conditionalFormatting>
  <conditionalFormatting sqref="G186:G188">
    <cfRule type="duplicateValues" dxfId="306" priority="303"/>
    <cfRule type="duplicateValues" dxfId="305" priority="302"/>
  </conditionalFormatting>
  <conditionalFormatting sqref="G189">
    <cfRule type="duplicateValues" dxfId="304" priority="1014"/>
  </conditionalFormatting>
  <conditionalFormatting sqref="G190">
    <cfRule type="duplicateValues" dxfId="303" priority="166"/>
  </conditionalFormatting>
  <conditionalFormatting sqref="G246">
    <cfRule type="duplicateValues" dxfId="302" priority="43"/>
  </conditionalFormatting>
  <conditionalFormatting sqref="G247:G248">
    <cfRule type="duplicateValues" dxfId="301" priority="33"/>
  </conditionalFormatting>
  <conditionalFormatting sqref="G267:G1048576 G182:G185 G57:G83 G46:G55 G1:G40 G101:G103 G105:G116 G85:G90 G191:G245 G150:G168 G118:G147 G249:G253 G96:G99 G92:G94">
    <cfRule type="duplicateValues" dxfId="300" priority="1079"/>
  </conditionalFormatting>
  <conditionalFormatting sqref="K236">
    <cfRule type="duplicateValues" dxfId="299" priority="251"/>
    <cfRule type="duplicateValues" dxfId="298" priority="250"/>
  </conditionalFormatting>
  <conditionalFormatting sqref="K236:K244">
    <cfRule type="duplicateValues" dxfId="297" priority="253"/>
  </conditionalFormatting>
  <conditionalFormatting sqref="K236:K245">
    <cfRule type="duplicateValues" dxfId="296" priority="252"/>
  </conditionalFormatting>
  <conditionalFormatting sqref="K237:K238">
    <cfRule type="duplicateValues" dxfId="295" priority="248"/>
    <cfRule type="duplicateValues" dxfId="294" priority="231"/>
    <cfRule type="duplicateValues" dxfId="293" priority="230"/>
    <cfRule type="duplicateValues" dxfId="292" priority="249"/>
  </conditionalFormatting>
  <conditionalFormatting sqref="K238">
    <cfRule type="duplicateValues" dxfId="291" priority="246"/>
    <cfRule type="duplicateValues" dxfId="290" priority="228"/>
    <cfRule type="duplicateValues" dxfId="289" priority="247"/>
    <cfRule type="duplicateValues" dxfId="288" priority="229"/>
  </conditionalFormatting>
  <conditionalFormatting sqref="K239">
    <cfRule type="duplicateValues" dxfId="287" priority="244"/>
    <cfRule type="duplicateValues" dxfId="286" priority="245"/>
  </conditionalFormatting>
  <conditionalFormatting sqref="K240">
    <cfRule type="duplicateValues" dxfId="285" priority="243"/>
    <cfRule type="duplicateValues" dxfId="284" priority="242"/>
  </conditionalFormatting>
  <conditionalFormatting sqref="K241">
    <cfRule type="duplicateValues" dxfId="283" priority="241"/>
    <cfRule type="duplicateValues" dxfId="282" priority="226"/>
    <cfRule type="duplicateValues" dxfId="281" priority="227"/>
    <cfRule type="duplicateValues" dxfId="280" priority="240"/>
  </conditionalFormatting>
  <conditionalFormatting sqref="K242">
    <cfRule type="duplicateValues" dxfId="279" priority="224"/>
    <cfRule type="duplicateValues" dxfId="278" priority="225"/>
    <cfRule type="duplicateValues" dxfId="277" priority="239"/>
    <cfRule type="duplicateValues" dxfId="276" priority="238"/>
  </conditionalFormatting>
  <conditionalFormatting sqref="K243">
    <cfRule type="duplicateValues" dxfId="275" priority="237"/>
    <cfRule type="duplicateValues" dxfId="274" priority="236"/>
  </conditionalFormatting>
  <conditionalFormatting sqref="K244">
    <cfRule type="duplicateValues" dxfId="273" priority="235"/>
    <cfRule type="duplicateValues" dxfId="272" priority="234"/>
  </conditionalFormatting>
  <conditionalFormatting sqref="K245">
    <cfRule type="duplicateValues" dxfId="271" priority="233"/>
    <cfRule type="duplicateValues" dxfId="270" priority="254"/>
    <cfRule type="duplicateValues" dxfId="269" priority="232"/>
  </conditionalFormatting>
  <conditionalFormatting sqref="L1:L90 L92:L94 L96:L99">
    <cfRule type="cellIs" dxfId="268" priority="182" stopIfTrue="1" operator="equal">
      <formula>"FA"</formula>
    </cfRule>
    <cfRule type="cellIs" dxfId="267" priority="184" stopIfTrue="1" operator="equal">
      <formula>"Cat. -II"</formula>
    </cfRule>
    <cfRule type="cellIs" dxfId="266" priority="185" stopIfTrue="1" operator="equal">
      <formula>"Cat. -III"</formula>
    </cfRule>
    <cfRule type="cellIs" dxfId="265" priority="186" stopIfTrue="1" operator="equal">
      <formula>"Cat. -IV"</formula>
    </cfRule>
    <cfRule type="cellIs" dxfId="264" priority="183" stopIfTrue="1" operator="equal">
      <formula>"Cat. -I"</formula>
    </cfRule>
  </conditionalFormatting>
  <conditionalFormatting sqref="L2:L90 L92:L94 L96:L99">
    <cfRule type="cellIs" dxfId="263" priority="181" stopIfTrue="1" operator="equal">
      <formula>"Cat. -IV_Star"</formula>
    </cfRule>
  </conditionalFormatting>
  <conditionalFormatting sqref="L101:L103 L105:L116 L118:L147 L150:L168 L172:L181">
    <cfRule type="cellIs" dxfId="262" priority="339" stopIfTrue="1" operator="equal">
      <formula>"Cat. -II"</formula>
    </cfRule>
    <cfRule type="cellIs" dxfId="261" priority="340" stopIfTrue="1" operator="equal">
      <formula>"Cat. -III"</formula>
    </cfRule>
    <cfRule type="cellIs" dxfId="260" priority="341" stopIfTrue="1" operator="equal">
      <formula>"Cat. -IV"</formula>
    </cfRule>
    <cfRule type="cellIs" dxfId="259" priority="336" stopIfTrue="1" operator="equal">
      <formula>"Cat. -IV_Star"</formula>
    </cfRule>
    <cfRule type="cellIs" dxfId="258" priority="337" stopIfTrue="1" operator="equal">
      <formula>"FA"</formula>
    </cfRule>
    <cfRule type="cellIs" dxfId="257" priority="338" stopIfTrue="1" operator="equal">
      <formula>"Cat. -I"</formula>
    </cfRule>
  </conditionalFormatting>
  <conditionalFormatting sqref="N1:N248">
    <cfRule type="cellIs" dxfId="256" priority="2" stopIfTrue="1" operator="equal">
      <formula>"FA"</formula>
    </cfRule>
    <cfRule type="cellIs" dxfId="255" priority="6" stopIfTrue="1" operator="equal">
      <formula>"Cat. -IV"</formula>
    </cfRule>
    <cfRule type="cellIs" dxfId="254" priority="5" stopIfTrue="1" operator="equal">
      <formula>"Cat. -III"</formula>
    </cfRule>
    <cfRule type="cellIs" dxfId="253" priority="4" stopIfTrue="1" operator="equal">
      <formula>"Cat. -II"</formula>
    </cfRule>
    <cfRule type="cellIs" dxfId="252" priority="3" stopIfTrue="1" operator="equal">
      <formula>"Cat. -I"</formula>
    </cfRule>
  </conditionalFormatting>
  <conditionalFormatting sqref="N2:N248">
    <cfRule type="cellIs" dxfId="251" priority="1" stopIfTrue="1" operator="equal">
      <formula>"Cat. -IV_Star"</formula>
    </cfRule>
  </conditionalFormatting>
  <conditionalFormatting sqref="O186:P189">
    <cfRule type="cellIs" dxfId="250" priority="290" stopIfTrue="1" operator="equal">
      <formula>"Cat. -IV_Star"</formula>
    </cfRule>
    <cfRule type="cellIs" dxfId="249" priority="291" stopIfTrue="1" operator="equal">
      <formula>"FA"</formula>
    </cfRule>
    <cfRule type="cellIs" dxfId="248" priority="292" stopIfTrue="1" operator="equal">
      <formula>"Cat. -I"</formula>
    </cfRule>
    <cfRule type="cellIs" dxfId="247" priority="294" stopIfTrue="1" operator="equal">
      <formula>"Cat. -III"</formula>
    </cfRule>
    <cfRule type="cellIs" dxfId="246" priority="295" stopIfTrue="1" operator="equal">
      <formula>"Cat. -IV"</formula>
    </cfRule>
    <cfRule type="cellIs" dxfId="245" priority="293" stopIfTrue="1" operator="equal">
      <formula>"Cat. -II"</formula>
    </cfRule>
  </conditionalFormatting>
  <pageMargins left="0.74803149606299213" right="0.74803149606299213" top="0.98425196850393704" bottom="0.98425196850393704" header="0.51181102362204722" footer="0.51181102362204722"/>
  <pageSetup paperSize="9" scale="47" orientation="portrait" r:id="rId1"/>
  <headerFooter alignWithMargins="0"/>
  <colBreaks count="1" manualBreakCount="1">
    <brk id="9" max="13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6702-653F-4A17-BE72-75020A21E70C}">
  <sheetPr codeName="Sheet6"/>
  <dimension ref="A1:X51"/>
  <sheetViews>
    <sheetView zoomScaleNormal="100" workbookViewId="0">
      <selection activeCell="T29" sqref="T29"/>
    </sheetView>
  </sheetViews>
  <sheetFormatPr defaultRowHeight="12.75"/>
  <cols>
    <col min="1" max="1" width="5.5703125" style="321" customWidth="1"/>
    <col min="2" max="2" width="27.5703125" style="321" customWidth="1"/>
    <col min="3" max="3" width="18.140625" style="321" customWidth="1"/>
    <col min="4" max="4" width="9.42578125" style="321" customWidth="1"/>
    <col min="5" max="5" width="11.5703125" style="321" bestFit="1" customWidth="1"/>
    <col min="6" max="6" width="6.85546875" style="321" bestFit="1" customWidth="1"/>
    <col min="7" max="7" width="12.28515625" style="321" customWidth="1"/>
    <col min="8" max="8" width="16.5703125" style="321" customWidth="1"/>
    <col min="9" max="9" width="5" style="321" hidden="1" customWidth="1"/>
    <col min="10" max="10" width="6.5703125" style="321" hidden="1" customWidth="1"/>
    <col min="11" max="11" width="28.85546875" style="321" hidden="1" customWidth="1"/>
    <col min="12" max="12" width="16.140625" style="321" hidden="1" customWidth="1"/>
    <col min="13" max="13" width="13.7109375" style="321" hidden="1" customWidth="1"/>
    <col min="14" max="14" width="12.5703125" style="321" hidden="1" customWidth="1"/>
    <col min="15" max="15" width="15.85546875" style="321" hidden="1" customWidth="1"/>
    <col min="16" max="16" width="0" style="321" hidden="1" customWidth="1"/>
    <col min="17" max="22" width="9.140625" style="321"/>
    <col min="23" max="23" width="11.7109375" style="321" bestFit="1" customWidth="1"/>
    <col min="24" max="16384" width="9.140625" style="321"/>
  </cols>
  <sheetData>
    <row r="1" spans="1:24" ht="15">
      <c r="A1" s="806" t="s">
        <v>0</v>
      </c>
      <c r="B1" s="807"/>
      <c r="C1" s="319"/>
      <c r="D1" s="320"/>
      <c r="E1" s="320"/>
      <c r="F1" s="320"/>
      <c r="G1" s="320"/>
      <c r="H1" s="320"/>
      <c r="J1" s="806" t="s">
        <v>0</v>
      </c>
      <c r="K1" s="807"/>
      <c r="L1" s="319" t="s">
        <v>1</v>
      </c>
      <c r="M1" s="320"/>
      <c r="N1" s="320"/>
      <c r="O1" s="320"/>
    </row>
    <row r="2" spans="1:24" ht="17.25" thickBot="1">
      <c r="A2" s="808" t="s">
        <v>2</v>
      </c>
      <c r="B2" s="808"/>
      <c r="C2" s="808"/>
      <c r="D2" s="808"/>
      <c r="E2" s="808"/>
      <c r="F2" s="808"/>
      <c r="G2" s="808"/>
      <c r="H2" s="809"/>
      <c r="J2" s="808" t="s">
        <v>3</v>
      </c>
      <c r="K2" s="808"/>
      <c r="L2" s="808"/>
      <c r="M2" s="808"/>
      <c r="N2" s="808"/>
      <c r="O2" s="809"/>
      <c r="Q2" s="810" t="s">
        <v>4</v>
      </c>
      <c r="R2" s="810"/>
      <c r="S2" s="810"/>
      <c r="T2" s="810"/>
      <c r="U2" s="810"/>
      <c r="V2" s="810"/>
      <c r="W2" s="810"/>
      <c r="X2" s="810"/>
    </row>
    <row r="3" spans="1:24" ht="16.5">
      <c r="A3" s="816">
        <v>1</v>
      </c>
      <c r="B3" s="323" t="s">
        <v>30</v>
      </c>
      <c r="C3" s="324"/>
      <c r="D3" s="325" t="s">
        <v>31</v>
      </c>
      <c r="E3" s="325" t="s">
        <v>32</v>
      </c>
      <c r="F3" s="326" t="s">
        <v>21</v>
      </c>
      <c r="G3" s="327"/>
      <c r="H3" s="328" t="s">
        <v>6</v>
      </c>
      <c r="J3" s="816">
        <v>3</v>
      </c>
      <c r="K3" s="817" t="s">
        <v>28</v>
      </c>
      <c r="L3" s="818"/>
      <c r="M3" s="818"/>
      <c r="N3" s="818"/>
      <c r="O3" s="328" t="s">
        <v>6</v>
      </c>
      <c r="Q3" s="355" t="s">
        <v>8</v>
      </c>
      <c r="R3" s="355" t="s">
        <v>33</v>
      </c>
      <c r="S3" s="355" t="s">
        <v>34</v>
      </c>
      <c r="T3" s="355" t="s">
        <v>35</v>
      </c>
      <c r="U3" s="355" t="s">
        <v>36</v>
      </c>
      <c r="V3" s="355" t="s">
        <v>37</v>
      </c>
      <c r="W3" s="355" t="s">
        <v>38</v>
      </c>
      <c r="X3" s="355" t="s">
        <v>13</v>
      </c>
    </row>
    <row r="4" spans="1:24" ht="13.5">
      <c r="A4" s="816"/>
      <c r="B4" s="812" t="s">
        <v>15</v>
      </c>
      <c r="C4" s="329" t="s">
        <v>16</v>
      </c>
      <c r="D4" s="330">
        <f>COUNTIFS(PSS05B!$N:$N,"&lt;&gt;Not Submitted",PSS05B!$N:$N,"&lt;&gt;Delete",PSS05B!$BM:$BM,"C")</f>
        <v>29</v>
      </c>
      <c r="E4" s="330" cm="1">
        <f t="array" ref="E4">SUM(COUNTIFS(PSS05B!$N:$N,"&lt;&gt;Not Submitted",PSS05B!$N:$N,"&lt;&gt;Delete",PSS05B!$BM:$BM,{"E","I","M","s"}))</f>
        <v>113</v>
      </c>
      <c r="F4" s="329">
        <f>D4+E4</f>
        <v>142</v>
      </c>
      <c r="G4" s="331">
        <f>F4/F6</f>
        <v>0.63677130044843044</v>
      </c>
      <c r="H4" s="811"/>
      <c r="J4" s="816"/>
      <c r="K4" s="812" t="s">
        <v>15</v>
      </c>
      <c r="L4" s="329" t="s">
        <v>16</v>
      </c>
      <c r="M4" s="329">
        <v>8</v>
      </c>
      <c r="N4" s="331">
        <f>M4/M6</f>
        <v>0.42105263157894735</v>
      </c>
      <c r="O4" s="813" t="s">
        <v>26</v>
      </c>
      <c r="Q4" s="322">
        <f>PSS05B!H269</f>
        <v>34</v>
      </c>
      <c r="R4" s="322">
        <f>PSS05B!H270</f>
        <v>45</v>
      </c>
      <c r="S4" s="322">
        <f>PSS05B!H271</f>
        <v>10</v>
      </c>
      <c r="T4" s="322">
        <f>PSS05B!H272</f>
        <v>5</v>
      </c>
      <c r="U4" s="322">
        <f>PSS05B!H273</f>
        <v>0</v>
      </c>
      <c r="V4" s="322">
        <f>PSS05B!H274</f>
        <v>47</v>
      </c>
      <c r="W4" s="322">
        <f>PSS05B!H275</f>
        <v>1</v>
      </c>
      <c r="X4" s="330">
        <f>PSS05B!H268</f>
        <v>0</v>
      </c>
    </row>
    <row r="5" spans="1:24" ht="13.5">
      <c r="A5" s="816"/>
      <c r="B5" s="812"/>
      <c r="C5" s="329" t="s">
        <v>18</v>
      </c>
      <c r="D5" s="330">
        <f>COUNTIFS(PSS05B!$N:$N,"Not Submitted",PSS05B!$BM:$BM,"C")</f>
        <v>5</v>
      </c>
      <c r="E5" s="330" cm="1">
        <f t="array" ref="E5">SUM(COUNTIFS(PSS05B!$N:$N,"Not Submitted",PSS05B!$BM:$BM,{"E","I","M","s"}))</f>
        <v>76</v>
      </c>
      <c r="F5" s="329">
        <f>D5+E5</f>
        <v>81</v>
      </c>
      <c r="G5" s="331">
        <f>F5/F6</f>
        <v>0.3632286995515695</v>
      </c>
      <c r="H5" s="811"/>
      <c r="J5" s="816"/>
      <c r="K5" s="812"/>
      <c r="L5" s="329" t="s">
        <v>18</v>
      </c>
      <c r="M5" s="329">
        <v>11</v>
      </c>
      <c r="N5" s="331">
        <f>M5/M6</f>
        <v>0.57894736842105265</v>
      </c>
      <c r="O5" s="814"/>
      <c r="Q5" s="333"/>
      <c r="R5" s="333"/>
      <c r="S5" s="333"/>
      <c r="T5" s="333"/>
      <c r="U5" s="333"/>
      <c r="V5" s="333"/>
      <c r="W5" s="333"/>
    </row>
    <row r="6" spans="1:24" ht="15.75" thickBot="1">
      <c r="A6" s="819"/>
      <c r="B6" s="820"/>
      <c r="C6" s="334" t="s">
        <v>21</v>
      </c>
      <c r="D6" s="335">
        <f>SUM(D4:D5)</f>
        <v>34</v>
      </c>
      <c r="E6" s="335">
        <f>SUM(E4:E5)</f>
        <v>189</v>
      </c>
      <c r="F6" s="334">
        <f>SUM(F4:F5)</f>
        <v>223</v>
      </c>
      <c r="G6" s="336"/>
      <c r="H6" s="813"/>
      <c r="J6" s="816"/>
      <c r="K6" s="812"/>
      <c r="L6" s="335" t="s">
        <v>21</v>
      </c>
      <c r="M6" s="335">
        <f>SUM(M4:M5)</f>
        <v>19</v>
      </c>
      <c r="N6" s="337"/>
      <c r="O6" s="815"/>
      <c r="Q6" s="333"/>
      <c r="R6" s="333"/>
      <c r="S6" s="333"/>
      <c r="T6" s="333"/>
      <c r="U6" s="333"/>
      <c r="V6" s="333"/>
      <c r="W6" s="333"/>
    </row>
    <row r="7" spans="1:24" ht="16.5">
      <c r="A7" s="816">
        <v>2</v>
      </c>
      <c r="B7" s="323" t="s">
        <v>39</v>
      </c>
      <c r="C7" s="324"/>
      <c r="D7" s="325" t="s">
        <v>31</v>
      </c>
      <c r="E7" s="325" t="s">
        <v>32</v>
      </c>
      <c r="F7" s="326" t="s">
        <v>21</v>
      </c>
      <c r="G7" s="327"/>
      <c r="H7" s="328" t="s">
        <v>6</v>
      </c>
      <c r="J7" s="816">
        <v>3</v>
      </c>
      <c r="K7" s="817" t="s">
        <v>28</v>
      </c>
      <c r="L7" s="818"/>
      <c r="M7" s="818"/>
      <c r="N7" s="818"/>
      <c r="O7" s="328" t="s">
        <v>6</v>
      </c>
      <c r="Q7" s="355" t="s">
        <v>8</v>
      </c>
      <c r="R7" s="355" t="s">
        <v>33</v>
      </c>
      <c r="S7" s="355" t="s">
        <v>34</v>
      </c>
      <c r="T7" s="355" t="s">
        <v>35</v>
      </c>
      <c r="U7" s="355" t="s">
        <v>36</v>
      </c>
      <c r="V7" s="355" t="s">
        <v>37</v>
      </c>
      <c r="W7" s="355" t="s">
        <v>38</v>
      </c>
      <c r="X7" s="355" t="s">
        <v>13</v>
      </c>
    </row>
    <row r="8" spans="1:24" ht="13.5">
      <c r="A8" s="816"/>
      <c r="B8" s="812" t="s">
        <v>15</v>
      </c>
      <c r="C8" s="329" t="s">
        <v>16</v>
      </c>
      <c r="D8" s="330">
        <f>COUNTIFS(PSS08B!$N:$N,"&lt;&gt;Not Submitted",PSS08B!$N:$N,"&lt;&gt;Delete",PSS08B!$BM:$BM,"C")</f>
        <v>22</v>
      </c>
      <c r="E8" s="330" cm="1">
        <f t="array" ref="E8">SUM(COUNTIFS(PSS08B!$N:$N,"&lt;&gt;Not Submitted",PSS08B!$N:$N,"&lt;&gt;Delete",PSS08B!$BM:$BM,{"E","I","M","s"}))</f>
        <v>114</v>
      </c>
      <c r="F8" s="329">
        <f>D8+E8</f>
        <v>136</v>
      </c>
      <c r="G8" s="331">
        <f>F8/F10</f>
        <v>0.56903765690376573</v>
      </c>
      <c r="H8" s="811"/>
      <c r="J8" s="816"/>
      <c r="K8" s="812" t="s">
        <v>15</v>
      </c>
      <c r="L8" s="329" t="s">
        <v>16</v>
      </c>
      <c r="M8" s="329">
        <v>8</v>
      </c>
      <c r="N8" s="331">
        <f>M8/M10</f>
        <v>0.42105263157894735</v>
      </c>
      <c r="O8" s="813" t="s">
        <v>26</v>
      </c>
      <c r="Q8" s="322">
        <f>PSS08B!H277</f>
        <v>30</v>
      </c>
      <c r="R8" s="322">
        <f>PSS08B!H278</f>
        <v>35</v>
      </c>
      <c r="S8" s="322">
        <f>PSS08B!H279</f>
        <v>19</v>
      </c>
      <c r="T8" s="322">
        <f>PSS08B!H280</f>
        <v>5</v>
      </c>
      <c r="U8" s="322">
        <f>PSS08B!H281</f>
        <v>2</v>
      </c>
      <c r="V8" s="322">
        <f>PSS08B!H282</f>
        <v>42</v>
      </c>
      <c r="W8" s="322">
        <f>PSS08B!H283</f>
        <v>2</v>
      </c>
      <c r="X8" s="330">
        <f>PSS08B!H276</f>
        <v>1</v>
      </c>
    </row>
    <row r="9" spans="1:24" ht="13.5">
      <c r="A9" s="816"/>
      <c r="B9" s="812"/>
      <c r="C9" s="329" t="s">
        <v>18</v>
      </c>
      <c r="D9" s="330">
        <f>COUNTIFS(PSS08B!$N:$N,"Not Submitted",PSS08B!$BM:$BM,"C")</f>
        <v>2</v>
      </c>
      <c r="E9" s="330" cm="1">
        <f t="array" ref="E9">SUM(COUNTIFS(PSS08B!$N:$N,"Not Submitted",PSS08B!$BM:$BM,{"E","I","M","s"}))</f>
        <v>101</v>
      </c>
      <c r="F9" s="329">
        <f>D9+E9</f>
        <v>103</v>
      </c>
      <c r="G9" s="331">
        <f>F9/F10</f>
        <v>0.43096234309623432</v>
      </c>
      <c r="H9" s="811"/>
      <c r="J9" s="816"/>
      <c r="K9" s="812"/>
      <c r="L9" s="329" t="s">
        <v>18</v>
      </c>
      <c r="M9" s="329">
        <v>11</v>
      </c>
      <c r="N9" s="331">
        <f>M9/M10</f>
        <v>0.57894736842105265</v>
      </c>
      <c r="O9" s="814"/>
      <c r="Q9" s="333"/>
      <c r="R9" s="333"/>
      <c r="S9" s="333"/>
      <c r="T9" s="333"/>
      <c r="U9" s="333"/>
      <c r="V9" s="333"/>
      <c r="W9" s="333"/>
    </row>
    <row r="10" spans="1:24" ht="15.75" thickBot="1">
      <c r="A10" s="819"/>
      <c r="B10" s="820"/>
      <c r="C10" s="334" t="s">
        <v>21</v>
      </c>
      <c r="D10" s="335">
        <f>SUM(D8:D9)</f>
        <v>24</v>
      </c>
      <c r="E10" s="335">
        <f>SUM(E8:E9)</f>
        <v>215</v>
      </c>
      <c r="F10" s="334">
        <f>SUM(F8:F9)</f>
        <v>239</v>
      </c>
      <c r="G10" s="336"/>
      <c r="H10" s="813"/>
      <c r="J10" s="816"/>
      <c r="K10" s="812"/>
      <c r="L10" s="335" t="s">
        <v>21</v>
      </c>
      <c r="M10" s="335">
        <f>SUM(M8:M9)</f>
        <v>19</v>
      </c>
      <c r="N10" s="337"/>
      <c r="O10" s="815"/>
      <c r="Q10" s="333"/>
      <c r="R10" s="333"/>
      <c r="S10" s="333"/>
      <c r="T10" s="333"/>
      <c r="U10" s="333"/>
      <c r="V10" s="333"/>
      <c r="W10" s="333"/>
    </row>
    <row r="11" spans="1:24" ht="16.5">
      <c r="A11" s="816">
        <v>3</v>
      </c>
      <c r="B11" s="323" t="s">
        <v>40</v>
      </c>
      <c r="C11" s="324"/>
      <c r="D11" s="325" t="s">
        <v>31</v>
      </c>
      <c r="E11" s="325" t="s">
        <v>32</v>
      </c>
      <c r="F11" s="326" t="s">
        <v>21</v>
      </c>
      <c r="G11" s="327"/>
      <c r="H11" s="328" t="s">
        <v>6</v>
      </c>
      <c r="J11" s="816">
        <v>3</v>
      </c>
      <c r="K11" s="817" t="s">
        <v>28</v>
      </c>
      <c r="L11" s="818"/>
      <c r="M11" s="818"/>
      <c r="N11" s="818"/>
      <c r="O11" s="328" t="s">
        <v>6</v>
      </c>
      <c r="Q11" s="355" t="s">
        <v>8</v>
      </c>
      <c r="R11" s="355" t="s">
        <v>33</v>
      </c>
      <c r="S11" s="355" t="s">
        <v>34</v>
      </c>
      <c r="T11" s="355" t="s">
        <v>35</v>
      </c>
      <c r="U11" s="355" t="s">
        <v>36</v>
      </c>
      <c r="V11" s="355" t="s">
        <v>37</v>
      </c>
      <c r="W11" s="355" t="s">
        <v>38</v>
      </c>
      <c r="X11" s="355" t="s">
        <v>13</v>
      </c>
    </row>
    <row r="12" spans="1:24" ht="13.5">
      <c r="A12" s="816"/>
      <c r="B12" s="812" t="s">
        <v>15</v>
      </c>
      <c r="C12" s="329" t="s">
        <v>16</v>
      </c>
      <c r="D12" s="330">
        <f>COUNTIFS('PSS09'!$N:$N,"&lt;&gt;Not Submitted",'PSS09'!$N:$N,"&lt;&gt;Delete",'PSS09'!$BM:$BM,"C")</f>
        <v>32</v>
      </c>
      <c r="E12" s="330" cm="1">
        <f t="array" ref="E12">SUM(COUNTIFS('PSS09'!$N:$N,"&lt;&gt;Not Submitted",'PSS09'!$N:$N,"&lt;&gt;Delete",'PSS09'!$BM:$BM,{"E","I","M","s"}))</f>
        <v>120</v>
      </c>
      <c r="F12" s="329">
        <f>D12+E12</f>
        <v>152</v>
      </c>
      <c r="G12" s="331">
        <f>F12/F14</f>
        <v>0.66960352422907488</v>
      </c>
      <c r="H12" s="811"/>
      <c r="J12" s="816"/>
      <c r="K12" s="812" t="s">
        <v>15</v>
      </c>
      <c r="L12" s="329" t="s">
        <v>16</v>
      </c>
      <c r="M12" s="329">
        <v>8</v>
      </c>
      <c r="N12" s="331">
        <f>M12/M14</f>
        <v>0.42105263157894735</v>
      </c>
      <c r="O12" s="813" t="s">
        <v>26</v>
      </c>
      <c r="Q12" s="322">
        <f>'PSS09'!H294</f>
        <v>37</v>
      </c>
      <c r="R12" s="322">
        <f>'PSS09'!H295</f>
        <v>53</v>
      </c>
      <c r="S12" s="322">
        <f>'PSS09'!H296</f>
        <v>11</v>
      </c>
      <c r="T12" s="322">
        <f>'PSS09'!H297</f>
        <v>4</v>
      </c>
      <c r="U12" s="322">
        <f>'PSS09'!H298</f>
        <v>0</v>
      </c>
      <c r="V12" s="322">
        <f>'PSS09'!H299</f>
        <v>43</v>
      </c>
      <c r="W12" s="322">
        <f>'PSS09'!H300</f>
        <v>2</v>
      </c>
      <c r="X12" s="330">
        <f>'PSS09'!H293</f>
        <v>2</v>
      </c>
    </row>
    <row r="13" spans="1:24" ht="13.5">
      <c r="A13" s="816"/>
      <c r="B13" s="812"/>
      <c r="C13" s="329" t="s">
        <v>18</v>
      </c>
      <c r="D13" s="330">
        <f>COUNTIFS('PSS09'!$N:$N,"Not Submitted",'PSS09'!$BM:$BM,"C")</f>
        <v>0</v>
      </c>
      <c r="E13" s="330" cm="1">
        <f t="array" ref="E13">SUM(COUNTIFS('PSS09'!$N:$N,"Not Submitted",'PSS09'!$BM:$BM,{"E","I","M","s"}))</f>
        <v>75</v>
      </c>
      <c r="F13" s="329">
        <f>D13+E13</f>
        <v>75</v>
      </c>
      <c r="G13" s="331">
        <f>F13/F14</f>
        <v>0.33039647577092512</v>
      </c>
      <c r="H13" s="811"/>
      <c r="J13" s="816"/>
      <c r="K13" s="812"/>
      <c r="L13" s="329" t="s">
        <v>18</v>
      </c>
      <c r="M13" s="329">
        <v>11</v>
      </c>
      <c r="N13" s="331">
        <f>M13/M14</f>
        <v>0.57894736842105265</v>
      </c>
      <c r="O13" s="814"/>
      <c r="Q13" s="333"/>
      <c r="R13" s="333"/>
      <c r="S13" s="333"/>
      <c r="T13" s="333"/>
      <c r="U13" s="333"/>
      <c r="V13" s="333"/>
      <c r="W13" s="333"/>
    </row>
    <row r="14" spans="1:24" ht="15.75" thickBot="1">
      <c r="A14" s="819"/>
      <c r="B14" s="820"/>
      <c r="C14" s="334" t="s">
        <v>21</v>
      </c>
      <c r="D14" s="335">
        <f>SUM(D12:D13)</f>
        <v>32</v>
      </c>
      <c r="E14" s="335">
        <f>SUM(E12:E13)</f>
        <v>195</v>
      </c>
      <c r="F14" s="334">
        <f>SUM(F12:F13)</f>
        <v>227</v>
      </c>
      <c r="G14" s="336"/>
      <c r="H14" s="813"/>
      <c r="J14" s="816"/>
      <c r="K14" s="812"/>
      <c r="L14" s="335" t="s">
        <v>21</v>
      </c>
      <c r="M14" s="335">
        <f>SUM(M12:M13)</f>
        <v>19</v>
      </c>
      <c r="N14" s="337"/>
      <c r="O14" s="815"/>
      <c r="Q14" s="333"/>
      <c r="R14" s="333"/>
      <c r="S14" s="333"/>
      <c r="T14" s="333"/>
      <c r="U14" s="333"/>
      <c r="V14" s="333"/>
      <c r="W14" s="333"/>
    </row>
    <row r="15" spans="1:24" ht="16.5">
      <c r="A15" s="816">
        <v>4</v>
      </c>
      <c r="B15" s="323" t="s">
        <v>41</v>
      </c>
      <c r="C15" s="324"/>
      <c r="D15" s="325" t="s">
        <v>31</v>
      </c>
      <c r="E15" s="325" t="s">
        <v>32</v>
      </c>
      <c r="F15" s="326" t="s">
        <v>21</v>
      </c>
      <c r="G15" s="327"/>
      <c r="H15" s="338" t="s">
        <v>6</v>
      </c>
      <c r="J15" s="816">
        <v>1</v>
      </c>
      <c r="K15" s="817" t="s">
        <v>7</v>
      </c>
      <c r="L15" s="818"/>
      <c r="M15" s="818"/>
      <c r="N15" s="818"/>
      <c r="O15" s="338" t="s">
        <v>6</v>
      </c>
      <c r="Q15" s="355" t="s">
        <v>8</v>
      </c>
      <c r="R15" s="355" t="s">
        <v>33</v>
      </c>
      <c r="S15" s="355" t="s">
        <v>34</v>
      </c>
      <c r="T15" s="355" t="s">
        <v>35</v>
      </c>
      <c r="U15" s="355" t="s">
        <v>36</v>
      </c>
      <c r="V15" s="355" t="s">
        <v>37</v>
      </c>
      <c r="W15" s="355" t="s">
        <v>38</v>
      </c>
      <c r="X15" s="355" t="s">
        <v>13</v>
      </c>
    </row>
    <row r="16" spans="1:24" ht="13.5">
      <c r="A16" s="816"/>
      <c r="B16" s="812" t="s">
        <v>15</v>
      </c>
      <c r="C16" s="329" t="s">
        <v>16</v>
      </c>
      <c r="D16" s="330">
        <f>COUNTIFS(PSS10B!$N:$N,"&lt;&gt;Not Submitted",PSS10B!$N:$N,"&lt;&gt;Delete",PSS10B!$BM:$BM,"C")</f>
        <v>31</v>
      </c>
      <c r="E16" s="330" cm="1">
        <f t="array" ref="E16">SUM(COUNTIFS(PSS10B!$N:$N,"&lt;&gt;Not Submitted",PSS10B!$N:$N,"&lt;&gt;Delete",PSS10B!$BM:$BM,{"E","I","M","s"}))</f>
        <v>133</v>
      </c>
      <c r="F16" s="329">
        <f>D16+E16</f>
        <v>164</v>
      </c>
      <c r="G16" s="331">
        <f>F16/F18</f>
        <v>0.70386266094420602</v>
      </c>
      <c r="H16" s="811"/>
      <c r="J16" s="816"/>
      <c r="K16" s="812" t="s">
        <v>15</v>
      </c>
      <c r="L16" s="329" t="s">
        <v>16</v>
      </c>
      <c r="M16" s="329">
        <f>8+6</f>
        <v>14</v>
      </c>
      <c r="N16" s="331">
        <f>M16/M18</f>
        <v>0.56000000000000005</v>
      </c>
      <c r="O16" s="813" t="s">
        <v>17</v>
      </c>
      <c r="Q16" s="322">
        <f>PSS10B!H269</f>
        <v>41</v>
      </c>
      <c r="R16" s="322">
        <f>PSS10B!H270</f>
        <v>54</v>
      </c>
      <c r="S16" s="322">
        <f>PSS10B!H271</f>
        <v>12</v>
      </c>
      <c r="T16" s="322">
        <f>PSS10B!H272</f>
        <v>4</v>
      </c>
      <c r="U16" s="322">
        <f>PSS10B!H273</f>
        <v>0</v>
      </c>
      <c r="V16" s="322">
        <f>PSS10B!H274</f>
        <v>50</v>
      </c>
      <c r="W16" s="322">
        <f>PSS10B!H275</f>
        <v>1</v>
      </c>
      <c r="X16" s="330">
        <f>PSS10B!H268</f>
        <v>2</v>
      </c>
    </row>
    <row r="17" spans="1:24" ht="13.5">
      <c r="A17" s="816"/>
      <c r="B17" s="812"/>
      <c r="C17" s="329" t="s">
        <v>18</v>
      </c>
      <c r="D17" s="330">
        <f>COUNTIFS(PSS10B!$N:$N,"Not Submitted",PSS10B!$BM:$BM,"C")</f>
        <v>5</v>
      </c>
      <c r="E17" s="330" cm="1">
        <f t="array" ref="E17">SUM(COUNTIFS(PSS10B!$N:$N,"Not Submitted",PSS10B!$BM:$BM,{"E","I","M","s"}))</f>
        <v>64</v>
      </c>
      <c r="F17" s="329">
        <f>D17+E17</f>
        <v>69</v>
      </c>
      <c r="G17" s="331">
        <f>F17/F18</f>
        <v>0.29613733905579398</v>
      </c>
      <c r="H17" s="811"/>
      <c r="J17" s="816"/>
      <c r="K17" s="812"/>
      <c r="L17" s="329" t="s">
        <v>18</v>
      </c>
      <c r="M17" s="329">
        <v>11</v>
      </c>
      <c r="N17" s="331">
        <f>M17/M18</f>
        <v>0.44</v>
      </c>
      <c r="O17" s="814"/>
      <c r="Q17" s="333"/>
      <c r="R17" s="333"/>
      <c r="S17" s="333"/>
      <c r="T17" s="333"/>
      <c r="U17" s="333"/>
      <c r="V17" s="333"/>
      <c r="W17" s="333"/>
    </row>
    <row r="18" spans="1:24" ht="15.75" thickBot="1">
      <c r="A18" s="816"/>
      <c r="B18" s="812"/>
      <c r="C18" s="335" t="s">
        <v>21</v>
      </c>
      <c r="D18" s="335">
        <f>SUM(D16:D17)</f>
        <v>36</v>
      </c>
      <c r="E18" s="335">
        <f>SUM(E16:E17)</f>
        <v>197</v>
      </c>
      <c r="F18" s="335">
        <f>SUM(F16:F17)</f>
        <v>233</v>
      </c>
      <c r="G18" s="337"/>
      <c r="H18" s="811"/>
      <c r="J18" s="816"/>
      <c r="K18" s="812"/>
      <c r="L18" s="335" t="s">
        <v>21</v>
      </c>
      <c r="M18" s="335">
        <f>SUM(M16:M17)</f>
        <v>25</v>
      </c>
      <c r="N18" s="337"/>
      <c r="O18" s="815"/>
      <c r="Q18" s="333"/>
      <c r="R18" s="333"/>
      <c r="S18" s="333"/>
      <c r="T18" s="333"/>
      <c r="U18" s="333"/>
      <c r="V18" s="333"/>
      <c r="W18" s="333"/>
    </row>
    <row r="19" spans="1:24" ht="16.5">
      <c r="A19" s="816">
        <v>5</v>
      </c>
      <c r="B19" s="323" t="s">
        <v>28</v>
      </c>
      <c r="C19" s="324"/>
      <c r="D19" s="325" t="s">
        <v>31</v>
      </c>
      <c r="E19" s="325" t="s">
        <v>32</v>
      </c>
      <c r="F19" s="326" t="s">
        <v>21</v>
      </c>
      <c r="G19" s="327"/>
      <c r="H19" s="328" t="s">
        <v>6</v>
      </c>
      <c r="J19" s="816">
        <v>2</v>
      </c>
      <c r="K19" s="817" t="s">
        <v>25</v>
      </c>
      <c r="L19" s="818"/>
      <c r="M19" s="818"/>
      <c r="N19" s="818"/>
      <c r="O19" s="328" t="s">
        <v>6</v>
      </c>
      <c r="Q19" s="355" t="s">
        <v>8</v>
      </c>
      <c r="R19" s="355" t="s">
        <v>33</v>
      </c>
      <c r="S19" s="355" t="s">
        <v>34</v>
      </c>
      <c r="T19" s="355" t="s">
        <v>35</v>
      </c>
      <c r="U19" s="355" t="s">
        <v>36</v>
      </c>
      <c r="V19" s="355" t="s">
        <v>37</v>
      </c>
      <c r="W19" s="355" t="s">
        <v>38</v>
      </c>
      <c r="X19" s="355" t="s">
        <v>13</v>
      </c>
    </row>
    <row r="20" spans="1:24" ht="13.5">
      <c r="A20" s="816"/>
      <c r="B20" s="812" t="s">
        <v>15</v>
      </c>
      <c r="C20" s="329" t="s">
        <v>16</v>
      </c>
      <c r="D20" s="330">
        <f>COUNTIFS('PSS11'!$N:$N,"&lt;&gt;Not Submitted",'PSS11'!$N:$N,"&lt;&gt;Delete",'PSS11'!$BM:$BM,"C")</f>
        <v>26</v>
      </c>
      <c r="E20" s="330" cm="1">
        <f t="array" ref="E20">SUM(COUNTIFS('PSS11'!$N:$N,"&lt;&gt;Not Submitted",'PSS11'!$N:$N,"&lt;&gt;Delete",'PSS11'!$BM:$BM,{"E","I","M","s"}))</f>
        <v>143</v>
      </c>
      <c r="F20" s="329">
        <f>D20+E20</f>
        <v>169</v>
      </c>
      <c r="G20" s="331">
        <f>F20/F22</f>
        <v>0.80476190476190479</v>
      </c>
      <c r="H20" s="811"/>
      <c r="J20" s="816"/>
      <c r="K20" s="812" t="s">
        <v>15</v>
      </c>
      <c r="L20" s="329" t="s">
        <v>16</v>
      </c>
      <c r="M20" s="329">
        <v>9</v>
      </c>
      <c r="N20" s="331">
        <f>M20/M22</f>
        <v>0.47368421052631576</v>
      </c>
      <c r="O20" s="813" t="s">
        <v>26</v>
      </c>
      <c r="Q20" s="322">
        <f>'PSS11'!H256</f>
        <v>44</v>
      </c>
      <c r="R20" s="322">
        <f>'PSS11'!H257</f>
        <v>42</v>
      </c>
      <c r="S20" s="322">
        <f>'PSS11'!H258</f>
        <v>10</v>
      </c>
      <c r="T20" s="322">
        <f>'PSS11'!H259</f>
        <v>24</v>
      </c>
      <c r="U20" s="322">
        <f>'PSS11'!H260</f>
        <v>0</v>
      </c>
      <c r="V20" s="322">
        <f>'PSS11'!H261</f>
        <v>47</v>
      </c>
      <c r="W20" s="322">
        <f>'PSS11'!H262</f>
        <v>1</v>
      </c>
      <c r="X20" s="330">
        <f>'PSS11'!H255</f>
        <v>1</v>
      </c>
    </row>
    <row r="21" spans="1:24" ht="13.5">
      <c r="A21" s="816"/>
      <c r="B21" s="812"/>
      <c r="C21" s="329" t="s">
        <v>18</v>
      </c>
      <c r="D21" s="330">
        <f>COUNTIFS('PSS11'!$N:$N,"Not Submitted",'PSS11'!$BM:$BM,"C")</f>
        <v>6</v>
      </c>
      <c r="E21" s="330" cm="1">
        <f t="array" ref="E21">SUM(COUNTIFS('PSS11'!$N:$N,"Not Submitted",'PSS11'!$BM:$BM,{"E","I","M","s"}))</f>
        <v>35</v>
      </c>
      <c r="F21" s="329">
        <f>D21+E21</f>
        <v>41</v>
      </c>
      <c r="G21" s="331">
        <f>F21/F22</f>
        <v>0.19523809523809524</v>
      </c>
      <c r="H21" s="811"/>
      <c r="J21" s="816"/>
      <c r="K21" s="812"/>
      <c r="L21" s="329" t="s">
        <v>18</v>
      </c>
      <c r="M21" s="329">
        <v>10</v>
      </c>
      <c r="N21" s="331">
        <f>M21/M22</f>
        <v>0.52631578947368418</v>
      </c>
      <c r="O21" s="814"/>
      <c r="Q21" s="333"/>
      <c r="R21" s="333"/>
      <c r="S21" s="333"/>
      <c r="T21" s="333"/>
      <c r="U21" s="333"/>
      <c r="V21" s="333"/>
      <c r="W21" s="333"/>
    </row>
    <row r="22" spans="1:24" ht="15.75" thickBot="1">
      <c r="A22" s="816"/>
      <c r="B22" s="812"/>
      <c r="C22" s="335" t="s">
        <v>21</v>
      </c>
      <c r="D22" s="335">
        <f>SUM(D20:D21)</f>
        <v>32</v>
      </c>
      <c r="E22" s="335">
        <f>SUM(E20:E21)</f>
        <v>178</v>
      </c>
      <c r="F22" s="335">
        <f>SUM(F20:F21)</f>
        <v>210</v>
      </c>
      <c r="G22" s="337"/>
      <c r="H22" s="811"/>
      <c r="J22" s="816"/>
      <c r="K22" s="812"/>
      <c r="L22" s="335" t="s">
        <v>21</v>
      </c>
      <c r="M22" s="335">
        <f>SUM(M20:M21)</f>
        <v>19</v>
      </c>
      <c r="N22" s="337"/>
      <c r="O22" s="815"/>
      <c r="Q22" s="333"/>
      <c r="R22" s="333"/>
      <c r="S22" s="333"/>
      <c r="T22" s="333"/>
      <c r="U22" s="333"/>
      <c r="V22" s="333"/>
      <c r="W22" s="333"/>
    </row>
    <row r="23" spans="1:24" ht="16.5">
      <c r="A23" s="816">
        <v>6</v>
      </c>
      <c r="B23" s="323" t="s">
        <v>42</v>
      </c>
      <c r="C23" s="324"/>
      <c r="D23" s="325" t="s">
        <v>31</v>
      </c>
      <c r="E23" s="325" t="s">
        <v>32</v>
      </c>
      <c r="F23" s="326" t="s">
        <v>21</v>
      </c>
      <c r="G23" s="327"/>
      <c r="H23" s="328" t="s">
        <v>6</v>
      </c>
      <c r="J23" s="816">
        <v>3</v>
      </c>
      <c r="K23" s="817" t="s">
        <v>28</v>
      </c>
      <c r="L23" s="818"/>
      <c r="M23" s="818"/>
      <c r="N23" s="818"/>
      <c r="O23" s="328" t="s">
        <v>6</v>
      </c>
      <c r="Q23" s="355" t="s">
        <v>8</v>
      </c>
      <c r="R23" s="355" t="s">
        <v>33</v>
      </c>
      <c r="S23" s="355" t="s">
        <v>34</v>
      </c>
      <c r="T23" s="355" t="s">
        <v>35</v>
      </c>
      <c r="U23" s="355" t="s">
        <v>36</v>
      </c>
      <c r="V23" s="355" t="s">
        <v>37</v>
      </c>
      <c r="W23" s="355" t="s">
        <v>38</v>
      </c>
      <c r="X23" s="355" t="s">
        <v>13</v>
      </c>
    </row>
    <row r="24" spans="1:24" ht="13.5">
      <c r="A24" s="816"/>
      <c r="B24" s="812" t="s">
        <v>15</v>
      </c>
      <c r="C24" s="329" t="s">
        <v>16</v>
      </c>
      <c r="D24" s="330">
        <f>COUNTIFS('PSS12'!$N:$N,"&lt;&gt;Not Submitted",'PSS12'!$N:$N,"&lt;&gt;Delete",'PSS12'!$BM:$BM,"C")</f>
        <v>27</v>
      </c>
      <c r="E24" s="330" cm="1">
        <f t="array" ref="E24">SUM(COUNTIFS('PSS12'!$N:$N,"&lt;&gt;Not Submitted",'PSS12'!$N:$N,"&lt;&gt;Delete",'PSS12'!$BM:$BM,{"E","I","M","s"}))</f>
        <v>110</v>
      </c>
      <c r="F24" s="329">
        <f>D24+E24</f>
        <v>137</v>
      </c>
      <c r="G24" s="331">
        <f>F24/F26</f>
        <v>0.68500000000000005</v>
      </c>
      <c r="H24" s="811"/>
      <c r="J24" s="816"/>
      <c r="K24" s="812" t="s">
        <v>15</v>
      </c>
      <c r="L24" s="329" t="s">
        <v>16</v>
      </c>
      <c r="M24" s="329">
        <v>8</v>
      </c>
      <c r="N24" s="331">
        <f>M24/M26</f>
        <v>0.42105263157894735</v>
      </c>
      <c r="O24" s="813" t="s">
        <v>26</v>
      </c>
      <c r="Q24" s="322">
        <f>'PSS12'!H268</f>
        <v>45</v>
      </c>
      <c r="R24" s="322">
        <f>'PSS12'!H269</f>
        <v>30</v>
      </c>
      <c r="S24" s="322">
        <f>'PSS12'!H270</f>
        <v>12</v>
      </c>
      <c r="T24" s="322">
        <f>'PSS12'!H271</f>
        <v>4</v>
      </c>
      <c r="U24" s="322">
        <f>'PSS12'!H272</f>
        <v>0</v>
      </c>
      <c r="V24" s="322">
        <f>'PSS12'!H273</f>
        <v>45</v>
      </c>
      <c r="W24" s="322">
        <f>'PSS12'!H274</f>
        <v>1</v>
      </c>
      <c r="X24" s="330">
        <f>'PSS12'!H267</f>
        <v>0</v>
      </c>
    </row>
    <row r="25" spans="1:24" ht="13.5">
      <c r="A25" s="816"/>
      <c r="B25" s="812"/>
      <c r="C25" s="329" t="s">
        <v>18</v>
      </c>
      <c r="D25" s="330">
        <f>COUNTIFS('PSS12'!$N:$N,"Not Submitted",'PSS12'!$BM:$BM,"C")</f>
        <v>2</v>
      </c>
      <c r="E25" s="330" cm="1">
        <f t="array" ref="E25">SUM(COUNTIFS('PSS12'!$N:$N,"Not Submitted",'PSS12'!$BM:$BM,{"E","I","M","s"}))</f>
        <v>61</v>
      </c>
      <c r="F25" s="329">
        <f>D25+E25</f>
        <v>63</v>
      </c>
      <c r="G25" s="331">
        <f>F25/F26</f>
        <v>0.315</v>
      </c>
      <c r="H25" s="811"/>
      <c r="J25" s="816"/>
      <c r="K25" s="812"/>
      <c r="L25" s="329" t="s">
        <v>18</v>
      </c>
      <c r="M25" s="329">
        <v>11</v>
      </c>
      <c r="N25" s="331">
        <f>M25/M26</f>
        <v>0.57894736842105265</v>
      </c>
      <c r="O25" s="814"/>
      <c r="Q25" s="333"/>
      <c r="R25" s="333"/>
      <c r="S25" s="333"/>
      <c r="T25" s="333"/>
      <c r="U25" s="333"/>
      <c r="V25" s="333"/>
      <c r="W25" s="333"/>
    </row>
    <row r="26" spans="1:24" ht="15.75" thickBot="1">
      <c r="A26" s="819"/>
      <c r="B26" s="820"/>
      <c r="C26" s="334" t="s">
        <v>21</v>
      </c>
      <c r="D26" s="334">
        <f>SUM(D24:D25)</f>
        <v>29</v>
      </c>
      <c r="E26" s="334">
        <f>SUM(E24:E25)</f>
        <v>171</v>
      </c>
      <c r="F26" s="334">
        <f>SUM(F24:F25)</f>
        <v>200</v>
      </c>
      <c r="G26" s="336"/>
      <c r="H26" s="813"/>
      <c r="J26" s="816"/>
      <c r="K26" s="812"/>
      <c r="L26" s="335" t="s">
        <v>21</v>
      </c>
      <c r="M26" s="335">
        <f>SUM(M24:M25)</f>
        <v>19</v>
      </c>
      <c r="N26" s="337"/>
      <c r="O26" s="815"/>
      <c r="Q26" s="333"/>
      <c r="R26" s="333"/>
      <c r="S26" s="333"/>
      <c r="T26" s="333"/>
      <c r="U26" s="333"/>
      <c r="V26" s="333"/>
      <c r="W26" s="333"/>
    </row>
    <row r="27" spans="1:24" s="341" customFormat="1" ht="14.25" thickBot="1">
      <c r="A27" s="825" t="s">
        <v>29</v>
      </c>
      <c r="B27" s="826"/>
      <c r="C27" s="339" t="s">
        <v>16</v>
      </c>
      <c r="D27" s="339">
        <f t="shared" ref="D27:E27" si="0">SUM(D16,D20,D24)</f>
        <v>84</v>
      </c>
      <c r="E27" s="339">
        <f t="shared" si="0"/>
        <v>386</v>
      </c>
      <c r="F27" s="339">
        <f>SUM(F16,F20,F24)</f>
        <v>470</v>
      </c>
      <c r="G27" s="340">
        <f>F27/F29</f>
        <v>0.73094867807153963</v>
      </c>
      <c r="H27" s="822"/>
      <c r="J27" s="821"/>
      <c r="K27" s="812" t="s">
        <v>15</v>
      </c>
      <c r="L27" s="329" t="s">
        <v>16</v>
      </c>
      <c r="M27" s="329" t="e">
        <f>SUM(M16,M20,M24,#REF!,#REF!)</f>
        <v>#REF!</v>
      </c>
      <c r="N27" s="331" t="e">
        <f>M27/M29</f>
        <v>#REF!</v>
      </c>
      <c r="O27" s="332"/>
    </row>
    <row r="28" spans="1:24" s="341" customFormat="1" ht="15" thickTop="1" thickBot="1">
      <c r="A28" s="827"/>
      <c r="B28" s="828"/>
      <c r="C28" s="342" t="s">
        <v>18</v>
      </c>
      <c r="D28" s="342">
        <f t="shared" ref="D28:E28" si="1">SUM(D17,D21,D25)</f>
        <v>13</v>
      </c>
      <c r="E28" s="342">
        <f t="shared" si="1"/>
        <v>160</v>
      </c>
      <c r="F28" s="342">
        <f>SUM(F17,F21,F25)</f>
        <v>173</v>
      </c>
      <c r="G28" s="343">
        <f>F28/F29</f>
        <v>0.26905132192846032</v>
      </c>
      <c r="H28" s="823"/>
      <c r="J28" s="821"/>
      <c r="K28" s="812"/>
      <c r="L28" s="329" t="s">
        <v>18</v>
      </c>
      <c r="M28" s="329" t="e">
        <f>SUM(M17,M21,M25,#REF!,#REF!)</f>
        <v>#REF!</v>
      </c>
      <c r="N28" s="331" t="e">
        <f>M28/M29</f>
        <v>#REF!</v>
      </c>
      <c r="O28" s="332"/>
    </row>
    <row r="29" spans="1:24" s="341" customFormat="1" ht="16.5" thickTop="1" thickBot="1">
      <c r="A29" s="829"/>
      <c r="B29" s="830"/>
      <c r="C29" s="344" t="s">
        <v>21</v>
      </c>
      <c r="D29" s="344">
        <f>SUM(D27:D28)</f>
        <v>97</v>
      </c>
      <c r="E29" s="344">
        <f>SUM(E27:E28)</f>
        <v>546</v>
      </c>
      <c r="F29" s="344">
        <f>SUM(F27:F28)</f>
        <v>643</v>
      </c>
      <c r="G29" s="345"/>
      <c r="H29" s="824"/>
      <c r="J29" s="821"/>
      <c r="K29" s="812"/>
      <c r="L29" s="335" t="s">
        <v>21</v>
      </c>
      <c r="M29" s="335" t="e">
        <f>SUM(M27:M28)</f>
        <v>#REF!</v>
      </c>
      <c r="N29" s="346"/>
      <c r="O29" s="332"/>
    </row>
    <row r="32" spans="1:24" hidden="1"/>
    <row r="33" spans="3:5" hidden="1">
      <c r="C33" s="321" t="s">
        <v>30</v>
      </c>
      <c r="D33" s="321">
        <f>COUNTIFS(PSS05B!$N:$N,"&lt;&gt;Not Submitted",PSS05B!$N:$N,"&lt;&gt;Delete",PSS05B!$BM:$BM,"C")</f>
        <v>29</v>
      </c>
      <c r="E33" s="321" cm="1">
        <f t="array" ref="E33">SUM(COUNTIFS(PSS05B!$N:$N,"&lt;&gt;Not Submitted",PSS05B!$N:$N,"&lt;&gt;Delete",PSS05B!$BM:$BM,{"E","I"}))</f>
        <v>109</v>
      </c>
    </row>
    <row r="34" spans="3:5" hidden="1">
      <c r="D34" s="321">
        <f>COUNTIFS(PSS05B!$N:$N,"Not Submitted",PSS05B!$BM:$BM,"C")</f>
        <v>5</v>
      </c>
      <c r="E34" s="321" cm="1">
        <f t="array" ref="E34">SUM(COUNTIFS(PSS05B!$N:$N,"Not Submitted",PSS05B!$BM:$BM,{"E","I","M"}))</f>
        <v>74</v>
      </c>
    </row>
    <row r="35" spans="3:5" hidden="1"/>
    <row r="36" spans="3:5" hidden="1">
      <c r="C36" s="321" t="s">
        <v>39</v>
      </c>
      <c r="D36" s="321">
        <f>COUNTIFS(PSS08B!$N:$N,"&lt;&gt;Not Submitted",PSS08B!$N:$N,"&lt;&gt;Delete",PSS08B!$BM:$BM,"C")</f>
        <v>22</v>
      </c>
      <c r="E36" s="321" cm="1">
        <f t="array" ref="E36">SUM(COUNTIFS(PSS08B!$N:$N,"&lt;&gt;Not Submitted",PSS08B!$N:$N,"&lt;&gt;Delete",PSS08B!$BM:$BM,{"E","I"}))</f>
        <v>109</v>
      </c>
    </row>
    <row r="37" spans="3:5" hidden="1">
      <c r="D37" s="321">
        <f>COUNTIFS(PSS08B!$N:$N,"Not Submitted",PSS08B!$BM:$BM,"C")</f>
        <v>2</v>
      </c>
      <c r="E37" s="321" cm="1">
        <f t="array" ref="E37">SUM(COUNTIFS(PSS08B!$N:$N,"Not Submitted",PSS08B!$BM:$BM,{"E","I"}))</f>
        <v>99</v>
      </c>
    </row>
    <row r="38" spans="3:5" hidden="1"/>
    <row r="39" spans="3:5" hidden="1">
      <c r="C39" s="321" t="s">
        <v>40</v>
      </c>
      <c r="D39" s="321">
        <f>COUNTIFS('PSS09'!$N:$N,"&lt;&gt;Not Submitted",'PSS09'!$N:$N,"&lt;&gt;Delete",'PSS09'!$BM:$BM,"C")</f>
        <v>32</v>
      </c>
      <c r="E39" s="321" cm="1">
        <f t="array" ref="E39">SUM(COUNTIFS('PSS09'!$N:$N,"&lt;&gt;Not Submitted",'PSS09'!$N:$N,"&lt;&gt;Delete",'PSS09'!$BM:$BM,{"E","I"}))</f>
        <v>116</v>
      </c>
    </row>
    <row r="40" spans="3:5" hidden="1">
      <c r="D40" s="321">
        <f>COUNTIFS('PSS09'!$N:$N,"Not Submitted",'PSS09'!$BM:$BM,"C")</f>
        <v>0</v>
      </c>
      <c r="E40" s="321" cm="1">
        <f t="array" ref="E40">SUM(COUNTIFS('PSS09'!$N:$N,"Not Submitted",'PSS09'!$BM:$BM,{"E","I"}))</f>
        <v>73</v>
      </c>
    </row>
    <row r="41" spans="3:5" hidden="1"/>
    <row r="42" spans="3:5" hidden="1">
      <c r="C42" s="321" t="s">
        <v>41</v>
      </c>
      <c r="D42" s="321">
        <f>COUNTIFS(PSS10B!$N:$N,"&lt;&gt;Not Submitted",PSS10B!$N:$N,"&lt;&gt;Delete",PSS10B!$BM:$BM,"C")</f>
        <v>31</v>
      </c>
      <c r="E42" s="321" cm="1">
        <f t="array" ref="E42">SUM(COUNTIFS(PSS10B!$N:$N,"&lt;&gt;Not Submitted",PSS10B!$N:$N,"&lt;&gt;Delete",PSS10B!$BM:$BM,{"E","I"}))</f>
        <v>128</v>
      </c>
    </row>
    <row r="43" spans="3:5" hidden="1">
      <c r="D43" s="321">
        <f>COUNTIFS(PSS10B!$N:$N,"Not Submitted",PSS10B!$BM:$BM,"C")</f>
        <v>5</v>
      </c>
      <c r="E43" s="321" cm="1">
        <f t="array" ref="E43">SUM(COUNTIFS(PSS10B!$N:$N,"Not Submitted",PSS10B!$BM:$BM,{"E","I"}))</f>
        <v>62</v>
      </c>
    </row>
    <row r="44" spans="3:5" hidden="1"/>
    <row r="45" spans="3:5" hidden="1">
      <c r="C45" s="321" t="s">
        <v>28</v>
      </c>
      <c r="D45" s="321">
        <f>COUNTIFS('PSS11'!$N:$N,"&lt;&gt;Not Submitted",'PSS11'!$N:$N,"&lt;&gt;Delete",'PSS11'!$BM:$BM,"C")</f>
        <v>26</v>
      </c>
      <c r="E45" s="321" cm="1">
        <f t="array" ref="E45">SUM(COUNTIFS('PSS11'!$N:$N,"&lt;&gt;Not Submitted",'PSS11'!$N:$N,"&lt;&gt;Delete",'PSS11'!$BM:$BM,{"E","I"}))</f>
        <v>139</v>
      </c>
    </row>
    <row r="46" spans="3:5" hidden="1">
      <c r="D46" s="321">
        <f>COUNTIFS('PSS11'!$N:$N,"Not Submitted",'PSS11'!$BM:$BM,"C")</f>
        <v>6</v>
      </c>
      <c r="E46" s="321" cm="1">
        <f t="array" ref="E46">SUM(COUNTIFS('PSS11'!$N:$N,"Not Submitted",'PSS11'!$BM:$BM,{"E","I","M"}))</f>
        <v>33</v>
      </c>
    </row>
    <row r="47" spans="3:5" hidden="1"/>
    <row r="48" spans="3:5" hidden="1">
      <c r="C48" s="321" t="s">
        <v>42</v>
      </c>
      <c r="D48" s="321">
        <f>COUNTIFS('PSS12'!$N:$N,"&lt;&gt;Not Submitted",'PSS12'!$N:$N,"&lt;&gt;Delete",'PSS12'!$BM:$BM,"C")</f>
        <v>27</v>
      </c>
      <c r="E48" s="321" cm="1">
        <f t="array" ref="E48">SUM(COUNTIFS('PSS12'!$N:$N,"&lt;&gt;Not Submitted",'PSS12'!$N:$N,"&lt;&gt;Delete",'PSS12'!$BM:$BM,{"E","I"}))</f>
        <v>106</v>
      </c>
    </row>
    <row r="49" spans="4:5" hidden="1">
      <c r="D49" s="321">
        <f>COUNTIFS('PSS12'!$N:$N,"Not Submitted",'PSS12'!$BM:$BM,"C")</f>
        <v>2</v>
      </c>
      <c r="E49" s="321" cm="1">
        <f t="array" ref="E49">SUM(COUNTIFS('PSS12'!$N:$N,"Not Submitted",'PSS12'!$BM:$BM,{"E","I"}))</f>
        <v>59</v>
      </c>
    </row>
    <row r="50" spans="4:5" hidden="1"/>
    <row r="51" spans="4:5" hidden="1"/>
  </sheetData>
  <mergeCells count="51">
    <mergeCell ref="O12:O14"/>
    <mergeCell ref="A11:A14"/>
    <mergeCell ref="J11:J14"/>
    <mergeCell ref="K11:N11"/>
    <mergeCell ref="B12:B14"/>
    <mergeCell ref="H12:H14"/>
    <mergeCell ref="K12:K14"/>
    <mergeCell ref="H4:H6"/>
    <mergeCell ref="K4:K6"/>
    <mergeCell ref="O4:O6"/>
    <mergeCell ref="A7:A10"/>
    <mergeCell ref="J7:J10"/>
    <mergeCell ref="K7:N7"/>
    <mergeCell ref="B8:B10"/>
    <mergeCell ref="H8:H10"/>
    <mergeCell ref="K8:K10"/>
    <mergeCell ref="O8:O10"/>
    <mergeCell ref="A3:A6"/>
    <mergeCell ref="J3:J6"/>
    <mergeCell ref="K3:N3"/>
    <mergeCell ref="B4:B6"/>
    <mergeCell ref="K27:K29"/>
    <mergeCell ref="O20:O22"/>
    <mergeCell ref="A23:A26"/>
    <mergeCell ref="J23:J26"/>
    <mergeCell ref="K23:N23"/>
    <mergeCell ref="B24:B26"/>
    <mergeCell ref="H24:H26"/>
    <mergeCell ref="K24:K26"/>
    <mergeCell ref="O24:O26"/>
    <mergeCell ref="J27:J29"/>
    <mergeCell ref="H27:H29"/>
    <mergeCell ref="A27:B29"/>
    <mergeCell ref="H16:H18"/>
    <mergeCell ref="K16:K18"/>
    <mergeCell ref="O16:O18"/>
    <mergeCell ref="A19:A22"/>
    <mergeCell ref="J19:J22"/>
    <mergeCell ref="K19:N19"/>
    <mergeCell ref="B20:B22"/>
    <mergeCell ref="H20:H22"/>
    <mergeCell ref="K20:K22"/>
    <mergeCell ref="A15:A18"/>
    <mergeCell ref="J15:J18"/>
    <mergeCell ref="K15:N15"/>
    <mergeCell ref="B16:B18"/>
    <mergeCell ref="A1:B1"/>
    <mergeCell ref="J1:K1"/>
    <mergeCell ref="A2:H2"/>
    <mergeCell ref="J2:O2"/>
    <mergeCell ref="Q2:X2"/>
  </mergeCells>
  <pageMargins left="0.7" right="0.7" top="0.75" bottom="0.75" header="0.3" footer="0.3"/>
  <pageSetup paperSize="9" scale="70" orientation="landscape" horizontalDpi="1200" verticalDpi="1200" r:id="rId1"/>
  <headerFooter>
    <oddHeader>&amp;CKHAVDA PSS MDL SUMMARY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6419-1074-49AD-844F-F301924B63F8}">
  <dimension ref="A2:AA36"/>
  <sheetViews>
    <sheetView workbookViewId="0">
      <selection activeCell="H13" sqref="H13"/>
    </sheetView>
  </sheetViews>
  <sheetFormatPr defaultRowHeight="12.75"/>
  <cols>
    <col min="1" max="1" width="40.5703125" bestFit="1" customWidth="1"/>
    <col min="2" max="2" width="17.28515625" bestFit="1" customWidth="1"/>
    <col min="3" max="3" width="4.28515625" bestFit="1" customWidth="1"/>
    <col min="4" max="4" width="3.140625" bestFit="1" customWidth="1"/>
    <col min="5" max="5" width="2.7109375" bestFit="1" customWidth="1"/>
    <col min="6" max="6" width="2.42578125" bestFit="1" customWidth="1"/>
    <col min="7" max="7" width="11.5703125" bestFit="1" customWidth="1"/>
    <col min="8" max="8" width="11.7109375" bestFit="1" customWidth="1"/>
    <col min="9" max="9" width="2.5703125" customWidth="1"/>
    <col min="10" max="10" width="40.5703125" bestFit="1" customWidth="1"/>
    <col min="11" max="11" width="17.28515625" bestFit="1" customWidth="1"/>
    <col min="12" max="12" width="4.28515625" bestFit="1" customWidth="1"/>
    <col min="13" max="13" width="3.140625" bestFit="1" customWidth="1"/>
    <col min="14" max="14" width="2.7109375" bestFit="1" customWidth="1"/>
    <col min="15" max="15" width="2.42578125" bestFit="1" customWidth="1"/>
    <col min="16" max="16" width="11.5703125" bestFit="1" customWidth="1"/>
    <col min="17" max="17" width="11.7109375" bestFit="1" customWidth="1"/>
    <col min="18" max="18" width="2.7109375" customWidth="1"/>
    <col min="19" max="19" width="40.5703125" bestFit="1" customWidth="1"/>
    <col min="20" max="20" width="17.28515625" bestFit="1" customWidth="1"/>
    <col min="21" max="21" width="4.28515625" bestFit="1" customWidth="1"/>
    <col min="22" max="22" width="3.140625" bestFit="1" customWidth="1"/>
    <col min="23" max="23" width="2.7109375" bestFit="1" customWidth="1"/>
    <col min="24" max="24" width="2.42578125" bestFit="1" customWidth="1"/>
    <col min="25" max="25" width="11.5703125" bestFit="1" customWidth="1"/>
    <col min="26" max="26" width="11.7109375" bestFit="1" customWidth="1"/>
    <col min="27" max="27" width="2.85546875" customWidth="1"/>
  </cols>
  <sheetData>
    <row r="2" spans="1:27">
      <c r="A2" s="834" t="s">
        <v>43</v>
      </c>
      <c r="B2" s="834"/>
      <c r="C2" s="834"/>
      <c r="D2" s="834"/>
      <c r="E2" s="834"/>
      <c r="F2" s="834"/>
      <c r="G2" s="834"/>
      <c r="H2" s="835"/>
      <c r="I2" s="831"/>
      <c r="J2" s="833" t="s">
        <v>44</v>
      </c>
      <c r="K2" s="834"/>
      <c r="L2" s="834"/>
      <c r="M2" s="834"/>
      <c r="N2" s="834"/>
      <c r="O2" s="834"/>
      <c r="P2" s="834"/>
      <c r="Q2" s="835"/>
      <c r="R2" s="831"/>
      <c r="S2" s="833" t="s">
        <v>45</v>
      </c>
      <c r="T2" s="834"/>
      <c r="U2" s="834"/>
      <c r="V2" s="834"/>
      <c r="W2" s="834"/>
      <c r="X2" s="834"/>
      <c r="Y2" s="834"/>
      <c r="Z2" s="835"/>
      <c r="AA2" s="831"/>
    </row>
    <row r="3" spans="1:27">
      <c r="A3" s="622" t="s">
        <v>46</v>
      </c>
      <c r="B3" s="623" t="s" vm="1">
        <v>47</v>
      </c>
      <c r="C3" s="623"/>
      <c r="D3" s="623"/>
      <c r="E3" s="623"/>
      <c r="F3" s="623"/>
      <c r="G3" s="623"/>
      <c r="H3" s="644"/>
      <c r="I3" s="831"/>
      <c r="J3" s="622" t="s">
        <v>46</v>
      </c>
      <c r="K3" s="623" t="s">
        <v>48</v>
      </c>
      <c r="L3" s="623"/>
      <c r="M3" s="623"/>
      <c r="N3" s="623"/>
      <c r="O3" s="623"/>
      <c r="P3" s="623"/>
      <c r="Q3" s="644"/>
      <c r="R3" s="831"/>
      <c r="S3" s="622" t="s">
        <v>46</v>
      </c>
      <c r="T3" s="623" t="s" vm="4">
        <v>47</v>
      </c>
      <c r="U3" s="623"/>
      <c r="V3" s="623"/>
      <c r="W3" s="623"/>
      <c r="X3" s="623"/>
      <c r="Y3" s="623"/>
      <c r="Z3" s="644"/>
      <c r="AA3" s="831"/>
    </row>
    <row r="4" spans="1:27">
      <c r="A4" s="836" t="s">
        <v>31</v>
      </c>
      <c r="B4" s="837"/>
      <c r="C4" s="837"/>
      <c r="D4" s="837"/>
      <c r="E4" s="837"/>
      <c r="F4" s="837"/>
      <c r="G4" s="837"/>
      <c r="H4" s="837"/>
      <c r="I4" s="831"/>
      <c r="J4" s="836" t="s">
        <v>31</v>
      </c>
      <c r="K4" s="837"/>
      <c r="L4" s="837"/>
      <c r="M4" s="837"/>
      <c r="N4" s="837"/>
      <c r="O4" s="837"/>
      <c r="P4" s="837"/>
      <c r="Q4" s="837"/>
      <c r="R4" s="831"/>
      <c r="S4" s="836" t="s">
        <v>31</v>
      </c>
      <c r="T4" s="837"/>
      <c r="U4" s="837"/>
      <c r="V4" s="837"/>
      <c r="W4" s="837"/>
      <c r="X4" s="837"/>
      <c r="Y4" s="837"/>
      <c r="Z4" s="837"/>
      <c r="AA4" s="831"/>
    </row>
    <row r="5" spans="1:27">
      <c r="A5" s="622" t="s">
        <v>49</v>
      </c>
      <c r="B5" s="622" t="s">
        <v>50</v>
      </c>
      <c r="C5" s="623"/>
      <c r="D5" s="623"/>
      <c r="E5" s="623"/>
      <c r="F5" s="623"/>
      <c r="G5" s="623"/>
      <c r="I5" s="831"/>
      <c r="J5" s="622" t="s">
        <v>49</v>
      </c>
      <c r="K5" s="622" t="s">
        <v>50</v>
      </c>
      <c r="L5" s="623"/>
      <c r="M5" s="623"/>
      <c r="N5" s="623"/>
      <c r="O5" s="623"/>
      <c r="P5" s="623"/>
      <c r="R5" s="831"/>
      <c r="S5" s="622" t="s">
        <v>49</v>
      </c>
      <c r="T5" s="622" t="s">
        <v>50</v>
      </c>
      <c r="U5" s="623"/>
      <c r="V5" s="623"/>
      <c r="W5" s="623"/>
      <c r="X5" s="623"/>
      <c r="Y5" s="623"/>
      <c r="AA5" s="831"/>
    </row>
    <row r="6" spans="1:27">
      <c r="A6" s="622" t="s">
        <v>51</v>
      </c>
      <c r="B6" s="623" t="s">
        <v>52</v>
      </c>
      <c r="C6" s="623" t="s">
        <v>53</v>
      </c>
      <c r="D6" s="623" t="s">
        <v>12</v>
      </c>
      <c r="E6" s="623" t="s">
        <v>54</v>
      </c>
      <c r="F6" s="623" t="s">
        <v>55</v>
      </c>
      <c r="G6" s="623" t="s">
        <v>29</v>
      </c>
      <c r="I6" s="831"/>
      <c r="J6" s="622" t="s">
        <v>51</v>
      </c>
      <c r="K6" s="623" t="s">
        <v>53</v>
      </c>
      <c r="L6" s="623" t="s">
        <v>12</v>
      </c>
      <c r="M6" s="623" t="s">
        <v>54</v>
      </c>
      <c r="N6" s="623" t="s">
        <v>55</v>
      </c>
      <c r="O6" s="623" t="s">
        <v>52</v>
      </c>
      <c r="P6" s="623" t="s">
        <v>29</v>
      </c>
      <c r="R6" s="831"/>
      <c r="S6" s="622" t="s">
        <v>51</v>
      </c>
      <c r="T6" s="623" t="s">
        <v>52</v>
      </c>
      <c r="U6" s="623" t="s">
        <v>53</v>
      </c>
      <c r="V6" s="623" t="s">
        <v>12</v>
      </c>
      <c r="W6" s="623" t="s">
        <v>54</v>
      </c>
      <c r="X6" s="623" t="s">
        <v>55</v>
      </c>
      <c r="Y6" s="623" t="s">
        <v>29</v>
      </c>
      <c r="AA6" s="831"/>
    </row>
    <row r="7" spans="1:27">
      <c r="A7" s="624" t="s">
        <v>52</v>
      </c>
      <c r="B7" s="623"/>
      <c r="C7" s="623">
        <v>1</v>
      </c>
      <c r="D7" s="623"/>
      <c r="E7" s="623"/>
      <c r="F7" s="623"/>
      <c r="G7" s="623">
        <v>1</v>
      </c>
      <c r="I7" s="831"/>
      <c r="J7" s="624" t="s">
        <v>33</v>
      </c>
      <c r="K7" s="623">
        <v>41</v>
      </c>
      <c r="L7" s="623"/>
      <c r="M7" s="623"/>
      <c r="N7" s="623">
        <v>1</v>
      </c>
      <c r="O7" s="623"/>
      <c r="P7" s="623">
        <v>42</v>
      </c>
      <c r="R7" s="831"/>
      <c r="S7" s="624" t="s">
        <v>52</v>
      </c>
      <c r="T7" s="623">
        <v>1</v>
      </c>
      <c r="U7" s="623"/>
      <c r="V7" s="623"/>
      <c r="W7" s="623"/>
      <c r="X7" s="623"/>
      <c r="Y7" s="623">
        <v>1</v>
      </c>
      <c r="AA7" s="831"/>
    </row>
    <row r="8" spans="1:27">
      <c r="A8" s="624" t="s">
        <v>33</v>
      </c>
      <c r="B8" s="623">
        <v>8</v>
      </c>
      <c r="C8" s="623">
        <v>36</v>
      </c>
      <c r="D8" s="623"/>
      <c r="E8" s="623"/>
      <c r="F8" s="623"/>
      <c r="G8" s="623">
        <v>44</v>
      </c>
      <c r="I8" s="831"/>
      <c r="J8" s="624" t="s">
        <v>34</v>
      </c>
      <c r="K8" s="623">
        <v>6</v>
      </c>
      <c r="L8" s="623">
        <v>2</v>
      </c>
      <c r="M8" s="623"/>
      <c r="N8" s="623"/>
      <c r="O8" s="623"/>
      <c r="P8" s="623">
        <v>8</v>
      </c>
      <c r="R8" s="831"/>
      <c r="S8" s="624" t="s">
        <v>33</v>
      </c>
      <c r="T8" s="623"/>
      <c r="U8" s="623">
        <v>41</v>
      </c>
      <c r="V8" s="623">
        <v>1</v>
      </c>
      <c r="W8" s="623"/>
      <c r="X8" s="623">
        <v>1</v>
      </c>
      <c r="Y8" s="623">
        <v>43</v>
      </c>
      <c r="AA8" s="831"/>
    </row>
    <row r="9" spans="1:27">
      <c r="A9" s="624" t="s">
        <v>34</v>
      </c>
      <c r="B9" s="623"/>
      <c r="C9" s="623">
        <v>6</v>
      </c>
      <c r="D9" s="623"/>
      <c r="E9" s="623"/>
      <c r="F9" s="623"/>
      <c r="G9" s="623">
        <v>6</v>
      </c>
      <c r="I9" s="831"/>
      <c r="J9" s="624" t="s">
        <v>35</v>
      </c>
      <c r="K9" s="623">
        <v>4</v>
      </c>
      <c r="L9" s="623"/>
      <c r="M9" s="623"/>
      <c r="N9" s="623"/>
      <c r="O9" s="623"/>
      <c r="P9" s="623">
        <v>4</v>
      </c>
      <c r="R9" s="831"/>
      <c r="S9" s="624" t="s">
        <v>34</v>
      </c>
      <c r="T9" s="623"/>
      <c r="U9" s="623">
        <v>5</v>
      </c>
      <c r="V9" s="623"/>
      <c r="W9" s="623"/>
      <c r="X9" s="623"/>
      <c r="Y9" s="623">
        <v>5</v>
      </c>
      <c r="AA9" s="831"/>
    </row>
    <row r="10" spans="1:27">
      <c r="A10" s="624" t="s">
        <v>35</v>
      </c>
      <c r="B10" s="623"/>
      <c r="C10" s="623">
        <v>3</v>
      </c>
      <c r="D10" s="623">
        <v>1</v>
      </c>
      <c r="E10" s="623"/>
      <c r="F10" s="623"/>
      <c r="G10" s="623">
        <v>4</v>
      </c>
      <c r="I10" s="831"/>
      <c r="J10" s="624" t="s">
        <v>37</v>
      </c>
      <c r="K10" s="623">
        <v>32</v>
      </c>
      <c r="L10" s="623">
        <v>3</v>
      </c>
      <c r="M10" s="623">
        <v>2</v>
      </c>
      <c r="N10" s="623">
        <v>1</v>
      </c>
      <c r="O10" s="623"/>
      <c r="P10" s="623">
        <v>38</v>
      </c>
      <c r="R10" s="831"/>
      <c r="S10" s="624" t="s">
        <v>35</v>
      </c>
      <c r="T10" s="623"/>
      <c r="U10" s="623">
        <v>3</v>
      </c>
      <c r="V10" s="623">
        <v>21</v>
      </c>
      <c r="W10" s="623"/>
      <c r="X10" s="623"/>
      <c r="Y10" s="623">
        <v>24</v>
      </c>
      <c r="AA10" s="831"/>
    </row>
    <row r="11" spans="1:27">
      <c r="A11" s="624" t="s">
        <v>37</v>
      </c>
      <c r="B11" s="623">
        <v>1</v>
      </c>
      <c r="C11" s="623">
        <v>32</v>
      </c>
      <c r="D11" s="623">
        <v>4</v>
      </c>
      <c r="E11" s="623">
        <v>2</v>
      </c>
      <c r="F11" s="623"/>
      <c r="G11" s="623">
        <v>39</v>
      </c>
      <c r="I11" s="831"/>
      <c r="J11" s="624" t="s">
        <v>38</v>
      </c>
      <c r="K11" s="623"/>
      <c r="L11" s="623">
        <v>2</v>
      </c>
      <c r="M11" s="623"/>
      <c r="N11" s="623"/>
      <c r="O11" s="623"/>
      <c r="P11" s="623">
        <v>2</v>
      </c>
      <c r="R11" s="831"/>
      <c r="S11" s="624" t="s">
        <v>37</v>
      </c>
      <c r="T11" s="623"/>
      <c r="U11" s="623">
        <v>32</v>
      </c>
      <c r="V11" s="623">
        <v>5</v>
      </c>
      <c r="W11" s="623">
        <v>2</v>
      </c>
      <c r="X11" s="623">
        <v>1</v>
      </c>
      <c r="Y11" s="623">
        <v>40</v>
      </c>
      <c r="AA11" s="831"/>
    </row>
    <row r="12" spans="1:27">
      <c r="A12" s="624" t="s">
        <v>56</v>
      </c>
      <c r="B12" s="623"/>
      <c r="C12" s="623">
        <v>8</v>
      </c>
      <c r="D12" s="623"/>
      <c r="E12" s="623">
        <v>1</v>
      </c>
      <c r="F12" s="623"/>
      <c r="G12" s="623">
        <v>9</v>
      </c>
      <c r="I12" s="831"/>
      <c r="J12" s="624" t="s">
        <v>56</v>
      </c>
      <c r="K12" s="623">
        <v>30</v>
      </c>
      <c r="L12" s="623"/>
      <c r="M12" s="623">
        <v>1</v>
      </c>
      <c r="N12" s="623"/>
      <c r="O12" s="623"/>
      <c r="P12" s="623">
        <v>31</v>
      </c>
      <c r="R12" s="831"/>
      <c r="S12" s="624" t="s">
        <v>56</v>
      </c>
      <c r="T12" s="623"/>
      <c r="U12" s="623">
        <v>5</v>
      </c>
      <c r="V12" s="623"/>
      <c r="W12" s="623">
        <v>1</v>
      </c>
      <c r="X12" s="623"/>
      <c r="Y12" s="623">
        <v>6</v>
      </c>
      <c r="AA12" s="831"/>
    </row>
    <row r="13" spans="1:27">
      <c r="A13" s="646" t="s">
        <v>18</v>
      </c>
      <c r="B13" s="647">
        <v>8</v>
      </c>
      <c r="C13" s="647">
        <v>57</v>
      </c>
      <c r="D13" s="647">
        <v>32</v>
      </c>
      <c r="E13" s="647">
        <v>1</v>
      </c>
      <c r="F13" s="647"/>
      <c r="G13" s="647">
        <v>98</v>
      </c>
      <c r="I13" s="831"/>
      <c r="J13" s="646" t="s">
        <v>18</v>
      </c>
      <c r="K13" s="647">
        <v>35</v>
      </c>
      <c r="L13" s="647">
        <v>56</v>
      </c>
      <c r="M13" s="647">
        <v>1</v>
      </c>
      <c r="N13" s="647">
        <v>1</v>
      </c>
      <c r="O13" s="647"/>
      <c r="P13" s="647">
        <v>93</v>
      </c>
      <c r="R13" s="831"/>
      <c r="S13" s="646" t="s">
        <v>18</v>
      </c>
      <c r="T13" s="647"/>
      <c r="U13" s="647">
        <v>29</v>
      </c>
      <c r="V13" s="647">
        <v>24</v>
      </c>
      <c r="W13" s="647">
        <v>1</v>
      </c>
      <c r="X13" s="647">
        <v>1</v>
      </c>
      <c r="Y13" s="647">
        <v>55</v>
      </c>
      <c r="AA13" s="831"/>
    </row>
    <row r="14" spans="1:27">
      <c r="A14" s="624" t="s">
        <v>8</v>
      </c>
      <c r="B14" s="623">
        <v>15</v>
      </c>
      <c r="C14" s="623">
        <v>8</v>
      </c>
      <c r="D14" s="623"/>
      <c r="E14" s="623"/>
      <c r="F14" s="623">
        <v>1</v>
      </c>
      <c r="G14" s="623">
        <v>24</v>
      </c>
      <c r="I14" s="831"/>
      <c r="J14" s="624" t="s">
        <v>8</v>
      </c>
      <c r="K14" s="623">
        <v>13</v>
      </c>
      <c r="L14" s="623"/>
      <c r="M14" s="623"/>
      <c r="N14" s="623"/>
      <c r="O14" s="623"/>
      <c r="P14" s="623">
        <v>13</v>
      </c>
      <c r="R14" s="831"/>
      <c r="S14" s="624" t="s">
        <v>8</v>
      </c>
      <c r="T14" s="623"/>
      <c r="U14" s="623">
        <v>17</v>
      </c>
      <c r="V14" s="623"/>
      <c r="W14" s="623"/>
      <c r="X14" s="623"/>
      <c r="Y14" s="623">
        <v>17</v>
      </c>
      <c r="AA14" s="831"/>
    </row>
    <row r="15" spans="1:27">
      <c r="A15" s="624" t="s">
        <v>57</v>
      </c>
      <c r="B15" s="623"/>
      <c r="C15" s="623">
        <v>1</v>
      </c>
      <c r="D15" s="623"/>
      <c r="E15" s="623"/>
      <c r="F15" s="623"/>
      <c r="G15" s="623">
        <v>1</v>
      </c>
      <c r="I15" s="831"/>
      <c r="J15" s="624" t="s">
        <v>57</v>
      </c>
      <c r="K15" s="623">
        <v>2</v>
      </c>
      <c r="L15" s="623"/>
      <c r="M15" s="623"/>
      <c r="N15" s="623"/>
      <c r="O15" s="623"/>
      <c r="P15" s="623">
        <v>2</v>
      </c>
      <c r="R15" s="831"/>
      <c r="S15" s="624" t="s">
        <v>57</v>
      </c>
      <c r="T15" s="623"/>
      <c r="U15" s="623">
        <v>1</v>
      </c>
      <c r="V15" s="623">
        <v>1</v>
      </c>
      <c r="W15" s="623"/>
      <c r="X15" s="623"/>
      <c r="Y15" s="623">
        <v>2</v>
      </c>
      <c r="AA15" s="831"/>
    </row>
    <row r="16" spans="1:27">
      <c r="A16" s="624" t="s">
        <v>29</v>
      </c>
      <c r="B16" s="623">
        <v>32</v>
      </c>
      <c r="C16" s="623">
        <v>152</v>
      </c>
      <c r="D16" s="623">
        <v>37</v>
      </c>
      <c r="E16" s="623">
        <v>4</v>
      </c>
      <c r="F16" s="623">
        <v>1</v>
      </c>
      <c r="G16" s="623">
        <v>226</v>
      </c>
      <c r="I16" s="831"/>
      <c r="J16" s="624" t="s">
        <v>52</v>
      </c>
      <c r="K16" s="623"/>
      <c r="L16" s="623"/>
      <c r="M16" s="623"/>
      <c r="N16" s="623"/>
      <c r="O16" s="623">
        <v>1</v>
      </c>
      <c r="P16" s="623">
        <v>1</v>
      </c>
      <c r="R16" s="831"/>
      <c r="S16" s="624" t="s">
        <v>29</v>
      </c>
      <c r="T16" s="623">
        <v>1</v>
      </c>
      <c r="U16" s="623">
        <v>133</v>
      </c>
      <c r="V16" s="623">
        <v>52</v>
      </c>
      <c r="W16" s="623">
        <v>4</v>
      </c>
      <c r="X16" s="623">
        <v>3</v>
      </c>
      <c r="Y16" s="623">
        <v>193</v>
      </c>
      <c r="AA16" s="831"/>
    </row>
    <row r="17" spans="1:27">
      <c r="I17" s="831"/>
      <c r="J17" s="624" t="s">
        <v>29</v>
      </c>
      <c r="K17" s="623">
        <v>163</v>
      </c>
      <c r="L17" s="623">
        <v>63</v>
      </c>
      <c r="M17" s="623">
        <v>4</v>
      </c>
      <c r="N17" s="623">
        <v>3</v>
      </c>
      <c r="O17" s="623">
        <v>1</v>
      </c>
      <c r="P17" s="623">
        <v>234</v>
      </c>
      <c r="R17" s="831"/>
      <c r="AA17" s="831"/>
    </row>
    <row r="18" spans="1:27">
      <c r="I18" s="831"/>
      <c r="J18" s="645"/>
      <c r="K18" s="643"/>
      <c r="L18" s="643"/>
      <c r="M18" s="643"/>
      <c r="N18" s="643"/>
      <c r="O18" s="643"/>
      <c r="P18" s="643"/>
      <c r="Q18" s="643"/>
      <c r="R18" s="831"/>
      <c r="AA18" s="831"/>
    </row>
    <row r="19" spans="1:27">
      <c r="A19" s="834" t="s">
        <v>58</v>
      </c>
      <c r="B19" s="834"/>
      <c r="C19" s="834"/>
      <c r="D19" s="834"/>
      <c r="E19" s="834"/>
      <c r="F19" s="834"/>
      <c r="G19" s="834"/>
      <c r="H19" s="835"/>
      <c r="I19" s="831"/>
      <c r="J19" s="642" t="s">
        <v>59</v>
      </c>
      <c r="K19" s="642"/>
      <c r="L19" s="642"/>
      <c r="M19" s="642"/>
      <c r="N19" s="642"/>
      <c r="O19" s="642"/>
      <c r="P19" s="642"/>
      <c r="Q19" s="642"/>
      <c r="R19" s="831"/>
      <c r="S19" s="833" t="s">
        <v>60</v>
      </c>
      <c r="T19" s="834"/>
      <c r="U19" s="834"/>
      <c r="V19" s="834"/>
      <c r="W19" s="834"/>
      <c r="X19" s="834"/>
      <c r="Y19" s="834"/>
      <c r="Z19" s="835"/>
      <c r="AA19" s="831"/>
    </row>
    <row r="20" spans="1:27">
      <c r="A20" s="622" t="s">
        <v>46</v>
      </c>
      <c r="B20" s="623" t="s" vm="2">
        <v>47</v>
      </c>
      <c r="C20" s="623"/>
      <c r="D20" s="623"/>
      <c r="E20" s="623"/>
      <c r="F20" s="623"/>
      <c r="G20" s="623"/>
      <c r="H20" s="644"/>
      <c r="I20" s="831"/>
      <c r="J20" s="648" t="s">
        <v>46</v>
      </c>
      <c r="K20" s="649" t="s" vm="3">
        <v>47</v>
      </c>
      <c r="L20" s="623"/>
      <c r="M20" s="623"/>
      <c r="N20" s="623"/>
      <c r="O20" s="623"/>
      <c r="P20" s="623"/>
      <c r="Q20" s="644"/>
      <c r="R20" s="831"/>
      <c r="S20" s="622" t="s">
        <v>46</v>
      </c>
      <c r="T20" s="623" t="s" vm="5">
        <v>47</v>
      </c>
      <c r="U20" s="623"/>
      <c r="V20" s="623"/>
      <c r="W20" s="623"/>
      <c r="X20" s="623"/>
      <c r="Y20" s="623"/>
      <c r="Z20" s="644"/>
      <c r="AA20" s="831"/>
    </row>
    <row r="21" spans="1:27">
      <c r="A21" s="836" t="s">
        <v>31</v>
      </c>
      <c r="B21" s="837"/>
      <c r="C21" s="837"/>
      <c r="D21" s="837"/>
      <c r="E21" s="837"/>
      <c r="F21" s="837"/>
      <c r="G21" s="837"/>
      <c r="H21" s="837"/>
      <c r="I21" s="831"/>
      <c r="J21" s="836" t="s">
        <v>31</v>
      </c>
      <c r="K21" s="837"/>
      <c r="L21" s="837"/>
      <c r="M21" s="837"/>
      <c r="N21" s="837"/>
      <c r="O21" s="837"/>
      <c r="P21" s="837"/>
      <c r="Q21" s="837"/>
      <c r="R21" s="831"/>
      <c r="S21" s="836" t="s">
        <v>31</v>
      </c>
      <c r="T21" s="837"/>
      <c r="U21" s="837"/>
      <c r="V21" s="837"/>
      <c r="W21" s="837"/>
      <c r="X21" s="837"/>
      <c r="Y21" s="837"/>
      <c r="Z21" s="837"/>
      <c r="AA21" s="831"/>
    </row>
    <row r="22" spans="1:27">
      <c r="A22" s="622" t="s">
        <v>49</v>
      </c>
      <c r="B22" s="622" t="s">
        <v>50</v>
      </c>
      <c r="C22" s="623"/>
      <c r="D22" s="623"/>
      <c r="E22" s="623"/>
      <c r="F22" s="623"/>
      <c r="G22" s="623"/>
      <c r="I22" s="831"/>
      <c r="J22" s="622" t="s">
        <v>49</v>
      </c>
      <c r="K22" s="622" t="s">
        <v>50</v>
      </c>
      <c r="L22" s="644"/>
      <c r="M22" s="643"/>
      <c r="N22" s="643"/>
      <c r="O22" s="643"/>
      <c r="P22" s="649"/>
      <c r="R22" s="831"/>
      <c r="S22" s="622" t="s">
        <v>49</v>
      </c>
      <c r="T22" s="622" t="s">
        <v>50</v>
      </c>
      <c r="U22" s="623"/>
      <c r="V22" s="623"/>
      <c r="W22" s="623"/>
      <c r="X22" s="623"/>
      <c r="Y22" s="623"/>
      <c r="AA22" s="831"/>
    </row>
    <row r="23" spans="1:27">
      <c r="A23" s="622" t="s">
        <v>51</v>
      </c>
      <c r="B23" s="623" t="s">
        <v>52</v>
      </c>
      <c r="C23" s="623" t="s">
        <v>53</v>
      </c>
      <c r="D23" s="623" t="s">
        <v>12</v>
      </c>
      <c r="E23" s="623" t="s">
        <v>54</v>
      </c>
      <c r="F23" s="623" t="s">
        <v>55</v>
      </c>
      <c r="G23" s="623" t="s">
        <v>29</v>
      </c>
      <c r="I23" s="831"/>
      <c r="J23" s="622" t="s">
        <v>51</v>
      </c>
      <c r="K23" s="644" t="s">
        <v>52</v>
      </c>
      <c r="L23" s="643" t="s">
        <v>53</v>
      </c>
      <c r="M23" s="643" t="s">
        <v>12</v>
      </c>
      <c r="N23" s="643" t="s">
        <v>54</v>
      </c>
      <c r="O23" s="649" t="s">
        <v>55</v>
      </c>
      <c r="P23" s="623" t="s">
        <v>29</v>
      </c>
      <c r="R23" s="831"/>
      <c r="S23" s="622" t="s">
        <v>51</v>
      </c>
      <c r="T23" s="623" t="s">
        <v>52</v>
      </c>
      <c r="U23" s="623" t="s">
        <v>53</v>
      </c>
      <c r="V23" s="623" t="s">
        <v>12</v>
      </c>
      <c r="W23" s="623" t="s">
        <v>54</v>
      </c>
      <c r="X23" s="623" t="s">
        <v>55</v>
      </c>
      <c r="Y23" s="623" t="s">
        <v>29</v>
      </c>
      <c r="AA23" s="831"/>
    </row>
    <row r="24" spans="1:27">
      <c r="A24" s="624" t="s">
        <v>52</v>
      </c>
      <c r="B24" s="623">
        <v>1</v>
      </c>
      <c r="C24" s="623"/>
      <c r="D24" s="623"/>
      <c r="E24" s="623"/>
      <c r="F24" s="623"/>
      <c r="G24" s="623">
        <v>1</v>
      </c>
      <c r="I24" s="832"/>
      <c r="J24" s="653" t="s">
        <v>52</v>
      </c>
      <c r="K24" s="654">
        <v>1</v>
      </c>
      <c r="L24" s="654"/>
      <c r="M24" s="654"/>
      <c r="N24" s="654"/>
      <c r="O24" s="654"/>
      <c r="P24" s="654">
        <v>1</v>
      </c>
      <c r="R24" s="831"/>
      <c r="S24" s="624" t="s">
        <v>33</v>
      </c>
      <c r="T24" s="623"/>
      <c r="U24" s="623">
        <v>29</v>
      </c>
      <c r="V24" s="623"/>
      <c r="W24" s="623"/>
      <c r="X24" s="623">
        <v>1</v>
      </c>
      <c r="Y24" s="623">
        <v>30</v>
      </c>
      <c r="AA24" s="831"/>
    </row>
    <row r="25" spans="1:27">
      <c r="A25" s="624" t="s">
        <v>33</v>
      </c>
      <c r="B25" s="623"/>
      <c r="C25" s="623">
        <v>27</v>
      </c>
      <c r="D25" s="623"/>
      <c r="E25" s="623"/>
      <c r="F25" s="623">
        <v>2</v>
      </c>
      <c r="G25" s="623">
        <v>29</v>
      </c>
      <c r="I25" s="832"/>
      <c r="J25" s="653" t="s">
        <v>33</v>
      </c>
      <c r="K25" s="654"/>
      <c r="L25" s="654">
        <v>48</v>
      </c>
      <c r="M25" s="654"/>
      <c r="N25" s="654"/>
      <c r="O25" s="654">
        <v>1</v>
      </c>
      <c r="P25" s="654">
        <v>49</v>
      </c>
      <c r="R25" s="831"/>
      <c r="S25" s="624" t="s">
        <v>34</v>
      </c>
      <c r="T25" s="623"/>
      <c r="U25" s="623">
        <v>6</v>
      </c>
      <c r="V25" s="623">
        <v>2</v>
      </c>
      <c r="W25" s="623"/>
      <c r="X25" s="623"/>
      <c r="Y25" s="623">
        <v>8</v>
      </c>
      <c r="AA25" s="831"/>
    </row>
    <row r="26" spans="1:27">
      <c r="A26" s="624" t="s">
        <v>34</v>
      </c>
      <c r="B26" s="623"/>
      <c r="C26" s="623">
        <v>5</v>
      </c>
      <c r="D26" s="623">
        <v>2</v>
      </c>
      <c r="E26" s="623"/>
      <c r="F26" s="623"/>
      <c r="G26" s="623">
        <v>7</v>
      </c>
      <c r="I26" s="832"/>
      <c r="J26" s="653" t="s">
        <v>34</v>
      </c>
      <c r="K26" s="654"/>
      <c r="L26" s="654">
        <v>6</v>
      </c>
      <c r="M26" s="654">
        <v>3</v>
      </c>
      <c r="N26" s="654"/>
      <c r="O26" s="654"/>
      <c r="P26" s="654">
        <v>9</v>
      </c>
      <c r="R26" s="831"/>
      <c r="S26" s="624" t="s">
        <v>35</v>
      </c>
      <c r="T26" s="623"/>
      <c r="U26" s="623">
        <v>4</v>
      </c>
      <c r="V26" s="623"/>
      <c r="W26" s="623"/>
      <c r="X26" s="623"/>
      <c r="Y26" s="623">
        <v>4</v>
      </c>
      <c r="AA26" s="831"/>
    </row>
    <row r="27" spans="1:27">
      <c r="A27" s="624" t="s">
        <v>35</v>
      </c>
      <c r="B27" s="623"/>
      <c r="C27" s="623">
        <v>5</v>
      </c>
      <c r="D27" s="623"/>
      <c r="E27" s="623"/>
      <c r="F27" s="623"/>
      <c r="G27" s="623">
        <v>5</v>
      </c>
      <c r="I27" s="832"/>
      <c r="J27" s="653" t="s">
        <v>35</v>
      </c>
      <c r="K27" s="654"/>
      <c r="L27" s="654">
        <v>4</v>
      </c>
      <c r="M27" s="654"/>
      <c r="N27" s="654"/>
      <c r="O27" s="654"/>
      <c r="P27" s="654">
        <v>4</v>
      </c>
      <c r="R27" s="831"/>
      <c r="S27" s="624" t="s">
        <v>37</v>
      </c>
      <c r="T27" s="623"/>
      <c r="U27" s="623">
        <v>31</v>
      </c>
      <c r="V27" s="623">
        <v>3</v>
      </c>
      <c r="W27" s="623">
        <v>2</v>
      </c>
      <c r="X27" s="623">
        <v>1</v>
      </c>
      <c r="Y27" s="623">
        <v>37</v>
      </c>
      <c r="AA27" s="831"/>
    </row>
    <row r="28" spans="1:27">
      <c r="A28" s="624" t="s">
        <v>36</v>
      </c>
      <c r="B28" s="623"/>
      <c r="C28" s="623">
        <v>2</v>
      </c>
      <c r="D28" s="623"/>
      <c r="E28" s="623"/>
      <c r="F28" s="623"/>
      <c r="G28" s="623">
        <v>2</v>
      </c>
      <c r="I28" s="831"/>
      <c r="J28" s="653" t="s">
        <v>37</v>
      </c>
      <c r="K28" s="654"/>
      <c r="L28" s="654">
        <v>38</v>
      </c>
      <c r="M28" s="654">
        <v>3</v>
      </c>
      <c r="N28" s="654">
        <v>3</v>
      </c>
      <c r="O28" s="654">
        <v>1</v>
      </c>
      <c r="P28" s="654">
        <v>45</v>
      </c>
      <c r="R28" s="831"/>
      <c r="S28" s="624" t="s">
        <v>56</v>
      </c>
      <c r="T28" s="623"/>
      <c r="U28" s="623">
        <v>29</v>
      </c>
      <c r="V28" s="623"/>
      <c r="W28" s="623">
        <v>1</v>
      </c>
      <c r="X28" s="623"/>
      <c r="Y28" s="623">
        <v>30</v>
      </c>
      <c r="AA28" s="831"/>
    </row>
    <row r="29" spans="1:27">
      <c r="A29" s="624" t="s">
        <v>37</v>
      </c>
      <c r="B29" s="623"/>
      <c r="C29" s="623">
        <v>30</v>
      </c>
      <c r="D29" s="623">
        <v>1</v>
      </c>
      <c r="E29" s="623">
        <v>3</v>
      </c>
      <c r="F29" s="623"/>
      <c r="G29" s="623">
        <v>34</v>
      </c>
      <c r="I29" s="831"/>
      <c r="J29" s="653" t="s">
        <v>38</v>
      </c>
      <c r="K29" s="654"/>
      <c r="L29" s="654"/>
      <c r="M29" s="654">
        <v>1</v>
      </c>
      <c r="N29" s="654"/>
      <c r="O29" s="654"/>
      <c r="P29" s="654">
        <v>1</v>
      </c>
      <c r="R29" s="831"/>
      <c r="S29" s="646" t="s">
        <v>18</v>
      </c>
      <c r="T29" s="647">
        <v>1</v>
      </c>
      <c r="U29" s="647">
        <v>43</v>
      </c>
      <c r="V29" s="647">
        <v>37</v>
      </c>
      <c r="W29" s="647">
        <v>1</v>
      </c>
      <c r="X29" s="647">
        <v>1</v>
      </c>
      <c r="Y29" s="647">
        <v>83</v>
      </c>
      <c r="AA29" s="831"/>
    </row>
    <row r="30" spans="1:27">
      <c r="A30" s="624" t="s">
        <v>38</v>
      </c>
      <c r="B30" s="623"/>
      <c r="C30" s="623"/>
      <c r="D30" s="623">
        <v>2</v>
      </c>
      <c r="E30" s="623"/>
      <c r="F30" s="623"/>
      <c r="G30" s="623">
        <v>2</v>
      </c>
      <c r="I30" s="831"/>
      <c r="J30" s="653" t="s">
        <v>56</v>
      </c>
      <c r="K30" s="654"/>
      <c r="L30" s="654">
        <v>1</v>
      </c>
      <c r="M30" s="654"/>
      <c r="N30" s="654"/>
      <c r="O30" s="654"/>
      <c r="P30" s="654">
        <v>1</v>
      </c>
      <c r="R30" s="831"/>
      <c r="S30" s="624" t="s">
        <v>8</v>
      </c>
      <c r="T30" s="623">
        <v>1</v>
      </c>
      <c r="U30" s="623">
        <v>14</v>
      </c>
      <c r="V30" s="623">
        <v>1</v>
      </c>
      <c r="W30" s="623"/>
      <c r="X30" s="623"/>
      <c r="Y30" s="623">
        <v>16</v>
      </c>
      <c r="AA30" s="831"/>
    </row>
    <row r="31" spans="1:27">
      <c r="A31" s="624" t="s">
        <v>61</v>
      </c>
      <c r="B31" s="623"/>
      <c r="C31" s="623">
        <v>1</v>
      </c>
      <c r="D31" s="623"/>
      <c r="E31" s="623"/>
      <c r="F31" s="623"/>
      <c r="G31" s="623">
        <v>1</v>
      </c>
      <c r="I31" s="831"/>
      <c r="J31" s="655" t="s">
        <v>18</v>
      </c>
      <c r="K31" s="656"/>
      <c r="L31" s="656">
        <v>45</v>
      </c>
      <c r="M31" s="656">
        <v>31</v>
      </c>
      <c r="N31" s="656">
        <v>1</v>
      </c>
      <c r="O31" s="656">
        <v>1</v>
      </c>
      <c r="P31" s="656">
        <v>78</v>
      </c>
      <c r="R31" s="831"/>
      <c r="S31" s="624" t="s">
        <v>57</v>
      </c>
      <c r="T31" s="623"/>
      <c r="U31" s="623">
        <v>2</v>
      </c>
      <c r="V31" s="623"/>
      <c r="W31" s="623"/>
      <c r="X31" s="623"/>
      <c r="Y31" s="623">
        <v>2</v>
      </c>
      <c r="AA31" s="831"/>
    </row>
    <row r="32" spans="1:27">
      <c r="A32" s="646" t="s">
        <v>18</v>
      </c>
      <c r="B32" s="647"/>
      <c r="C32" s="647">
        <v>69</v>
      </c>
      <c r="D32" s="647">
        <v>33</v>
      </c>
      <c r="E32" s="647">
        <v>1</v>
      </c>
      <c r="F32" s="647">
        <v>1</v>
      </c>
      <c r="G32" s="647">
        <v>104</v>
      </c>
      <c r="I32" s="831"/>
      <c r="J32" s="653" t="s">
        <v>8</v>
      </c>
      <c r="K32" s="654"/>
      <c r="L32" s="654">
        <v>14</v>
      </c>
      <c r="M32" s="654"/>
      <c r="N32" s="654"/>
      <c r="O32" s="654"/>
      <c r="P32" s="654">
        <v>14</v>
      </c>
      <c r="R32" s="831"/>
      <c r="S32" s="624" t="s">
        <v>29</v>
      </c>
      <c r="T32" s="623">
        <v>2</v>
      </c>
      <c r="U32" s="623">
        <v>158</v>
      </c>
      <c r="V32" s="623">
        <v>43</v>
      </c>
      <c r="W32" s="623">
        <v>4</v>
      </c>
      <c r="X32" s="623">
        <v>3</v>
      </c>
      <c r="Y32" s="623">
        <v>210</v>
      </c>
      <c r="AA32" s="831"/>
    </row>
    <row r="33" spans="1:27">
      <c r="A33" s="624" t="s">
        <v>8</v>
      </c>
      <c r="B33" s="623"/>
      <c r="C33" s="623">
        <v>16</v>
      </c>
      <c r="D33" s="623"/>
      <c r="E33" s="623"/>
      <c r="F33" s="623"/>
      <c r="G33" s="623">
        <v>16</v>
      </c>
      <c r="I33" s="831"/>
      <c r="J33" s="653" t="s">
        <v>57</v>
      </c>
      <c r="K33" s="654"/>
      <c r="L33" s="654">
        <v>4</v>
      </c>
      <c r="M33" s="654"/>
      <c r="N33" s="654"/>
      <c r="O33" s="654"/>
      <c r="P33" s="654">
        <v>4</v>
      </c>
      <c r="R33" s="831"/>
      <c r="AA33" s="831"/>
    </row>
    <row r="34" spans="1:27">
      <c r="A34" s="624" t="s">
        <v>57</v>
      </c>
      <c r="B34" s="623"/>
      <c r="C34" s="623">
        <v>11</v>
      </c>
      <c r="D34" s="623"/>
      <c r="E34" s="623"/>
      <c r="F34" s="623"/>
      <c r="G34" s="623">
        <v>11</v>
      </c>
      <c r="I34" s="831"/>
      <c r="J34" s="624" t="s">
        <v>29</v>
      </c>
      <c r="K34" s="652">
        <v>1</v>
      </c>
      <c r="L34" s="650">
        <v>160</v>
      </c>
      <c r="M34" s="650">
        <v>38</v>
      </c>
      <c r="N34" s="650">
        <v>4</v>
      </c>
      <c r="O34" s="650">
        <v>3</v>
      </c>
      <c r="P34" s="651">
        <v>206</v>
      </c>
      <c r="R34" s="831"/>
      <c r="AA34" s="831"/>
    </row>
    <row r="35" spans="1:27">
      <c r="A35" s="624" t="s">
        <v>29</v>
      </c>
      <c r="B35" s="623">
        <v>1</v>
      </c>
      <c r="C35" s="623">
        <v>166</v>
      </c>
      <c r="D35" s="623">
        <v>38</v>
      </c>
      <c r="E35" s="623">
        <v>4</v>
      </c>
      <c r="F35" s="623">
        <v>3</v>
      </c>
      <c r="G35" s="623">
        <v>212</v>
      </c>
      <c r="I35" s="838"/>
      <c r="R35" s="831"/>
      <c r="AA35" s="831"/>
    </row>
    <row r="36" spans="1:27">
      <c r="A36" s="831"/>
      <c r="B36" s="831"/>
      <c r="C36" s="831"/>
      <c r="D36" s="831"/>
      <c r="E36" s="831"/>
      <c r="F36" s="831"/>
      <c r="G36" s="831"/>
      <c r="H36" s="831"/>
      <c r="I36" s="831"/>
      <c r="J36" s="831"/>
      <c r="K36" s="831"/>
      <c r="L36" s="831"/>
      <c r="M36" s="831"/>
      <c r="N36" s="831"/>
      <c r="O36" s="831"/>
      <c r="P36" s="831"/>
      <c r="Q36" s="831"/>
      <c r="R36" s="831"/>
      <c r="S36" s="831"/>
      <c r="T36" s="831"/>
      <c r="U36" s="831"/>
      <c r="V36" s="831"/>
      <c r="W36" s="831"/>
      <c r="X36" s="831"/>
      <c r="Y36" s="831"/>
      <c r="Z36" s="832"/>
      <c r="AA36" s="831"/>
    </row>
  </sheetData>
  <mergeCells count="15">
    <mergeCell ref="A36:Z36"/>
    <mergeCell ref="AA2:AA36"/>
    <mergeCell ref="R2:R35"/>
    <mergeCell ref="S2:Z2"/>
    <mergeCell ref="S4:Z4"/>
    <mergeCell ref="S19:Z19"/>
    <mergeCell ref="I2:I35"/>
    <mergeCell ref="A2:H2"/>
    <mergeCell ref="A4:H4"/>
    <mergeCell ref="A21:H21"/>
    <mergeCell ref="A19:H19"/>
    <mergeCell ref="J2:Q2"/>
    <mergeCell ref="J4:Q4"/>
    <mergeCell ref="J21:Q21"/>
    <mergeCell ref="S21:Z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30A4-7A45-4772-81B4-C9D4BE5978E2}">
  <sheetPr codeName="Sheet1" filterMode="1">
    <tabColor indexed="12"/>
  </sheetPr>
  <dimension ref="A1:XFB279"/>
  <sheetViews>
    <sheetView topLeftCell="E1" zoomScale="70" zoomScaleNormal="70" zoomScaleSheetLayoutView="70" workbookViewId="0">
      <pane ySplit="2" topLeftCell="A237" activePane="bottomLeft" state="frozen"/>
      <selection activeCell="F228" sqref="F228"/>
      <selection pane="bottomLeft" activeCell="K299" sqref="K299"/>
    </sheetView>
  </sheetViews>
  <sheetFormatPr defaultColWidth="9.140625" defaultRowHeight="12.75"/>
  <cols>
    <col min="1" max="1" width="15.42578125" style="12" customWidth="1"/>
    <col min="2" max="2" width="43.7109375" style="9" bestFit="1" customWidth="1"/>
    <col min="3" max="3" width="31.85546875" style="12" customWidth="1"/>
    <col min="4" max="4" width="24.85546875" style="2" bestFit="1" customWidth="1"/>
    <col min="5" max="5" width="26.7109375" style="265" bestFit="1" customWidth="1"/>
    <col min="6" max="6" width="58" style="265" customWidth="1"/>
    <col min="7" max="7" width="36" style="259" hidden="1" customWidth="1"/>
    <col min="8" max="8" width="70.42578125" style="259" customWidth="1"/>
    <col min="9" max="11" width="21" style="259" customWidth="1"/>
    <col min="12" max="12" width="26.7109375" style="262" customWidth="1"/>
    <col min="13" max="13" width="21" style="12" customWidth="1"/>
    <col min="14" max="14" width="27.140625" style="263" customWidth="1"/>
    <col min="15" max="16" width="15.140625" style="262" customWidth="1"/>
    <col min="17" max="17" width="15.7109375" style="12" customWidth="1"/>
    <col min="18" max="18" width="23.85546875" style="12" bestFit="1" customWidth="1"/>
    <col min="19" max="19" width="29.7109375" style="263" customWidth="1"/>
    <col min="20" max="20" width="22.5703125" style="12" customWidth="1"/>
    <col min="21" max="21" width="14.5703125" style="12" customWidth="1"/>
    <col min="22" max="22" width="14" style="12" customWidth="1"/>
    <col min="23" max="23" width="25.5703125" style="12" bestFit="1" customWidth="1"/>
    <col min="24" max="24" width="9.140625" style="263"/>
    <col min="25" max="25" width="21.42578125" style="12" customWidth="1"/>
    <col min="26" max="26" width="15.42578125" style="12" customWidth="1"/>
    <col min="27" max="27" width="14.85546875" style="12" customWidth="1"/>
    <col min="28" max="28" width="25.28515625" style="12" bestFit="1" customWidth="1"/>
    <col min="29" max="29" width="9.140625" style="264"/>
    <col min="30" max="30" width="14" style="12" customWidth="1"/>
    <col min="31" max="31" width="14.5703125" style="12" customWidth="1"/>
    <col min="32" max="32" width="10.7109375" style="12" customWidth="1"/>
    <col min="33" max="33" width="15.42578125" style="12" customWidth="1"/>
    <col min="34" max="34" width="9.140625" style="263"/>
    <col min="35" max="35" width="14.85546875" style="12" customWidth="1"/>
    <col min="36" max="36" width="14" style="12" customWidth="1"/>
    <col min="37" max="37" width="15.42578125" style="12" customWidth="1"/>
    <col min="38" max="38" width="21.42578125" style="12" customWidth="1"/>
    <col min="39" max="39" width="9.140625" style="263"/>
    <col min="40" max="40" width="13.5703125" style="12" bestFit="1" customWidth="1"/>
    <col min="41" max="41" width="14.85546875" style="12" customWidth="1"/>
    <col min="42" max="42" width="21.42578125" style="12" customWidth="1"/>
    <col min="43" max="43" width="14" style="12" customWidth="1"/>
    <col min="44" max="44" width="9.140625" style="263"/>
    <col min="45" max="45" width="15.42578125" style="12" customWidth="1"/>
    <col min="46" max="46" width="15.7109375" style="12" bestFit="1" customWidth="1"/>
    <col min="47" max="47" width="14" style="12" customWidth="1"/>
    <col min="48" max="48" width="14.85546875" style="12" customWidth="1"/>
    <col min="49" max="49" width="9.140625" style="263"/>
    <col min="50" max="50" width="21.42578125" style="12" customWidth="1"/>
    <col min="51" max="51" width="15.42578125" style="12" customWidth="1"/>
    <col min="52" max="52" width="14.85546875" style="12" customWidth="1"/>
    <col min="53" max="53" width="10.7109375" style="12" customWidth="1"/>
    <col min="54" max="54" width="9.140625" style="263"/>
    <col min="55" max="55" width="14" style="12" customWidth="1"/>
    <col min="56" max="56" width="21.42578125" style="12" customWidth="1"/>
    <col min="57" max="57" width="10.7109375" style="12" customWidth="1"/>
    <col min="58" max="58" width="15.42578125" style="12" customWidth="1"/>
    <col min="59" max="59" width="9.140625" style="263"/>
    <col min="60" max="60" width="14.85546875" style="12" customWidth="1"/>
    <col min="61" max="61" width="14" style="12" customWidth="1"/>
    <col min="62" max="62" width="15.42578125" style="12" customWidth="1"/>
    <col min="63" max="63" width="21.42578125" style="12" customWidth="1"/>
    <col min="64" max="64" width="9.140625" style="263"/>
    <col min="65" max="65" width="10.7109375" style="12" customWidth="1"/>
    <col min="66" max="66" width="14.85546875" style="12" customWidth="1"/>
    <col min="67" max="67" width="14" style="12" customWidth="1"/>
    <col min="68" max="68" width="21.42578125" style="12" customWidth="1"/>
    <col min="69" max="69" width="15.42578125" style="12" customWidth="1"/>
    <col min="70" max="70" width="10.7109375" style="12" customWidth="1"/>
    <col min="71" max="71" width="14.85546875" style="12" customWidth="1"/>
    <col min="72" max="72" width="14" style="12" customWidth="1"/>
    <col min="73" max="73" width="21.42578125" style="12" customWidth="1"/>
    <col min="74" max="74" width="15.42578125" style="12" customWidth="1"/>
    <col min="75" max="75" width="10.7109375" style="12" customWidth="1"/>
    <col min="76" max="76" width="17.28515625" style="259" customWidth="1"/>
    <col min="77" max="77" width="15" style="259" customWidth="1"/>
    <col min="78" max="78" width="9.140625" style="259" customWidth="1"/>
    <col min="79" max="16384" width="9.140625" style="259"/>
  </cols>
  <sheetData>
    <row r="1" spans="1:75" ht="21" thickTop="1">
      <c r="A1" s="857" t="s">
        <v>62</v>
      </c>
      <c r="B1" s="857"/>
      <c r="C1" s="857"/>
      <c r="D1" s="857"/>
      <c r="E1" s="857"/>
      <c r="F1" s="857"/>
      <c r="G1" s="857"/>
      <c r="H1" s="857"/>
      <c r="I1" s="857"/>
      <c r="J1" s="612"/>
      <c r="K1" s="1"/>
      <c r="L1" s="1"/>
      <c r="M1" s="1"/>
      <c r="N1" s="1"/>
      <c r="O1" s="858" t="s">
        <v>63</v>
      </c>
      <c r="P1" s="859"/>
      <c r="Q1" s="859"/>
      <c r="R1" s="859"/>
      <c r="S1" s="860"/>
      <c r="T1" s="861" t="s">
        <v>64</v>
      </c>
      <c r="U1" s="862"/>
      <c r="V1" s="862"/>
      <c r="W1" s="862"/>
      <c r="X1" s="863"/>
      <c r="Y1" s="864" t="s">
        <v>65</v>
      </c>
      <c r="Z1" s="865"/>
      <c r="AA1" s="865"/>
      <c r="AB1" s="865"/>
      <c r="AC1" s="866"/>
      <c r="AD1" s="867" t="s">
        <v>66</v>
      </c>
      <c r="AE1" s="868"/>
      <c r="AF1" s="868"/>
      <c r="AG1" s="868"/>
      <c r="AH1" s="869"/>
      <c r="AI1" s="854" t="s">
        <v>67</v>
      </c>
      <c r="AJ1" s="855"/>
      <c r="AK1" s="855"/>
      <c r="AL1" s="855"/>
      <c r="AM1" s="856"/>
      <c r="AN1" s="839" t="s">
        <v>68</v>
      </c>
      <c r="AO1" s="840"/>
      <c r="AP1" s="840"/>
      <c r="AQ1" s="840"/>
      <c r="AR1" s="841"/>
      <c r="AS1" s="842" t="s">
        <v>69</v>
      </c>
      <c r="AT1" s="843"/>
      <c r="AU1" s="843"/>
      <c r="AV1" s="843"/>
      <c r="AW1" s="844"/>
      <c r="AX1" s="845" t="s">
        <v>70</v>
      </c>
      <c r="AY1" s="846"/>
      <c r="AZ1" s="846"/>
      <c r="BA1" s="846"/>
      <c r="BB1" s="847"/>
      <c r="BC1" s="848" t="s">
        <v>71</v>
      </c>
      <c r="BD1" s="849"/>
      <c r="BE1" s="849"/>
      <c r="BF1" s="849"/>
      <c r="BG1" s="850"/>
      <c r="BH1" s="851" t="s">
        <v>72</v>
      </c>
      <c r="BI1" s="852"/>
      <c r="BJ1" s="852"/>
      <c r="BK1" s="852"/>
      <c r="BL1" s="853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</row>
    <row r="2" spans="1:75" ht="25.5">
      <c r="A2" s="274" t="s">
        <v>73</v>
      </c>
      <c r="B2" s="274" t="s">
        <v>19</v>
      </c>
      <c r="C2" s="274" t="s">
        <v>74</v>
      </c>
      <c r="D2" s="275" t="s">
        <v>75</v>
      </c>
      <c r="E2" s="276" t="s">
        <v>46</v>
      </c>
      <c r="F2" s="276" t="s">
        <v>76</v>
      </c>
      <c r="G2" s="274" t="s">
        <v>77</v>
      </c>
      <c r="H2" s="274" t="s">
        <v>78</v>
      </c>
      <c r="I2" s="274" t="s">
        <v>79</v>
      </c>
      <c r="J2" s="274" t="s">
        <v>80</v>
      </c>
      <c r="K2" s="274" t="s">
        <v>81</v>
      </c>
      <c r="L2" s="274" t="s">
        <v>82</v>
      </c>
      <c r="M2" s="274" t="s">
        <v>83</v>
      </c>
      <c r="N2" s="274" t="s">
        <v>84</v>
      </c>
      <c r="O2" s="625" t="s">
        <v>85</v>
      </c>
      <c r="P2" s="625" t="s">
        <v>86</v>
      </c>
      <c r="Q2" s="625" t="s">
        <v>87</v>
      </c>
      <c r="R2" s="625" t="s">
        <v>88</v>
      </c>
      <c r="S2" s="625" t="s">
        <v>89</v>
      </c>
      <c r="T2" s="626" t="s">
        <v>90</v>
      </c>
      <c r="U2" s="626" t="s">
        <v>91</v>
      </c>
      <c r="V2" s="626" t="s">
        <v>92</v>
      </c>
      <c r="W2" s="626" t="s">
        <v>93</v>
      </c>
      <c r="X2" s="626" t="s">
        <v>94</v>
      </c>
      <c r="Y2" s="627" t="s">
        <v>95</v>
      </c>
      <c r="Z2" s="627" t="s">
        <v>96</v>
      </c>
      <c r="AA2" s="627" t="s">
        <v>97</v>
      </c>
      <c r="AB2" s="627" t="s">
        <v>98</v>
      </c>
      <c r="AC2" s="627" t="s">
        <v>99</v>
      </c>
      <c r="AD2" s="628" t="s">
        <v>100</v>
      </c>
      <c r="AE2" s="628" t="s">
        <v>101</v>
      </c>
      <c r="AF2" s="628" t="s">
        <v>102</v>
      </c>
      <c r="AG2" s="628" t="s">
        <v>103</v>
      </c>
      <c r="AH2" s="628" t="s">
        <v>104</v>
      </c>
      <c r="AI2" s="629" t="s">
        <v>105</v>
      </c>
      <c r="AJ2" s="629" t="s">
        <v>106</v>
      </c>
      <c r="AK2" s="629" t="s">
        <v>107</v>
      </c>
      <c r="AL2" s="629" t="s">
        <v>108</v>
      </c>
      <c r="AM2" s="629" t="s">
        <v>109</v>
      </c>
      <c r="AN2" s="630" t="s">
        <v>110</v>
      </c>
      <c r="AO2" s="630" t="s">
        <v>111</v>
      </c>
      <c r="AP2" s="630" t="s">
        <v>112</v>
      </c>
      <c r="AQ2" s="630" t="s">
        <v>113</v>
      </c>
      <c r="AR2" s="630" t="s">
        <v>114</v>
      </c>
      <c r="AS2" s="631" t="s">
        <v>115</v>
      </c>
      <c r="AT2" s="631" t="s">
        <v>116</v>
      </c>
      <c r="AU2" s="631" t="s">
        <v>117</v>
      </c>
      <c r="AV2" s="631" t="s">
        <v>118</v>
      </c>
      <c r="AW2" s="631" t="s">
        <v>119</v>
      </c>
      <c r="AX2" s="632" t="s">
        <v>120</v>
      </c>
      <c r="AY2" s="632" t="s">
        <v>121</v>
      </c>
      <c r="AZ2" s="632" t="s">
        <v>122</v>
      </c>
      <c r="BA2" s="632" t="s">
        <v>123</v>
      </c>
      <c r="BB2" s="632" t="s">
        <v>124</v>
      </c>
      <c r="BC2" s="633" t="s">
        <v>125</v>
      </c>
      <c r="BD2" s="633" t="s">
        <v>126</v>
      </c>
      <c r="BE2" s="633" t="s">
        <v>127</v>
      </c>
      <c r="BF2" s="633" t="s">
        <v>128</v>
      </c>
      <c r="BG2" s="633" t="s">
        <v>129</v>
      </c>
      <c r="BH2" s="634" t="s">
        <v>130</v>
      </c>
      <c r="BI2" s="634" t="s">
        <v>131</v>
      </c>
      <c r="BJ2" s="634" t="s">
        <v>132</v>
      </c>
      <c r="BK2" s="634" t="s">
        <v>133</v>
      </c>
      <c r="BL2" s="634" t="s">
        <v>134</v>
      </c>
      <c r="BM2" s="634" t="s">
        <v>135</v>
      </c>
      <c r="BN2" s="259"/>
      <c r="BO2" s="259"/>
      <c r="BP2" s="259"/>
      <c r="BQ2" s="259"/>
      <c r="BR2" s="259"/>
      <c r="BS2" s="259"/>
      <c r="BT2" s="259"/>
      <c r="BU2" s="259"/>
      <c r="BV2" s="259"/>
      <c r="BW2" s="259"/>
    </row>
    <row r="3" spans="1:75" s="2" customFormat="1" ht="26.25" hidden="1">
      <c r="A3" s="277">
        <f>A4+1</f>
        <v>62</v>
      </c>
      <c r="B3" s="277" t="str">
        <f t="shared" ref="B3:B34" si="0">$A$1</f>
        <v>PSS05B_Adani Renewable Energy 44 Limited (ARE44L)</v>
      </c>
      <c r="C3" s="278" t="s">
        <v>136</v>
      </c>
      <c r="D3" s="279" t="s">
        <v>23</v>
      </c>
      <c r="E3" s="28" t="s">
        <v>137</v>
      </c>
      <c r="F3" s="448" t="s">
        <v>138</v>
      </c>
      <c r="G3" s="280" t="s">
        <v>139</v>
      </c>
      <c r="H3" s="211" t="s">
        <v>140</v>
      </c>
      <c r="I3" s="28" t="s">
        <v>141</v>
      </c>
      <c r="J3" s="28" t="s">
        <v>142</v>
      </c>
      <c r="K3" s="567"/>
      <c r="L3" s="33"/>
      <c r="M3" s="613"/>
      <c r="N3" s="569" t="str" cm="1">
        <f t="array" ref="N3">_xlfn.IFNA(LOOKUP(2, 1/(MOD(COLUMN(O3:XFD3)-COLUMN(O3), 5)=2)/(O3:XFD3&lt;&gt;""), O3:XFD3),"Not Submitted")</f>
        <v>Cat. -I</v>
      </c>
      <c r="O3" s="229">
        <v>46063</v>
      </c>
      <c r="P3" s="219">
        <v>46079</v>
      </c>
      <c r="Q3" s="64" t="s">
        <v>33</v>
      </c>
      <c r="R3" s="34" t="s">
        <v>143</v>
      </c>
      <c r="S3" s="207"/>
      <c r="T3" s="219"/>
      <c r="U3" s="219"/>
      <c r="V3" s="569"/>
      <c r="W3" s="207"/>
      <c r="X3" s="207"/>
      <c r="Y3" s="219"/>
      <c r="Z3" s="219"/>
      <c r="AA3" s="569"/>
      <c r="AB3" s="569"/>
      <c r="AC3" s="569"/>
      <c r="AD3" s="219"/>
      <c r="AE3" s="219"/>
      <c r="AF3" s="569"/>
      <c r="AG3" s="207"/>
      <c r="AH3" s="207"/>
      <c r="AI3" s="207"/>
      <c r="AJ3" s="207"/>
      <c r="AK3" s="207"/>
      <c r="AL3" s="207"/>
      <c r="AM3" s="207"/>
      <c r="AN3" s="207"/>
      <c r="AO3" s="207"/>
      <c r="AP3" s="207"/>
      <c r="AQ3" s="207"/>
      <c r="AR3" s="207"/>
      <c r="AS3" s="207"/>
      <c r="AT3" s="207"/>
      <c r="AU3" s="207"/>
      <c r="AV3" s="207"/>
      <c r="AW3" s="207"/>
      <c r="AX3" s="207"/>
      <c r="AY3" s="207"/>
      <c r="AZ3" s="207"/>
      <c r="BA3" s="207"/>
      <c r="BB3" s="207"/>
      <c r="BC3" s="207"/>
      <c r="BD3" s="207"/>
      <c r="BE3" s="207"/>
      <c r="BF3" s="207"/>
      <c r="BG3" s="207"/>
      <c r="BH3" s="207"/>
      <c r="BI3" s="207"/>
      <c r="BJ3" s="207"/>
      <c r="BK3" s="207"/>
      <c r="BL3" s="207"/>
      <c r="BM3" s="635" t="str">
        <f t="shared" ref="BM3:BM34" si="1">MID(F3,20,1)</f>
        <v>E</v>
      </c>
      <c r="BN3" s="7"/>
      <c r="BO3" s="7"/>
      <c r="BP3" s="7"/>
      <c r="BQ3" s="7"/>
      <c r="BR3" s="7"/>
      <c r="BS3" s="7"/>
      <c r="BT3" s="7"/>
      <c r="BU3" s="7"/>
      <c r="BV3" s="7"/>
      <c r="BW3" s="7"/>
    </row>
    <row r="4" spans="1:75" s="2" customFormat="1" ht="27" hidden="1">
      <c r="A4" s="277">
        <v>61</v>
      </c>
      <c r="B4" s="277" t="str">
        <f t="shared" si="0"/>
        <v>PSS05B_Adani Renewable Energy 44 Limited (ARE44L)</v>
      </c>
      <c r="C4" s="278" t="s">
        <v>136</v>
      </c>
      <c r="D4" s="279" t="s">
        <v>23</v>
      </c>
      <c r="E4" s="28" t="s">
        <v>137</v>
      </c>
      <c r="F4" s="448" t="s">
        <v>144</v>
      </c>
      <c r="G4" s="280" t="s">
        <v>145</v>
      </c>
      <c r="H4" s="211" t="s">
        <v>146</v>
      </c>
      <c r="I4" s="28" t="s">
        <v>141</v>
      </c>
      <c r="J4" s="28" t="s">
        <v>142</v>
      </c>
      <c r="K4" s="567"/>
      <c r="L4" s="33"/>
      <c r="M4" s="613"/>
      <c r="N4" s="569" t="str" cm="1">
        <f t="array" ref="N4">_xlfn.IFNA(LOOKUP(2, 1/(MOD(COLUMN(O4:XFD4)-COLUMN(O4), 5)=2)/(O4:XFD4&lt;&gt;""), O4:XFD4),"Not Submitted")</f>
        <v>Cat. -I</v>
      </c>
      <c r="O4" s="229">
        <v>46063</v>
      </c>
      <c r="P4" s="219">
        <v>46079</v>
      </c>
      <c r="Q4" s="64" t="s">
        <v>33</v>
      </c>
      <c r="R4" s="34" t="s">
        <v>143</v>
      </c>
      <c r="S4" s="207"/>
      <c r="T4" s="219"/>
      <c r="U4" s="219"/>
      <c r="V4" s="569"/>
      <c r="W4" s="207"/>
      <c r="X4" s="207"/>
      <c r="Y4" s="219"/>
      <c r="Z4" s="219"/>
      <c r="AA4" s="569"/>
      <c r="AB4" s="569"/>
      <c r="AC4" s="569"/>
      <c r="AD4" s="219"/>
      <c r="AE4" s="219"/>
      <c r="AF4" s="569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635" t="str">
        <f t="shared" si="1"/>
        <v>E</v>
      </c>
      <c r="BN4" s="7"/>
      <c r="BO4" s="7"/>
      <c r="BP4" s="7"/>
      <c r="BQ4" s="7"/>
      <c r="BR4" s="7"/>
      <c r="BS4" s="7"/>
      <c r="BT4" s="7"/>
      <c r="BU4" s="7"/>
      <c r="BV4" s="7"/>
      <c r="BW4" s="7"/>
    </row>
    <row r="5" spans="1:75" s="2" customFormat="1" ht="26.25" hidden="1">
      <c r="A5" s="277">
        <f>A6+1</f>
        <v>61</v>
      </c>
      <c r="B5" s="277" t="str">
        <f t="shared" si="0"/>
        <v>PSS05B_Adani Renewable Energy 44 Limited (ARE44L)</v>
      </c>
      <c r="C5" s="278" t="s">
        <v>136</v>
      </c>
      <c r="D5" s="279" t="s">
        <v>23</v>
      </c>
      <c r="E5" s="28" t="s">
        <v>137</v>
      </c>
      <c r="F5" s="448" t="s">
        <v>147</v>
      </c>
      <c r="G5" s="280" t="s">
        <v>148</v>
      </c>
      <c r="H5" s="211" t="s">
        <v>149</v>
      </c>
      <c r="I5" s="28" t="s">
        <v>141</v>
      </c>
      <c r="J5" s="28" t="s">
        <v>142</v>
      </c>
      <c r="K5" s="567"/>
      <c r="L5" s="33"/>
      <c r="M5" s="613"/>
      <c r="N5" s="569" t="str" cm="1">
        <f t="array" ref="N5">_xlfn.IFNA(LOOKUP(2, 1/(MOD(COLUMN(O5:XFD5)-COLUMN(O5), 5)=2)/(O5:XFD5&lt;&gt;""), O5:XFD5),"Not Submitted")</f>
        <v>Delete</v>
      </c>
      <c r="O5" s="229"/>
      <c r="P5" s="219"/>
      <c r="Q5" s="64" t="s">
        <v>56</v>
      </c>
      <c r="R5" s="34"/>
      <c r="S5" s="207"/>
      <c r="T5" s="219"/>
      <c r="U5" s="219"/>
      <c r="V5" s="569"/>
      <c r="W5" s="207"/>
      <c r="X5" s="207"/>
      <c r="Y5" s="219"/>
      <c r="Z5" s="219"/>
      <c r="AA5" s="569"/>
      <c r="AB5" s="569"/>
      <c r="AC5" s="569"/>
      <c r="AD5" s="219"/>
      <c r="AE5" s="219"/>
      <c r="AF5" s="569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635" t="str">
        <f t="shared" si="1"/>
        <v>E</v>
      </c>
      <c r="BN5" s="7"/>
      <c r="BO5" s="7"/>
      <c r="BP5" s="7"/>
      <c r="BQ5" s="7"/>
      <c r="BR5" s="7"/>
      <c r="BS5" s="7"/>
      <c r="BT5" s="7"/>
      <c r="BU5" s="7"/>
      <c r="BV5" s="7"/>
      <c r="BW5" s="7"/>
    </row>
    <row r="6" spans="1:75" s="2" customFormat="1" ht="27" hidden="1">
      <c r="A6" s="277">
        <v>60</v>
      </c>
      <c r="B6" s="277" t="str">
        <f t="shared" si="0"/>
        <v>PSS05B_Adani Renewable Energy 44 Limited (ARE44L)</v>
      </c>
      <c r="C6" s="278" t="s">
        <v>136</v>
      </c>
      <c r="D6" s="279" t="s">
        <v>23</v>
      </c>
      <c r="E6" s="28" t="s">
        <v>137</v>
      </c>
      <c r="F6" s="448" t="s">
        <v>150</v>
      </c>
      <c r="G6" s="280" t="s">
        <v>151</v>
      </c>
      <c r="H6" s="211" t="s">
        <v>152</v>
      </c>
      <c r="I6" s="28" t="s">
        <v>141</v>
      </c>
      <c r="J6" s="28" t="s">
        <v>142</v>
      </c>
      <c r="K6" s="567"/>
      <c r="L6" s="33"/>
      <c r="M6" s="613"/>
      <c r="N6" s="569" t="str" cm="1">
        <f t="array" ref="N6">_xlfn.IFNA(LOOKUP(2, 1/(MOD(COLUMN(O6:XFD6)-COLUMN(O6), 5)=2)/(O6:XFD6&lt;&gt;""), O6:XFD6),"Not Submitted")</f>
        <v>Delete</v>
      </c>
      <c r="O6" s="229"/>
      <c r="P6" s="229"/>
      <c r="Q6" s="64" t="s">
        <v>56</v>
      </c>
      <c r="R6" s="34"/>
      <c r="S6" s="207"/>
      <c r="T6" s="219"/>
      <c r="U6" s="219"/>
      <c r="V6" s="569"/>
      <c r="W6" s="207"/>
      <c r="X6" s="207"/>
      <c r="Y6" s="219"/>
      <c r="Z6" s="219"/>
      <c r="AA6" s="569"/>
      <c r="AB6" s="569"/>
      <c r="AC6" s="569"/>
      <c r="AD6" s="219"/>
      <c r="AE6" s="219"/>
      <c r="AF6" s="569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  <c r="BM6" s="635" t="str">
        <f t="shared" si="1"/>
        <v>E</v>
      </c>
      <c r="BN6" s="7"/>
      <c r="BO6" s="7"/>
      <c r="BP6" s="7"/>
      <c r="BQ6" s="7"/>
      <c r="BR6" s="7"/>
      <c r="BS6" s="7"/>
      <c r="BT6" s="7"/>
      <c r="BU6" s="7"/>
      <c r="BV6" s="7"/>
      <c r="BW6" s="7"/>
    </row>
    <row r="7" spans="1:75" s="2" customFormat="1" ht="26.25" hidden="1">
      <c r="A7" s="277">
        <f>A16+1</f>
        <v>60</v>
      </c>
      <c r="B7" s="277" t="str">
        <f t="shared" si="0"/>
        <v>PSS05B_Adani Renewable Energy 44 Limited (ARE44L)</v>
      </c>
      <c r="C7" s="278" t="s">
        <v>136</v>
      </c>
      <c r="D7" s="279" t="s">
        <v>23</v>
      </c>
      <c r="E7" s="28" t="s">
        <v>137</v>
      </c>
      <c r="F7" s="448" t="s">
        <v>153</v>
      </c>
      <c r="G7" s="280" t="s">
        <v>154</v>
      </c>
      <c r="H7" s="211" t="s">
        <v>155</v>
      </c>
      <c r="I7" s="28" t="s">
        <v>141</v>
      </c>
      <c r="J7" s="28" t="s">
        <v>142</v>
      </c>
      <c r="K7" s="567"/>
      <c r="L7" s="33"/>
      <c r="M7" s="613"/>
      <c r="N7" s="569" t="str" cm="1">
        <f t="array" ref="N7">_xlfn.IFNA(LOOKUP(2, 1/(MOD(COLUMN(O7:XFD7)-COLUMN(O7), 5)=2)/(O7:XFD7&lt;&gt;""), O7:XFD7),"Not Submitted")</f>
        <v>Cat. -I</v>
      </c>
      <c r="O7" s="229">
        <v>46063</v>
      </c>
      <c r="P7" s="219">
        <v>46079</v>
      </c>
      <c r="Q7" s="64" t="s">
        <v>33</v>
      </c>
      <c r="R7" s="34" t="s">
        <v>143</v>
      </c>
      <c r="S7" s="207"/>
      <c r="T7" s="219"/>
      <c r="U7" s="219"/>
      <c r="V7" s="569"/>
      <c r="W7" s="207"/>
      <c r="X7" s="207"/>
      <c r="Y7" s="219"/>
      <c r="Z7" s="219"/>
      <c r="AA7" s="569"/>
      <c r="AB7" s="569"/>
      <c r="AC7" s="569"/>
      <c r="AD7" s="219"/>
      <c r="AE7" s="219"/>
      <c r="AF7" s="569"/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  <c r="BM7" s="635" t="str">
        <f t="shared" si="1"/>
        <v>E</v>
      </c>
      <c r="BN7" s="7"/>
      <c r="BO7" s="7"/>
      <c r="BP7" s="7"/>
      <c r="BQ7" s="7"/>
      <c r="BR7" s="7"/>
      <c r="BS7" s="7"/>
      <c r="BT7" s="7"/>
      <c r="BU7" s="7"/>
      <c r="BV7" s="7"/>
      <c r="BW7" s="7"/>
    </row>
    <row r="8" spans="1:75" s="2" customFormat="1" ht="26.25" hidden="1">
      <c r="A8" s="277">
        <v>62</v>
      </c>
      <c r="B8" s="277" t="str">
        <f t="shared" si="0"/>
        <v>PSS05B_Adani Renewable Energy 44 Limited (ARE44L)</v>
      </c>
      <c r="C8" s="278" t="s">
        <v>136</v>
      </c>
      <c r="D8" s="279" t="s">
        <v>23</v>
      </c>
      <c r="E8" s="28" t="s">
        <v>137</v>
      </c>
      <c r="F8" s="448" t="s">
        <v>156</v>
      </c>
      <c r="G8" s="280" t="s">
        <v>157</v>
      </c>
      <c r="H8" s="211" t="s">
        <v>158</v>
      </c>
      <c r="I8" s="28" t="s">
        <v>141</v>
      </c>
      <c r="J8" s="28" t="s">
        <v>159</v>
      </c>
      <c r="K8" s="567"/>
      <c r="L8" s="33"/>
      <c r="M8" s="613"/>
      <c r="N8" s="569" t="str" cm="1">
        <f t="array" ref="N8">_xlfn.IFNA(LOOKUP(2, 1/(MOD(COLUMN(O8:XFD8)-COLUMN(O8), 5)=2)/(O8:XFD8&lt;&gt;""), O8:XFD8),"Not Submitted")</f>
        <v>Not Submitted</v>
      </c>
      <c r="O8" s="229"/>
      <c r="P8" s="229"/>
      <c r="Q8" s="64"/>
      <c r="R8" s="34"/>
      <c r="S8" s="207"/>
      <c r="T8" s="219"/>
      <c r="U8" s="219"/>
      <c r="V8" s="569"/>
      <c r="W8" s="207"/>
      <c r="X8" s="207"/>
      <c r="Y8" s="219"/>
      <c r="Z8" s="219"/>
      <c r="AA8" s="569"/>
      <c r="AB8" s="569"/>
      <c r="AC8" s="569"/>
      <c r="AD8" s="219"/>
      <c r="AE8" s="219"/>
      <c r="AF8" s="569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635" t="str">
        <f t="shared" si="1"/>
        <v>E</v>
      </c>
      <c r="BN8" s="7"/>
      <c r="BO8" s="7"/>
      <c r="BP8" s="7"/>
      <c r="BQ8" s="7"/>
      <c r="BR8" s="7"/>
      <c r="BS8" s="7"/>
      <c r="BT8" s="7"/>
      <c r="BU8" s="7"/>
      <c r="BV8" s="7"/>
      <c r="BW8" s="7"/>
    </row>
    <row r="9" spans="1:75" s="2" customFormat="1" ht="26.25" hidden="1">
      <c r="A9" s="277">
        <f>A8+1</f>
        <v>63</v>
      </c>
      <c r="B9" s="277" t="str">
        <f t="shared" si="0"/>
        <v>PSS05B_Adani Renewable Energy 44 Limited (ARE44L)</v>
      </c>
      <c r="C9" s="278" t="s">
        <v>136</v>
      </c>
      <c r="D9" s="279" t="s">
        <v>23</v>
      </c>
      <c r="E9" s="28" t="s">
        <v>137</v>
      </c>
      <c r="F9" s="448" t="s">
        <v>160</v>
      </c>
      <c r="G9" s="280" t="s">
        <v>161</v>
      </c>
      <c r="H9" s="211" t="s">
        <v>162</v>
      </c>
      <c r="I9" s="28" t="s">
        <v>141</v>
      </c>
      <c r="J9" s="28" t="s">
        <v>159</v>
      </c>
      <c r="K9" s="567"/>
      <c r="L9" s="33"/>
      <c r="M9" s="613"/>
      <c r="N9" s="569" t="str" cm="1">
        <f t="array" ref="N9">_xlfn.IFNA(LOOKUP(2, 1/(MOD(COLUMN(O9:XFD9)-COLUMN(O9), 5)=2)/(O9:XFD9&lt;&gt;""), O9:XFD9),"Not Submitted")</f>
        <v>Cat. -I</v>
      </c>
      <c r="O9" s="229">
        <v>46063</v>
      </c>
      <c r="P9" s="229">
        <v>46079</v>
      </c>
      <c r="Q9" s="64" t="s">
        <v>33</v>
      </c>
      <c r="R9" s="34" t="s">
        <v>143</v>
      </c>
      <c r="S9" s="207"/>
      <c r="T9" s="219"/>
      <c r="U9" s="219"/>
      <c r="V9" s="569"/>
      <c r="W9" s="207"/>
      <c r="X9" s="207"/>
      <c r="Y9" s="219"/>
      <c r="Z9" s="219"/>
      <c r="AA9" s="569"/>
      <c r="AB9" s="569"/>
      <c r="AC9" s="569"/>
      <c r="AD9" s="219"/>
      <c r="AE9" s="219"/>
      <c r="AF9" s="569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7"/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  <c r="BM9" s="635" t="str">
        <f t="shared" si="1"/>
        <v>E</v>
      </c>
      <c r="BN9" s="7"/>
      <c r="BO9" s="7"/>
      <c r="BP9" s="7"/>
      <c r="BQ9" s="7"/>
      <c r="BR9" s="7"/>
      <c r="BS9" s="7"/>
      <c r="BT9" s="7"/>
      <c r="BU9" s="7"/>
      <c r="BV9" s="7"/>
      <c r="BW9" s="7"/>
    </row>
    <row r="10" spans="1:75" s="2" customFormat="1" ht="26.25" hidden="1">
      <c r="A10" s="277">
        <v>56</v>
      </c>
      <c r="B10" s="277" t="str">
        <f t="shared" si="0"/>
        <v>PSS05B_Adani Renewable Energy 44 Limited (ARE44L)</v>
      </c>
      <c r="C10" s="278" t="s">
        <v>136</v>
      </c>
      <c r="D10" s="279" t="s">
        <v>23</v>
      </c>
      <c r="E10" s="28" t="s">
        <v>163</v>
      </c>
      <c r="F10" s="448" t="s">
        <v>164</v>
      </c>
      <c r="G10" s="280" t="s">
        <v>154</v>
      </c>
      <c r="H10" s="614" t="s">
        <v>165</v>
      </c>
      <c r="I10" s="28" t="s">
        <v>141</v>
      </c>
      <c r="J10" s="28" t="s">
        <v>142</v>
      </c>
      <c r="K10" s="567">
        <v>46050</v>
      </c>
      <c r="L10" s="33"/>
      <c r="M10" s="613"/>
      <c r="N10" s="569" t="str" cm="1">
        <f t="array" ref="N10">_xlfn.IFNA(LOOKUP(2, 1/(MOD(COLUMN(O10:XFD10)-COLUMN(O10), 5)=2)/(O10:XFD10&lt;&gt;""), O10:XFD10),"Not Submitted")</f>
        <v>Cat. -I</v>
      </c>
      <c r="O10" s="229">
        <v>46053</v>
      </c>
      <c r="P10" s="219">
        <v>46102</v>
      </c>
      <c r="Q10" s="64" t="s">
        <v>33</v>
      </c>
      <c r="R10" s="207" t="s">
        <v>166</v>
      </c>
      <c r="S10" s="207"/>
      <c r="T10" s="219"/>
      <c r="U10" s="219"/>
      <c r="V10" s="569"/>
      <c r="W10" s="207"/>
      <c r="X10" s="207"/>
      <c r="Y10" s="219"/>
      <c r="Z10" s="219"/>
      <c r="AA10" s="569"/>
      <c r="AB10" s="569"/>
      <c r="AC10" s="569"/>
      <c r="AD10" s="219"/>
      <c r="AE10" s="219"/>
      <c r="AF10" s="569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07"/>
      <c r="AU10" s="207"/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  <c r="BM10" s="635" t="str">
        <f t="shared" si="1"/>
        <v>E</v>
      </c>
      <c r="BN10" s="7"/>
      <c r="BO10" s="7"/>
      <c r="BP10" s="7"/>
      <c r="BQ10" s="7"/>
      <c r="BR10" s="7"/>
      <c r="BS10" s="7"/>
      <c r="BT10" s="7"/>
      <c r="BU10" s="7"/>
      <c r="BV10" s="7"/>
      <c r="BW10" s="7"/>
    </row>
    <row r="11" spans="1:75" s="2" customFormat="1" ht="27" hidden="1">
      <c r="A11" s="277">
        <f>A10+1</f>
        <v>57</v>
      </c>
      <c r="B11" s="277" t="str">
        <f t="shared" si="0"/>
        <v>PSS05B_Adani Renewable Energy 44 Limited (ARE44L)</v>
      </c>
      <c r="C11" s="278" t="s">
        <v>136</v>
      </c>
      <c r="D11" s="279" t="s">
        <v>23</v>
      </c>
      <c r="E11" s="28" t="s">
        <v>163</v>
      </c>
      <c r="F11" s="448" t="s">
        <v>167</v>
      </c>
      <c r="G11" s="280" t="s">
        <v>151</v>
      </c>
      <c r="H11" s="211" t="s">
        <v>152</v>
      </c>
      <c r="I11" s="28" t="s">
        <v>141</v>
      </c>
      <c r="J11" s="28" t="s">
        <v>142</v>
      </c>
      <c r="K11" s="567">
        <v>46050</v>
      </c>
      <c r="L11" s="33"/>
      <c r="M11" s="613"/>
      <c r="N11" s="569" t="str" cm="1">
        <f t="array" ref="N11">_xlfn.IFNA(LOOKUP(2, 1/(MOD(COLUMN(O11:XFD11)-COLUMN(O11), 5)=2)/(O11:XFD11&lt;&gt;""), O11:XFD11),"Not Submitted")</f>
        <v>Not Submitted</v>
      </c>
      <c r="O11" s="229"/>
      <c r="P11" s="219"/>
      <c r="Q11" s="64"/>
      <c r="R11" s="34"/>
      <c r="S11" s="207"/>
      <c r="T11" s="219"/>
      <c r="U11" s="219"/>
      <c r="V11" s="569"/>
      <c r="W11" s="207"/>
      <c r="X11" s="207"/>
      <c r="Y11" s="219"/>
      <c r="Z11" s="219"/>
      <c r="AA11" s="569"/>
      <c r="AB11" s="569"/>
      <c r="AC11" s="569"/>
      <c r="AD11" s="219"/>
      <c r="AE11" s="219"/>
      <c r="AF11" s="569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  <c r="BM11" s="635" t="str">
        <f t="shared" si="1"/>
        <v>E</v>
      </c>
      <c r="BN11" s="7"/>
      <c r="BO11" s="7"/>
      <c r="BP11" s="7"/>
      <c r="BQ11" s="7"/>
      <c r="BR11" s="7"/>
      <c r="BS11" s="7"/>
      <c r="BT11" s="7"/>
      <c r="BU11" s="7"/>
      <c r="BV11" s="7"/>
      <c r="BW11" s="7"/>
    </row>
    <row r="12" spans="1:75" s="2" customFormat="1" ht="26.25" hidden="1">
      <c r="A12" s="277">
        <v>57</v>
      </c>
      <c r="B12" s="277" t="str">
        <f t="shared" si="0"/>
        <v>PSS05B_Adani Renewable Energy 44 Limited (ARE44L)</v>
      </c>
      <c r="C12" s="278" t="s">
        <v>136</v>
      </c>
      <c r="D12" s="279" t="s">
        <v>23</v>
      </c>
      <c r="E12" s="28" t="s">
        <v>163</v>
      </c>
      <c r="F12" s="448" t="s">
        <v>168</v>
      </c>
      <c r="G12" s="280" t="s">
        <v>148</v>
      </c>
      <c r="H12" s="211" t="s">
        <v>169</v>
      </c>
      <c r="I12" s="28" t="s">
        <v>141</v>
      </c>
      <c r="J12" s="28" t="s">
        <v>142</v>
      </c>
      <c r="K12" s="567">
        <v>46050</v>
      </c>
      <c r="L12" s="33"/>
      <c r="M12" s="613"/>
      <c r="N12" s="569" t="str" cm="1">
        <f t="array" ref="N12">_xlfn.IFNA(LOOKUP(2, 1/(MOD(COLUMN(O12:XFD12)-COLUMN(O12), 5)=2)/(O12:XFD12&lt;&gt;""), O12:XFD12),"Not Submitted")</f>
        <v>Not Submitted</v>
      </c>
      <c r="O12" s="229"/>
      <c r="P12" s="219"/>
      <c r="Q12" s="64"/>
      <c r="R12" s="34"/>
      <c r="S12" s="207"/>
      <c r="T12" s="219"/>
      <c r="U12" s="219"/>
      <c r="V12" s="569"/>
      <c r="W12" s="207"/>
      <c r="X12" s="207"/>
      <c r="Y12" s="219"/>
      <c r="Z12" s="219"/>
      <c r="AA12" s="569"/>
      <c r="AB12" s="569"/>
      <c r="AC12" s="569"/>
      <c r="AD12" s="219"/>
      <c r="AE12" s="219"/>
      <c r="AF12" s="569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7"/>
      <c r="AR12" s="207"/>
      <c r="AS12" s="207"/>
      <c r="AT12" s="207"/>
      <c r="AU12" s="207"/>
      <c r="AV12" s="207"/>
      <c r="AW12" s="207"/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  <c r="BM12" s="635" t="str">
        <f t="shared" si="1"/>
        <v>E</v>
      </c>
      <c r="BN12" s="7"/>
      <c r="BO12" s="7"/>
      <c r="BP12" s="7"/>
      <c r="BQ12" s="7"/>
      <c r="BR12" s="7"/>
      <c r="BS12" s="7"/>
      <c r="BT12" s="7"/>
      <c r="BU12" s="7"/>
      <c r="BV12" s="7"/>
      <c r="BW12" s="7"/>
    </row>
    <row r="13" spans="1:75" s="2" customFormat="1" ht="27" hidden="1">
      <c r="A13" s="277">
        <f>A12+1</f>
        <v>58</v>
      </c>
      <c r="B13" s="277" t="str">
        <f t="shared" si="0"/>
        <v>PSS05B_Adani Renewable Energy 44 Limited (ARE44L)</v>
      </c>
      <c r="C13" s="278" t="s">
        <v>136</v>
      </c>
      <c r="D13" s="279" t="s">
        <v>23</v>
      </c>
      <c r="E13" s="28" t="s">
        <v>163</v>
      </c>
      <c r="F13" s="448" t="s">
        <v>170</v>
      </c>
      <c r="G13" s="280" t="s">
        <v>145</v>
      </c>
      <c r="H13" s="211" t="s">
        <v>146</v>
      </c>
      <c r="I13" s="28" t="s">
        <v>141</v>
      </c>
      <c r="J13" s="28" t="s">
        <v>142</v>
      </c>
      <c r="K13" s="567">
        <v>46050</v>
      </c>
      <c r="L13" s="33"/>
      <c r="M13" s="613"/>
      <c r="N13" s="569" t="str" cm="1">
        <f t="array" ref="N13">_xlfn.IFNA(LOOKUP(2, 1/(MOD(COLUMN(O13:XFD13)-COLUMN(O13), 5)=2)/(O13:XFD13&lt;&gt;""), O13:XFD13),"Not Submitted")</f>
        <v>Cat. -I</v>
      </c>
      <c r="O13" s="229">
        <v>46053</v>
      </c>
      <c r="P13" s="229">
        <v>46079</v>
      </c>
      <c r="Q13" s="64" t="s">
        <v>35</v>
      </c>
      <c r="R13" s="34"/>
      <c r="S13" s="207"/>
      <c r="T13" s="219" t="s">
        <v>171</v>
      </c>
      <c r="U13" s="219">
        <v>46087</v>
      </c>
      <c r="V13" s="64" t="s">
        <v>33</v>
      </c>
      <c r="W13" s="207" t="s">
        <v>166</v>
      </c>
      <c r="X13" s="207"/>
      <c r="Y13" s="219"/>
      <c r="Z13" s="219"/>
      <c r="AA13" s="569"/>
      <c r="AB13" s="569"/>
      <c r="AC13" s="569"/>
      <c r="AD13" s="219"/>
      <c r="AE13" s="219"/>
      <c r="AF13" s="569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635" t="str">
        <f t="shared" si="1"/>
        <v>E</v>
      </c>
      <c r="BN13" s="7"/>
      <c r="BO13" s="7"/>
      <c r="BP13" s="7"/>
      <c r="BQ13" s="7"/>
      <c r="BR13" s="7"/>
      <c r="BS13" s="7"/>
      <c r="BT13" s="7"/>
      <c r="BU13" s="7"/>
      <c r="BV13" s="7"/>
      <c r="BW13" s="7"/>
    </row>
    <row r="14" spans="1:75" s="2" customFormat="1" ht="26.25" hidden="1">
      <c r="A14" s="277">
        <v>58</v>
      </c>
      <c r="B14" s="277" t="str">
        <f t="shared" si="0"/>
        <v>PSS05B_Adani Renewable Energy 44 Limited (ARE44L)</v>
      </c>
      <c r="C14" s="278" t="s">
        <v>136</v>
      </c>
      <c r="D14" s="279" t="s">
        <v>23</v>
      </c>
      <c r="E14" s="28" t="s">
        <v>163</v>
      </c>
      <c r="F14" s="448" t="s">
        <v>172</v>
      </c>
      <c r="G14" s="280" t="s">
        <v>139</v>
      </c>
      <c r="H14" s="211" t="s">
        <v>140</v>
      </c>
      <c r="I14" s="28" t="s">
        <v>141</v>
      </c>
      <c r="J14" s="28" t="s">
        <v>142</v>
      </c>
      <c r="K14" s="567">
        <v>46050</v>
      </c>
      <c r="L14" s="33"/>
      <c r="M14" s="613"/>
      <c r="N14" s="569" t="str" cm="1">
        <f t="array" ref="N14">_xlfn.IFNA(LOOKUP(2, 1/(MOD(COLUMN(O14:XFD14)-COLUMN(O14), 5)=2)/(O14:XFD14&lt;&gt;""), O14:XFD14),"Not Submitted")</f>
        <v>Cat. -I</v>
      </c>
      <c r="O14" s="229">
        <v>46053</v>
      </c>
      <c r="P14" s="229">
        <v>46079</v>
      </c>
      <c r="Q14" s="64" t="s">
        <v>35</v>
      </c>
      <c r="R14" s="34"/>
      <c r="S14" s="207"/>
      <c r="T14" s="219" t="s">
        <v>171</v>
      </c>
      <c r="U14" s="219">
        <v>46087</v>
      </c>
      <c r="V14" s="64" t="s">
        <v>34</v>
      </c>
      <c r="W14" s="207" t="s">
        <v>166</v>
      </c>
      <c r="X14" s="207"/>
      <c r="Y14" s="219" t="s">
        <v>171</v>
      </c>
      <c r="Z14" s="219">
        <v>46163</v>
      </c>
      <c r="AA14" s="64" t="s">
        <v>33</v>
      </c>
      <c r="AB14" s="34" t="s">
        <v>143</v>
      </c>
      <c r="AC14" s="569"/>
      <c r="AD14" s="219"/>
      <c r="AE14" s="219"/>
      <c r="AF14" s="569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  <c r="BM14" s="635" t="str">
        <f t="shared" si="1"/>
        <v>E</v>
      </c>
      <c r="BN14" s="7"/>
      <c r="BO14" s="7"/>
      <c r="BP14" s="7"/>
      <c r="BQ14" s="7"/>
      <c r="BR14" s="7"/>
      <c r="BS14" s="7"/>
      <c r="BT14" s="7"/>
      <c r="BU14" s="7"/>
      <c r="BV14" s="7"/>
      <c r="BW14" s="7"/>
    </row>
    <row r="15" spans="1:75" s="2" customFormat="1" ht="26.25" hidden="1">
      <c r="A15" s="277">
        <f>A14+1</f>
        <v>59</v>
      </c>
      <c r="B15" s="277" t="str">
        <f t="shared" si="0"/>
        <v>PSS05B_Adani Renewable Energy 44 Limited (ARE44L)</v>
      </c>
      <c r="C15" s="278" t="s">
        <v>136</v>
      </c>
      <c r="D15" s="279" t="s">
        <v>23</v>
      </c>
      <c r="E15" s="28" t="s">
        <v>163</v>
      </c>
      <c r="F15" s="448" t="s">
        <v>173</v>
      </c>
      <c r="G15" s="280" t="s">
        <v>157</v>
      </c>
      <c r="H15" s="614" t="s">
        <v>158</v>
      </c>
      <c r="I15" s="28" t="s">
        <v>141</v>
      </c>
      <c r="J15" s="28" t="s">
        <v>159</v>
      </c>
      <c r="K15" s="567">
        <v>46050</v>
      </c>
      <c r="L15" s="33"/>
      <c r="M15" s="613"/>
      <c r="N15" s="569" t="str" cm="1">
        <f t="array" ref="N15">_xlfn.IFNA(LOOKUP(2, 1/(MOD(COLUMN(O15:XFD15)-COLUMN(O15), 5)=2)/(O15:XFD15&lt;&gt;""), O15:XFD15),"Not Submitted")</f>
        <v>Cat. -IV</v>
      </c>
      <c r="O15" s="229">
        <v>46053</v>
      </c>
      <c r="P15" s="219">
        <v>46102</v>
      </c>
      <c r="Q15" s="64" t="s">
        <v>37</v>
      </c>
      <c r="R15" s="207" t="s">
        <v>166</v>
      </c>
      <c r="S15" s="207"/>
      <c r="T15" s="219"/>
      <c r="U15" s="219"/>
      <c r="V15" s="569"/>
      <c r="W15" s="207"/>
      <c r="X15" s="207"/>
      <c r="Y15" s="219"/>
      <c r="Z15" s="219"/>
      <c r="AA15" s="569"/>
      <c r="AB15" s="569"/>
      <c r="AC15" s="569"/>
      <c r="AD15" s="219"/>
      <c r="AE15" s="219"/>
      <c r="AF15" s="569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7"/>
      <c r="AU15" s="207"/>
      <c r="AV15" s="207"/>
      <c r="AW15" s="207"/>
      <c r="AX15" s="207"/>
      <c r="AY15" s="207"/>
      <c r="AZ15" s="207"/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  <c r="BM15" s="635" t="str">
        <f t="shared" si="1"/>
        <v>E</v>
      </c>
      <c r="BN15" s="7"/>
      <c r="BO15" s="7"/>
      <c r="BP15" s="7"/>
      <c r="BQ15" s="7"/>
      <c r="BR15" s="7"/>
      <c r="BS15" s="7"/>
      <c r="BT15" s="7"/>
      <c r="BU15" s="7"/>
      <c r="BV15" s="7"/>
      <c r="BW15" s="7"/>
    </row>
    <row r="16" spans="1:75" s="2" customFormat="1" ht="26.25" hidden="1">
      <c r="A16" s="277">
        <v>59</v>
      </c>
      <c r="B16" s="277" t="str">
        <f t="shared" si="0"/>
        <v>PSS05B_Adani Renewable Energy 44 Limited (ARE44L)</v>
      </c>
      <c r="C16" s="278" t="s">
        <v>136</v>
      </c>
      <c r="D16" s="279" t="s">
        <v>23</v>
      </c>
      <c r="E16" s="28" t="s">
        <v>163</v>
      </c>
      <c r="F16" s="448" t="s">
        <v>174</v>
      </c>
      <c r="G16" s="280" t="s">
        <v>161</v>
      </c>
      <c r="H16" s="614" t="s">
        <v>162</v>
      </c>
      <c r="I16" s="28" t="s">
        <v>141</v>
      </c>
      <c r="J16" s="28" t="s">
        <v>159</v>
      </c>
      <c r="K16" s="567">
        <v>46050</v>
      </c>
      <c r="L16" s="33"/>
      <c r="M16" s="613"/>
      <c r="N16" s="569" t="str" cm="1">
        <f t="array" ref="N16">_xlfn.IFNA(LOOKUP(2, 1/(MOD(COLUMN(O16:XFD16)-COLUMN(O16), 5)=2)/(O16:XFD16&lt;&gt;""), O16:XFD16),"Not Submitted")</f>
        <v>Cat. -I</v>
      </c>
      <c r="O16" s="229">
        <v>46053</v>
      </c>
      <c r="P16" s="219"/>
      <c r="Q16" s="64" t="s">
        <v>57</v>
      </c>
      <c r="R16" s="34"/>
      <c r="S16" s="207"/>
      <c r="T16" s="219" t="s">
        <v>171</v>
      </c>
      <c r="U16" s="219">
        <v>46087</v>
      </c>
      <c r="V16" s="64" t="s">
        <v>33</v>
      </c>
      <c r="W16" s="207" t="s">
        <v>166</v>
      </c>
      <c r="X16" s="207"/>
      <c r="Y16" s="219"/>
      <c r="Z16" s="219"/>
      <c r="AA16" s="569"/>
      <c r="AB16" s="569"/>
      <c r="AC16" s="569"/>
      <c r="AD16" s="219"/>
      <c r="AE16" s="219"/>
      <c r="AF16" s="569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  <c r="BM16" s="635" t="str">
        <f t="shared" si="1"/>
        <v>E</v>
      </c>
      <c r="BN16" s="7"/>
      <c r="BO16" s="7"/>
      <c r="BP16" s="7"/>
      <c r="BQ16" s="7"/>
      <c r="BR16" s="7"/>
      <c r="BS16" s="7"/>
      <c r="BT16" s="7"/>
      <c r="BU16" s="7"/>
      <c r="BV16" s="7"/>
      <c r="BW16" s="7"/>
    </row>
    <row r="17" spans="1:75" s="2" customFormat="1" ht="38.25" hidden="1">
      <c r="A17" s="277">
        <v>75</v>
      </c>
      <c r="B17" s="277" t="str">
        <f t="shared" si="0"/>
        <v>PSS05B_Adani Renewable Energy 44 Limited (ARE44L)</v>
      </c>
      <c r="C17" s="279" t="s">
        <v>175</v>
      </c>
      <c r="D17" s="279" t="s">
        <v>23</v>
      </c>
      <c r="E17" s="28" t="s">
        <v>176</v>
      </c>
      <c r="F17" s="211" t="s">
        <v>177</v>
      </c>
      <c r="G17" s="282" t="s">
        <v>178</v>
      </c>
      <c r="H17" s="270" t="s">
        <v>179</v>
      </c>
      <c r="I17" s="273" t="s">
        <v>180</v>
      </c>
      <c r="J17" s="28" t="s">
        <v>159</v>
      </c>
      <c r="K17" s="567"/>
      <c r="L17" s="33"/>
      <c r="M17" s="613"/>
      <c r="N17" s="569" t="str" cm="1">
        <f t="array" ref="N17">_xlfn.IFNA(LOOKUP(2, 1/(MOD(COLUMN(O17:XFD17)-COLUMN(O17), 5)=2)/(O17:XFD17&lt;&gt;""), O17:XFD17),"Not Submitted")</f>
        <v>Cat. -IV</v>
      </c>
      <c r="O17" s="229"/>
      <c r="P17" s="229"/>
      <c r="Q17" s="64" t="s">
        <v>37</v>
      </c>
      <c r="R17" s="34"/>
      <c r="S17" s="207" t="s">
        <v>181</v>
      </c>
      <c r="T17" s="219"/>
      <c r="U17" s="219"/>
      <c r="V17" s="569"/>
      <c r="W17" s="207"/>
      <c r="X17" s="207"/>
      <c r="Y17" s="219"/>
      <c r="Z17" s="219"/>
      <c r="AA17" s="569"/>
      <c r="AB17" s="569"/>
      <c r="AC17" s="569"/>
      <c r="AD17" s="219"/>
      <c r="AE17" s="219"/>
      <c r="AF17" s="569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  <c r="BM17" s="635" t="str">
        <f t="shared" si="1"/>
        <v>I</v>
      </c>
      <c r="BN17" s="7"/>
      <c r="BO17" s="7"/>
      <c r="BP17" s="7"/>
      <c r="BQ17" s="7"/>
      <c r="BR17" s="7"/>
      <c r="BS17" s="7"/>
      <c r="BT17" s="7"/>
      <c r="BU17" s="7"/>
      <c r="BV17" s="7"/>
      <c r="BW17" s="7"/>
    </row>
    <row r="18" spans="1:75" s="2" customFormat="1" ht="114.75" hidden="1">
      <c r="A18" s="277">
        <f>A17+1</f>
        <v>76</v>
      </c>
      <c r="B18" s="277" t="str">
        <f t="shared" si="0"/>
        <v>PSS05B_Adani Renewable Energy 44 Limited (ARE44L)</v>
      </c>
      <c r="C18" s="279" t="s">
        <v>175</v>
      </c>
      <c r="D18" s="279" t="s">
        <v>23</v>
      </c>
      <c r="E18" s="28" t="s">
        <v>176</v>
      </c>
      <c r="F18" s="211" t="s">
        <v>182</v>
      </c>
      <c r="G18" s="282" t="s">
        <v>183</v>
      </c>
      <c r="H18" s="270" t="s">
        <v>184</v>
      </c>
      <c r="I18" s="273" t="s">
        <v>180</v>
      </c>
      <c r="J18" s="28" t="s">
        <v>142</v>
      </c>
      <c r="K18" s="567"/>
      <c r="L18" s="33"/>
      <c r="M18" s="613"/>
      <c r="N18" s="569" t="str" cm="1">
        <f t="array" ref="N18">_xlfn.IFNA(LOOKUP(2, 1/(MOD(COLUMN(O18:XFD18)-COLUMN(O18), 5)=2)/(O18:XFD18&lt;&gt;""), O18:XFD18),"Not Submitted")</f>
        <v>Cat. -II</v>
      </c>
      <c r="O18" s="229"/>
      <c r="P18" s="229"/>
      <c r="Q18" s="64" t="s">
        <v>35</v>
      </c>
      <c r="R18" s="34"/>
      <c r="S18" s="207" t="s">
        <v>185</v>
      </c>
      <c r="T18" s="219"/>
      <c r="U18" s="219"/>
      <c r="V18" s="64" t="s">
        <v>35</v>
      </c>
      <c r="W18" s="207"/>
      <c r="X18" s="207" t="s">
        <v>186</v>
      </c>
      <c r="Y18" s="219"/>
      <c r="Z18" s="219"/>
      <c r="AA18" s="569"/>
      <c r="AB18" s="569"/>
      <c r="AC18" s="569"/>
      <c r="AD18" s="219"/>
      <c r="AE18" s="219"/>
      <c r="AF18" s="569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7"/>
      <c r="BC18" s="207"/>
      <c r="BD18" s="207"/>
      <c r="BE18" s="207"/>
      <c r="BF18" s="207"/>
      <c r="BG18" s="207"/>
      <c r="BH18" s="207"/>
      <c r="BI18" s="207"/>
      <c r="BJ18" s="207"/>
      <c r="BK18" s="207"/>
      <c r="BL18" s="207"/>
      <c r="BM18" s="635" t="str">
        <f t="shared" si="1"/>
        <v>I</v>
      </c>
      <c r="BN18" s="7"/>
      <c r="BO18" s="7"/>
      <c r="BP18" s="7"/>
      <c r="BQ18" s="7"/>
      <c r="BR18" s="7"/>
      <c r="BS18" s="7"/>
      <c r="BT18" s="7"/>
      <c r="BU18" s="7"/>
      <c r="BV18" s="7"/>
      <c r="BW18" s="7"/>
    </row>
    <row r="19" spans="1:75" s="2" customFormat="1" ht="38.25" hidden="1">
      <c r="A19" s="277">
        <v>76</v>
      </c>
      <c r="B19" s="277" t="str">
        <f t="shared" si="0"/>
        <v>PSS05B_Adani Renewable Energy 44 Limited (ARE44L)</v>
      </c>
      <c r="C19" s="279" t="s">
        <v>175</v>
      </c>
      <c r="D19" s="279" t="s">
        <v>23</v>
      </c>
      <c r="E19" s="28" t="s">
        <v>176</v>
      </c>
      <c r="F19" s="211" t="s">
        <v>187</v>
      </c>
      <c r="G19" s="286" t="s">
        <v>188</v>
      </c>
      <c r="H19" s="270" t="s">
        <v>189</v>
      </c>
      <c r="I19" s="273" t="s">
        <v>190</v>
      </c>
      <c r="J19" s="28" t="s">
        <v>142</v>
      </c>
      <c r="K19" s="567"/>
      <c r="L19" s="33"/>
      <c r="M19" s="613"/>
      <c r="N19" s="569" t="str" cm="1">
        <f t="array" ref="N19">_xlfn.IFNA(LOOKUP(2, 1/(MOD(COLUMN(O19:XFD19)-COLUMN(O19), 5)=2)/(O19:XFD19&lt;&gt;""), O19:XFD19),"Not Submitted")</f>
        <v>Cat. -IV</v>
      </c>
      <c r="O19" s="229"/>
      <c r="P19" s="229"/>
      <c r="Q19" s="64" t="s">
        <v>37</v>
      </c>
      <c r="R19" s="34"/>
      <c r="S19" s="207" t="s">
        <v>181</v>
      </c>
      <c r="T19" s="219"/>
      <c r="U19" s="219"/>
      <c r="V19" s="569"/>
      <c r="W19" s="207"/>
      <c r="X19" s="207"/>
      <c r="Y19" s="219"/>
      <c r="Z19" s="219"/>
      <c r="AA19" s="569"/>
      <c r="AB19" s="569"/>
      <c r="AC19" s="569"/>
      <c r="AD19" s="219"/>
      <c r="AE19" s="219"/>
      <c r="AF19" s="569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7"/>
      <c r="BB19" s="207"/>
      <c r="BC19" s="207"/>
      <c r="BD19" s="207"/>
      <c r="BE19" s="207"/>
      <c r="BF19" s="207"/>
      <c r="BG19" s="207"/>
      <c r="BH19" s="207"/>
      <c r="BI19" s="207"/>
      <c r="BJ19" s="207"/>
      <c r="BK19" s="207"/>
      <c r="BL19" s="207"/>
      <c r="BM19" s="635" t="str">
        <f t="shared" si="1"/>
        <v>I</v>
      </c>
      <c r="BN19" s="7"/>
      <c r="BO19" s="7"/>
      <c r="BP19" s="7"/>
      <c r="BQ19" s="7"/>
      <c r="BR19" s="7"/>
      <c r="BS19" s="7"/>
      <c r="BT19" s="7"/>
      <c r="BU19" s="7"/>
      <c r="BV19" s="7"/>
      <c r="BW19" s="7"/>
    </row>
    <row r="20" spans="1:75" s="2" customFormat="1" ht="25.5" hidden="1">
      <c r="A20" s="277">
        <f>A19+1</f>
        <v>77</v>
      </c>
      <c r="B20" s="277" t="str">
        <f t="shared" si="0"/>
        <v>PSS05B_Adani Renewable Energy 44 Limited (ARE44L)</v>
      </c>
      <c r="C20" s="279" t="s">
        <v>175</v>
      </c>
      <c r="D20" s="279" t="s">
        <v>23</v>
      </c>
      <c r="E20" s="28" t="s">
        <v>176</v>
      </c>
      <c r="F20" s="211" t="s">
        <v>191</v>
      </c>
      <c r="G20" s="282" t="s">
        <v>192</v>
      </c>
      <c r="H20" s="270" t="s">
        <v>193</v>
      </c>
      <c r="I20" s="273" t="s">
        <v>190</v>
      </c>
      <c r="J20" s="28" t="s">
        <v>159</v>
      </c>
      <c r="K20" s="567"/>
      <c r="L20" s="33"/>
      <c r="M20" s="613"/>
      <c r="N20" s="569" t="str" cm="1">
        <f t="array" ref="N20">_xlfn.IFNA(LOOKUP(2, 1/(MOD(COLUMN(O20:XFD20)-COLUMN(O20), 5)=2)/(O20:XFD20&lt;&gt;""), O20:XFD20),"Not Submitted")</f>
        <v>Cat. -IV</v>
      </c>
      <c r="O20" s="229"/>
      <c r="P20" s="229"/>
      <c r="Q20" s="64" t="s">
        <v>37</v>
      </c>
      <c r="R20" s="34"/>
      <c r="S20" s="207" t="s">
        <v>194</v>
      </c>
      <c r="T20" s="219"/>
      <c r="U20" s="219"/>
      <c r="V20" s="569"/>
      <c r="W20" s="207"/>
      <c r="X20" s="207"/>
      <c r="Y20" s="219"/>
      <c r="Z20" s="219"/>
      <c r="AA20" s="569"/>
      <c r="AB20" s="569"/>
      <c r="AC20" s="569"/>
      <c r="AD20" s="219"/>
      <c r="AE20" s="219"/>
      <c r="AF20" s="569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7"/>
      <c r="BB20" s="207"/>
      <c r="BC20" s="207"/>
      <c r="BD20" s="207"/>
      <c r="BE20" s="207"/>
      <c r="BF20" s="207"/>
      <c r="BG20" s="207"/>
      <c r="BH20" s="207"/>
      <c r="BI20" s="207"/>
      <c r="BJ20" s="207"/>
      <c r="BK20" s="207"/>
      <c r="BL20" s="207"/>
      <c r="BM20" s="635" t="str">
        <f t="shared" si="1"/>
        <v>I</v>
      </c>
      <c r="BN20" s="7"/>
      <c r="BO20" s="7"/>
      <c r="BP20" s="7"/>
      <c r="BQ20" s="7"/>
      <c r="BR20" s="7"/>
      <c r="BS20" s="7"/>
      <c r="BT20" s="7"/>
      <c r="BU20" s="7"/>
      <c r="BV20" s="7"/>
      <c r="BW20" s="7"/>
    </row>
    <row r="21" spans="1:75" s="2" customFormat="1" ht="38.25" hidden="1">
      <c r="A21" s="277">
        <v>77</v>
      </c>
      <c r="B21" s="277" t="str">
        <f t="shared" si="0"/>
        <v>PSS05B_Adani Renewable Energy 44 Limited (ARE44L)</v>
      </c>
      <c r="C21" s="279" t="s">
        <v>175</v>
      </c>
      <c r="D21" s="279" t="s">
        <v>23</v>
      </c>
      <c r="E21" s="28" t="s">
        <v>176</v>
      </c>
      <c r="F21" s="211" t="s">
        <v>195</v>
      </c>
      <c r="G21" s="282" t="s">
        <v>196</v>
      </c>
      <c r="H21" s="270" t="s">
        <v>197</v>
      </c>
      <c r="I21" s="273" t="s">
        <v>190</v>
      </c>
      <c r="J21" s="28" t="s">
        <v>159</v>
      </c>
      <c r="K21" s="567"/>
      <c r="L21" s="33"/>
      <c r="M21" s="613"/>
      <c r="N21" s="569" t="str" cm="1">
        <f t="array" ref="N21">_xlfn.IFNA(LOOKUP(2, 1/(MOD(COLUMN(O21:XFD21)-COLUMN(O21), 5)=2)/(O21:XFD21&lt;&gt;""), O21:XFD21),"Not Submitted")</f>
        <v>Cat. -IV</v>
      </c>
      <c r="O21" s="229"/>
      <c r="P21" s="229"/>
      <c r="Q21" s="64" t="s">
        <v>37</v>
      </c>
      <c r="R21" s="34"/>
      <c r="S21" s="207" t="s">
        <v>198</v>
      </c>
      <c r="T21" s="219"/>
      <c r="U21" s="219"/>
      <c r="V21" s="569"/>
      <c r="W21" s="207"/>
      <c r="X21" s="207"/>
      <c r="Y21" s="219"/>
      <c r="Z21" s="219"/>
      <c r="AA21" s="569"/>
      <c r="AB21" s="569"/>
      <c r="AC21" s="569"/>
      <c r="AD21" s="219"/>
      <c r="AE21" s="219"/>
      <c r="AF21" s="569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  <c r="BA21" s="207"/>
      <c r="BB21" s="207"/>
      <c r="BC21" s="207"/>
      <c r="BD21" s="207"/>
      <c r="BE21" s="207"/>
      <c r="BF21" s="207"/>
      <c r="BG21" s="207"/>
      <c r="BH21" s="207"/>
      <c r="BI21" s="207"/>
      <c r="BJ21" s="207"/>
      <c r="BK21" s="207"/>
      <c r="BL21" s="207"/>
      <c r="BM21" s="635" t="str">
        <f t="shared" si="1"/>
        <v>I</v>
      </c>
      <c r="BN21" s="7"/>
      <c r="BO21" s="7"/>
      <c r="BP21" s="7"/>
      <c r="BQ21" s="7"/>
      <c r="BR21" s="7"/>
      <c r="BS21" s="7"/>
      <c r="BT21" s="7"/>
      <c r="BU21" s="7"/>
      <c r="BV21" s="7"/>
      <c r="BW21" s="7"/>
    </row>
    <row r="22" spans="1:75" s="2" customFormat="1" ht="38.25" hidden="1">
      <c r="A22" s="277">
        <f>A21+1</f>
        <v>78</v>
      </c>
      <c r="B22" s="277" t="str">
        <f t="shared" si="0"/>
        <v>PSS05B_Adani Renewable Energy 44 Limited (ARE44L)</v>
      </c>
      <c r="C22" s="279" t="s">
        <v>175</v>
      </c>
      <c r="D22" s="279" t="s">
        <v>23</v>
      </c>
      <c r="E22" s="28" t="s">
        <v>176</v>
      </c>
      <c r="F22" s="211" t="s">
        <v>199</v>
      </c>
      <c r="G22" s="282" t="s">
        <v>200</v>
      </c>
      <c r="H22" s="270" t="s">
        <v>201</v>
      </c>
      <c r="I22" s="273" t="s">
        <v>190</v>
      </c>
      <c r="J22" s="28" t="s">
        <v>159</v>
      </c>
      <c r="K22" s="567"/>
      <c r="L22" s="33"/>
      <c r="M22" s="613"/>
      <c r="N22" s="569" t="str" cm="1">
        <f t="array" ref="N22">_xlfn.IFNA(LOOKUP(2, 1/(MOD(COLUMN(O22:XFD22)-COLUMN(O22), 5)=2)/(O22:XFD22&lt;&gt;""), O22:XFD22),"Not Submitted")</f>
        <v>Cat. -IV</v>
      </c>
      <c r="O22" s="229"/>
      <c r="P22" s="229"/>
      <c r="Q22" s="64" t="s">
        <v>37</v>
      </c>
      <c r="R22" s="34"/>
      <c r="S22" s="207" t="s">
        <v>181</v>
      </c>
      <c r="T22" s="219"/>
      <c r="U22" s="219"/>
      <c r="V22" s="569"/>
      <c r="W22" s="207"/>
      <c r="X22" s="207"/>
      <c r="Y22" s="219"/>
      <c r="Z22" s="219"/>
      <c r="AA22" s="569"/>
      <c r="AB22" s="569"/>
      <c r="AC22" s="569"/>
      <c r="AD22" s="219"/>
      <c r="AE22" s="219"/>
      <c r="AF22" s="569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7"/>
      <c r="BB22" s="207"/>
      <c r="BC22" s="207"/>
      <c r="BD22" s="207"/>
      <c r="BE22" s="207"/>
      <c r="BF22" s="207"/>
      <c r="BG22" s="207"/>
      <c r="BH22" s="207"/>
      <c r="BI22" s="207"/>
      <c r="BJ22" s="207"/>
      <c r="BK22" s="207"/>
      <c r="BL22" s="207"/>
      <c r="BM22" s="635" t="str">
        <f t="shared" si="1"/>
        <v>E</v>
      </c>
      <c r="BN22" s="7"/>
      <c r="BO22" s="7"/>
      <c r="BP22" s="7"/>
      <c r="BQ22" s="7"/>
      <c r="BR22" s="7"/>
      <c r="BS22" s="7"/>
      <c r="BT22" s="7"/>
      <c r="BU22" s="7"/>
      <c r="BV22" s="7"/>
      <c r="BW22" s="7"/>
    </row>
    <row r="23" spans="1:75" s="2" customFormat="1" ht="25.5" hidden="1">
      <c r="A23" s="277">
        <v>78</v>
      </c>
      <c r="B23" s="277" t="str">
        <f t="shared" si="0"/>
        <v>PSS05B_Adani Renewable Energy 44 Limited (ARE44L)</v>
      </c>
      <c r="C23" s="279" t="s">
        <v>175</v>
      </c>
      <c r="D23" s="279" t="s">
        <v>23</v>
      </c>
      <c r="E23" s="28" t="s">
        <v>176</v>
      </c>
      <c r="F23" s="211" t="s">
        <v>202</v>
      </c>
      <c r="G23" s="282" t="s">
        <v>203</v>
      </c>
      <c r="H23" s="270" t="s">
        <v>204</v>
      </c>
      <c r="I23" s="273" t="s">
        <v>190</v>
      </c>
      <c r="J23" s="28" t="s">
        <v>142</v>
      </c>
      <c r="K23" s="567"/>
      <c r="L23" s="33"/>
      <c r="M23" s="613"/>
      <c r="N23" s="569" t="str" cm="1">
        <f t="array" ref="N23">_xlfn.IFNA(LOOKUP(2, 1/(MOD(COLUMN(O23:XFD23)-COLUMN(O23), 5)=2)/(O23:XFD23&lt;&gt;""), O23:XFD23),"Not Submitted")</f>
        <v>Cat. -II</v>
      </c>
      <c r="O23" s="229"/>
      <c r="P23" s="229"/>
      <c r="Q23" s="64" t="s">
        <v>35</v>
      </c>
      <c r="R23" s="34"/>
      <c r="S23" s="207" t="s">
        <v>205</v>
      </c>
      <c r="T23" s="219"/>
      <c r="U23" s="219"/>
      <c r="V23" s="569"/>
      <c r="W23" s="207"/>
      <c r="X23" s="207"/>
      <c r="Y23" s="219"/>
      <c r="Z23" s="219"/>
      <c r="AA23" s="569"/>
      <c r="AB23" s="569"/>
      <c r="AC23" s="569"/>
      <c r="AD23" s="219"/>
      <c r="AE23" s="219"/>
      <c r="AF23" s="569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7"/>
      <c r="BC23" s="207"/>
      <c r="BD23" s="207"/>
      <c r="BE23" s="207"/>
      <c r="BF23" s="207"/>
      <c r="BG23" s="207"/>
      <c r="BH23" s="207"/>
      <c r="BI23" s="207"/>
      <c r="BJ23" s="207"/>
      <c r="BK23" s="207"/>
      <c r="BL23" s="207"/>
      <c r="BM23" s="635" t="str">
        <f t="shared" si="1"/>
        <v>E</v>
      </c>
      <c r="BN23" s="7"/>
      <c r="BO23" s="7"/>
      <c r="BP23" s="7"/>
      <c r="BQ23" s="7"/>
      <c r="BR23" s="7"/>
      <c r="BS23" s="7"/>
      <c r="BT23" s="7"/>
      <c r="BU23" s="7"/>
      <c r="BV23" s="7"/>
      <c r="BW23" s="7"/>
    </row>
    <row r="24" spans="1:75" s="2" customFormat="1" ht="25.5" hidden="1">
      <c r="A24" s="277">
        <f>A23+1</f>
        <v>79</v>
      </c>
      <c r="B24" s="277" t="str">
        <f t="shared" si="0"/>
        <v>PSS05B_Adani Renewable Energy 44 Limited (ARE44L)</v>
      </c>
      <c r="C24" s="279" t="s">
        <v>175</v>
      </c>
      <c r="D24" s="279" t="s">
        <v>23</v>
      </c>
      <c r="E24" s="28" t="s">
        <v>176</v>
      </c>
      <c r="F24" s="211" t="s">
        <v>206</v>
      </c>
      <c r="G24" s="282" t="s">
        <v>207</v>
      </c>
      <c r="H24" s="270" t="s">
        <v>208</v>
      </c>
      <c r="I24" s="273" t="s">
        <v>190</v>
      </c>
      <c r="J24" s="28" t="s">
        <v>142</v>
      </c>
      <c r="K24" s="567"/>
      <c r="L24" s="33"/>
      <c r="M24" s="613"/>
      <c r="N24" s="569" t="str" cm="1">
        <f t="array" ref="N24">_xlfn.IFNA(LOOKUP(2, 1/(MOD(COLUMN(O24:XFD24)-COLUMN(O24), 5)=2)/(O24:XFD24&lt;&gt;""), O24:XFD24),"Not Submitted")</f>
        <v>Cat. -IV</v>
      </c>
      <c r="O24" s="229"/>
      <c r="P24" s="229"/>
      <c r="Q24" s="64" t="s">
        <v>37</v>
      </c>
      <c r="R24" s="34"/>
      <c r="S24" s="207" t="s">
        <v>194</v>
      </c>
      <c r="T24" s="219"/>
      <c r="U24" s="219"/>
      <c r="V24" s="569"/>
      <c r="W24" s="207"/>
      <c r="X24" s="207"/>
      <c r="Y24" s="219"/>
      <c r="Z24" s="219"/>
      <c r="AA24" s="569"/>
      <c r="AB24" s="569"/>
      <c r="AC24" s="569"/>
      <c r="AD24" s="219"/>
      <c r="AE24" s="219"/>
      <c r="AF24" s="569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7"/>
      <c r="BD24" s="207"/>
      <c r="BE24" s="207"/>
      <c r="BF24" s="207"/>
      <c r="BG24" s="207"/>
      <c r="BH24" s="207"/>
      <c r="BI24" s="207"/>
      <c r="BJ24" s="207"/>
      <c r="BK24" s="207"/>
      <c r="BL24" s="207"/>
      <c r="BM24" s="635" t="str">
        <f t="shared" si="1"/>
        <v>E</v>
      </c>
      <c r="BN24" s="7"/>
      <c r="BO24" s="7"/>
      <c r="BP24" s="7"/>
      <c r="BQ24" s="7"/>
      <c r="BR24" s="7"/>
      <c r="BS24" s="7"/>
      <c r="BT24" s="7"/>
      <c r="BU24" s="7"/>
      <c r="BV24" s="7"/>
      <c r="BW24" s="7"/>
    </row>
    <row r="25" spans="1:75" s="2" customFormat="1" ht="25.5" hidden="1">
      <c r="A25" s="277">
        <v>79</v>
      </c>
      <c r="B25" s="277" t="str">
        <f t="shared" si="0"/>
        <v>PSS05B_Adani Renewable Energy 44 Limited (ARE44L)</v>
      </c>
      <c r="C25" s="279" t="s">
        <v>175</v>
      </c>
      <c r="D25" s="279" t="s">
        <v>23</v>
      </c>
      <c r="E25" s="28" t="s">
        <v>176</v>
      </c>
      <c r="F25" s="211" t="s">
        <v>209</v>
      </c>
      <c r="G25" s="282" t="s">
        <v>210</v>
      </c>
      <c r="H25" s="270" t="s">
        <v>211</v>
      </c>
      <c r="I25" s="273" t="s">
        <v>190</v>
      </c>
      <c r="J25" s="28" t="s">
        <v>142</v>
      </c>
      <c r="K25" s="567"/>
      <c r="L25" s="33"/>
      <c r="M25" s="613"/>
      <c r="N25" s="569" t="str" cm="1">
        <f t="array" ref="N25">_xlfn.IFNA(LOOKUP(2, 1/(MOD(COLUMN(O25:XFD25)-COLUMN(O25), 5)=2)/(O25:XFD25&lt;&gt;""), O25:XFD25),"Not Submitted")</f>
        <v>Cat. -IV</v>
      </c>
      <c r="O25" s="229"/>
      <c r="P25" s="229"/>
      <c r="Q25" s="64" t="s">
        <v>37</v>
      </c>
      <c r="R25" s="34"/>
      <c r="S25" s="207" t="s">
        <v>194</v>
      </c>
      <c r="T25" s="219"/>
      <c r="U25" s="219"/>
      <c r="V25" s="569"/>
      <c r="W25" s="207"/>
      <c r="X25" s="207"/>
      <c r="Y25" s="219"/>
      <c r="Z25" s="219"/>
      <c r="AA25" s="569"/>
      <c r="AB25" s="569"/>
      <c r="AC25" s="569"/>
      <c r="AD25" s="219"/>
      <c r="AE25" s="219"/>
      <c r="AF25" s="569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7"/>
      <c r="BE25" s="207"/>
      <c r="BF25" s="207"/>
      <c r="BG25" s="207"/>
      <c r="BH25" s="207"/>
      <c r="BI25" s="207"/>
      <c r="BJ25" s="207"/>
      <c r="BK25" s="207"/>
      <c r="BL25" s="207"/>
      <c r="BM25" s="635" t="str">
        <f t="shared" si="1"/>
        <v>E</v>
      </c>
      <c r="BN25" s="7"/>
      <c r="BO25" s="7"/>
      <c r="BP25" s="7"/>
      <c r="BQ25" s="7"/>
      <c r="BR25" s="7"/>
      <c r="BS25" s="7"/>
      <c r="BT25" s="7"/>
      <c r="BU25" s="7"/>
      <c r="BV25" s="7"/>
      <c r="BW25" s="7"/>
    </row>
    <row r="26" spans="1:75" s="2" customFormat="1" ht="38.25" hidden="1">
      <c r="A26" s="277">
        <f>A25+1</f>
        <v>80</v>
      </c>
      <c r="B26" s="277" t="str">
        <f t="shared" si="0"/>
        <v>PSS05B_Adani Renewable Energy 44 Limited (ARE44L)</v>
      </c>
      <c r="C26" s="279" t="s">
        <v>175</v>
      </c>
      <c r="D26" s="279" t="s">
        <v>23</v>
      </c>
      <c r="E26" s="28" t="s">
        <v>176</v>
      </c>
      <c r="F26" s="211" t="s">
        <v>212</v>
      </c>
      <c r="G26" s="282" t="s">
        <v>213</v>
      </c>
      <c r="H26" s="270" t="s">
        <v>214</v>
      </c>
      <c r="I26" s="273" t="s">
        <v>180</v>
      </c>
      <c r="J26" s="28" t="s">
        <v>142</v>
      </c>
      <c r="K26" s="567"/>
      <c r="L26" s="33"/>
      <c r="M26" s="613"/>
      <c r="N26" s="569" t="str" cm="1">
        <f t="array" ref="N26">_xlfn.IFNA(LOOKUP(2, 1/(MOD(COLUMN(O26:XFD26)-COLUMN(O26), 5)=2)/(O26:XFD26&lt;&gt;""), O26:XFD26),"Not Submitted")</f>
        <v>delete</v>
      </c>
      <c r="O26" s="229"/>
      <c r="P26" s="229"/>
      <c r="Q26" s="64" t="s">
        <v>61</v>
      </c>
      <c r="R26" s="34"/>
      <c r="S26" s="207" t="s">
        <v>215</v>
      </c>
      <c r="T26" s="219"/>
      <c r="U26" s="219"/>
      <c r="V26" s="569"/>
      <c r="W26" s="207"/>
      <c r="X26" s="207"/>
      <c r="Y26" s="219"/>
      <c r="Z26" s="219"/>
      <c r="AA26" s="569"/>
      <c r="AB26" s="569"/>
      <c r="AC26" s="569"/>
      <c r="AD26" s="219"/>
      <c r="AE26" s="219"/>
      <c r="AF26" s="569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7"/>
      <c r="BF26" s="207"/>
      <c r="BG26" s="207"/>
      <c r="BH26" s="207"/>
      <c r="BI26" s="207"/>
      <c r="BJ26" s="207"/>
      <c r="BK26" s="207"/>
      <c r="BL26" s="207"/>
      <c r="BM26" s="635" t="str">
        <f t="shared" si="1"/>
        <v>E</v>
      </c>
      <c r="BN26" s="7"/>
      <c r="BO26" s="7"/>
      <c r="BP26" s="7"/>
      <c r="BQ26" s="7"/>
      <c r="BR26" s="7"/>
      <c r="BS26" s="7"/>
      <c r="BT26" s="7"/>
      <c r="BU26" s="7"/>
      <c r="BV26" s="7"/>
      <c r="BW26" s="7"/>
    </row>
    <row r="27" spans="1:75" s="2" customFormat="1" ht="38.25" hidden="1">
      <c r="A27" s="277">
        <v>80</v>
      </c>
      <c r="B27" s="277" t="str">
        <f t="shared" si="0"/>
        <v>PSS05B_Adani Renewable Energy 44 Limited (ARE44L)</v>
      </c>
      <c r="C27" s="279" t="s">
        <v>175</v>
      </c>
      <c r="D27" s="279" t="s">
        <v>23</v>
      </c>
      <c r="E27" s="28" t="s">
        <v>176</v>
      </c>
      <c r="F27" s="211" t="s">
        <v>216</v>
      </c>
      <c r="G27" s="282" t="s">
        <v>217</v>
      </c>
      <c r="H27" s="270" t="s">
        <v>218</v>
      </c>
      <c r="I27" s="28"/>
      <c r="J27" s="28" t="s">
        <v>142</v>
      </c>
      <c r="K27" s="567"/>
      <c r="L27" s="33"/>
      <c r="M27" s="613"/>
      <c r="N27" s="569" t="str" cm="1">
        <f t="array" ref="N27">_xlfn.IFNA(LOOKUP(2, 1/(MOD(COLUMN(O27:XFD27)-COLUMN(O27), 5)=2)/(O27:XFD27&lt;&gt;""), O27:XFD27),"Not Submitted")</f>
        <v>Cat. -IV</v>
      </c>
      <c r="O27" s="229"/>
      <c r="P27" s="229"/>
      <c r="Q27" s="64" t="s">
        <v>37</v>
      </c>
      <c r="R27" s="34"/>
      <c r="S27" s="207" t="s">
        <v>181</v>
      </c>
      <c r="T27" s="219"/>
      <c r="U27" s="219"/>
      <c r="V27" s="569"/>
      <c r="W27" s="207"/>
      <c r="X27" s="207"/>
      <c r="Y27" s="219"/>
      <c r="Z27" s="219"/>
      <c r="AA27" s="569"/>
      <c r="AB27" s="569"/>
      <c r="AC27" s="569"/>
      <c r="AD27" s="219"/>
      <c r="AE27" s="219"/>
      <c r="AF27" s="569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7"/>
      <c r="BG27" s="207"/>
      <c r="BH27" s="207"/>
      <c r="BI27" s="207"/>
      <c r="BJ27" s="207"/>
      <c r="BK27" s="207"/>
      <c r="BL27" s="207"/>
      <c r="BM27" s="635" t="str">
        <f t="shared" si="1"/>
        <v>E</v>
      </c>
      <c r="BN27" s="7"/>
      <c r="BO27" s="7"/>
      <c r="BP27" s="7"/>
      <c r="BQ27" s="7"/>
      <c r="BR27" s="7"/>
      <c r="BS27" s="7"/>
      <c r="BT27" s="7"/>
      <c r="BU27" s="7"/>
      <c r="BV27" s="7"/>
      <c r="BW27" s="7"/>
    </row>
    <row r="28" spans="1:75" s="2" customFormat="1" ht="38.25" hidden="1">
      <c r="A28" s="277">
        <f>A27+1</f>
        <v>81</v>
      </c>
      <c r="B28" s="277" t="str">
        <f t="shared" si="0"/>
        <v>PSS05B_Adani Renewable Energy 44 Limited (ARE44L)</v>
      </c>
      <c r="C28" s="279" t="s">
        <v>175</v>
      </c>
      <c r="D28" s="279" t="s">
        <v>23</v>
      </c>
      <c r="E28" s="28" t="s">
        <v>176</v>
      </c>
      <c r="F28" s="211" t="s">
        <v>219</v>
      </c>
      <c r="G28" s="282" t="s">
        <v>220</v>
      </c>
      <c r="H28" s="270" t="s">
        <v>221</v>
      </c>
      <c r="I28" s="28"/>
      <c r="J28" s="28" t="s">
        <v>159</v>
      </c>
      <c r="K28" s="567"/>
      <c r="L28" s="33"/>
      <c r="M28" s="613"/>
      <c r="N28" s="569" t="str" cm="1">
        <f t="array" ref="N28">_xlfn.IFNA(LOOKUP(2, 1/(MOD(COLUMN(O28:XFD28)-COLUMN(O28), 5)=2)/(O28:XFD28&lt;&gt;""), O28:XFD28),"Not Submitted")</f>
        <v>Cat. -IV</v>
      </c>
      <c r="O28" s="229"/>
      <c r="P28" s="229"/>
      <c r="Q28" s="64" t="s">
        <v>37</v>
      </c>
      <c r="R28" s="34"/>
      <c r="S28" s="207" t="s">
        <v>181</v>
      </c>
      <c r="T28" s="219"/>
      <c r="U28" s="219"/>
      <c r="V28" s="569"/>
      <c r="W28" s="207"/>
      <c r="X28" s="207"/>
      <c r="Y28" s="219"/>
      <c r="Z28" s="219"/>
      <c r="AA28" s="569"/>
      <c r="AB28" s="569"/>
      <c r="AC28" s="569"/>
      <c r="AD28" s="219"/>
      <c r="AE28" s="219"/>
      <c r="AF28" s="569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7"/>
      <c r="BH28" s="207"/>
      <c r="BI28" s="207"/>
      <c r="BJ28" s="207"/>
      <c r="BK28" s="207"/>
      <c r="BL28" s="207"/>
      <c r="BM28" s="635" t="str">
        <f t="shared" si="1"/>
        <v>E</v>
      </c>
      <c r="BN28" s="7"/>
      <c r="BO28" s="7"/>
      <c r="BP28" s="7"/>
      <c r="BQ28" s="7"/>
      <c r="BR28" s="7"/>
      <c r="BS28" s="7"/>
      <c r="BT28" s="7"/>
      <c r="BU28" s="7"/>
      <c r="BV28" s="7"/>
      <c r="BW28" s="7"/>
    </row>
    <row r="29" spans="1:75" s="2" customFormat="1" ht="38.25" hidden="1">
      <c r="A29" s="277">
        <v>81</v>
      </c>
      <c r="B29" s="277" t="str">
        <f t="shared" si="0"/>
        <v>PSS05B_Adani Renewable Energy 44 Limited (ARE44L)</v>
      </c>
      <c r="C29" s="279" t="s">
        <v>175</v>
      </c>
      <c r="D29" s="279" t="s">
        <v>23</v>
      </c>
      <c r="E29" s="28" t="s">
        <v>176</v>
      </c>
      <c r="F29" s="211" t="s">
        <v>222</v>
      </c>
      <c r="G29" s="285" t="s">
        <v>223</v>
      </c>
      <c r="H29" s="270" t="s">
        <v>224</v>
      </c>
      <c r="I29" s="273" t="s">
        <v>225</v>
      </c>
      <c r="J29" s="28" t="s">
        <v>159</v>
      </c>
      <c r="K29" s="567"/>
      <c r="L29" s="33"/>
      <c r="M29" s="613"/>
      <c r="N29" s="569" t="str" cm="1">
        <f t="array" ref="N29">_xlfn.IFNA(LOOKUP(2, 1/(MOD(COLUMN(O29:XFD29)-COLUMN(O29), 5)=2)/(O29:XFD29&lt;&gt;""), O29:XFD29),"Not Submitted")</f>
        <v>Cat. -IV</v>
      </c>
      <c r="O29" s="229"/>
      <c r="P29" s="229"/>
      <c r="Q29" s="64" t="s">
        <v>37</v>
      </c>
      <c r="R29" s="34"/>
      <c r="S29" s="207" t="s">
        <v>198</v>
      </c>
      <c r="T29" s="219"/>
      <c r="U29" s="219"/>
      <c r="V29" s="569"/>
      <c r="W29" s="207"/>
      <c r="X29" s="207"/>
      <c r="Y29" s="219"/>
      <c r="Z29" s="219"/>
      <c r="AA29" s="569"/>
      <c r="AB29" s="569"/>
      <c r="AC29" s="569"/>
      <c r="AD29" s="219"/>
      <c r="AE29" s="219"/>
      <c r="AF29" s="569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7"/>
      <c r="BI29" s="207"/>
      <c r="BJ29" s="207"/>
      <c r="BK29" s="207"/>
      <c r="BL29" s="207"/>
      <c r="BM29" s="635" t="str">
        <f t="shared" si="1"/>
        <v>E</v>
      </c>
      <c r="BN29" s="7"/>
      <c r="BO29" s="7"/>
      <c r="BP29" s="7"/>
      <c r="BQ29" s="7"/>
      <c r="BR29" s="7"/>
      <c r="BS29" s="7"/>
      <c r="BT29" s="7"/>
      <c r="BU29" s="7"/>
      <c r="BV29" s="7"/>
      <c r="BW29" s="7"/>
    </row>
    <row r="30" spans="1:75" s="2" customFormat="1" ht="38.25" hidden="1">
      <c r="A30" s="277">
        <f>A29+1</f>
        <v>82</v>
      </c>
      <c r="B30" s="277" t="str">
        <f t="shared" si="0"/>
        <v>PSS05B_Adani Renewable Energy 44 Limited (ARE44L)</v>
      </c>
      <c r="C30" s="279" t="s">
        <v>175</v>
      </c>
      <c r="D30" s="279" t="s">
        <v>23</v>
      </c>
      <c r="E30" s="28" t="s">
        <v>176</v>
      </c>
      <c r="F30" s="211" t="s">
        <v>226</v>
      </c>
      <c r="G30" s="282" t="s">
        <v>227</v>
      </c>
      <c r="H30" s="270" t="s">
        <v>228</v>
      </c>
      <c r="I30" s="273" t="s">
        <v>190</v>
      </c>
      <c r="J30" s="28" t="s">
        <v>142</v>
      </c>
      <c r="K30" s="567"/>
      <c r="L30" s="33"/>
      <c r="M30" s="613"/>
      <c r="N30" s="569" t="str" cm="1">
        <f t="array" ref="N30">_xlfn.IFNA(LOOKUP(2, 1/(MOD(COLUMN(O30:XFD30)-COLUMN(O30), 5)=2)/(O30:XFD30&lt;&gt;""), O30:XFD30),"Not Submitted")</f>
        <v>Cat. -I</v>
      </c>
      <c r="O30" s="229"/>
      <c r="P30" s="229"/>
      <c r="Q30" s="64" t="s">
        <v>33</v>
      </c>
      <c r="R30" s="34"/>
      <c r="S30" s="207" t="s">
        <v>181</v>
      </c>
      <c r="T30" s="219"/>
      <c r="U30" s="219"/>
      <c r="V30" s="569"/>
      <c r="W30" s="207"/>
      <c r="X30" s="207"/>
      <c r="Y30" s="219"/>
      <c r="Z30" s="219"/>
      <c r="AA30" s="569"/>
      <c r="AB30" s="569"/>
      <c r="AC30" s="569"/>
      <c r="AD30" s="219"/>
      <c r="AE30" s="219"/>
      <c r="AF30" s="569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7"/>
      <c r="BJ30" s="207"/>
      <c r="BK30" s="207"/>
      <c r="BL30" s="207"/>
      <c r="BM30" s="635" t="str">
        <f t="shared" si="1"/>
        <v>E</v>
      </c>
      <c r="BN30" s="7"/>
      <c r="BO30" s="7"/>
      <c r="BP30" s="7"/>
      <c r="BQ30" s="7"/>
      <c r="BR30" s="7"/>
      <c r="BS30" s="7"/>
      <c r="BT30" s="7"/>
      <c r="BU30" s="7"/>
      <c r="BV30" s="7"/>
      <c r="BW30" s="7"/>
    </row>
    <row r="31" spans="1:75" s="2" customFormat="1" ht="38.25" hidden="1">
      <c r="A31" s="277">
        <v>82</v>
      </c>
      <c r="B31" s="277" t="str">
        <f t="shared" si="0"/>
        <v>PSS05B_Adani Renewable Energy 44 Limited (ARE44L)</v>
      </c>
      <c r="C31" s="279" t="s">
        <v>175</v>
      </c>
      <c r="D31" s="279" t="s">
        <v>23</v>
      </c>
      <c r="E31" s="28" t="s">
        <v>176</v>
      </c>
      <c r="F31" s="211" t="s">
        <v>229</v>
      </c>
      <c r="G31" s="285" t="s">
        <v>230</v>
      </c>
      <c r="H31" s="270" t="s">
        <v>231</v>
      </c>
      <c r="I31" s="273" t="s">
        <v>180</v>
      </c>
      <c r="J31" s="28" t="s">
        <v>142</v>
      </c>
      <c r="K31" s="567"/>
      <c r="L31" s="33"/>
      <c r="M31" s="613"/>
      <c r="N31" s="569" t="str" cm="1">
        <f t="array" ref="N31">_xlfn.IFNA(LOOKUP(2, 1/(MOD(COLUMN(O31:XFD31)-COLUMN(O31), 5)=2)/(O31:XFD31&lt;&gt;""), O31:XFD31),"Not Submitted")</f>
        <v>Cat. -I</v>
      </c>
      <c r="O31" s="229"/>
      <c r="P31" s="229"/>
      <c r="Q31" s="64" t="s">
        <v>33</v>
      </c>
      <c r="R31" s="34"/>
      <c r="S31" s="207" t="s">
        <v>181</v>
      </c>
      <c r="T31" s="219"/>
      <c r="U31" s="219"/>
      <c r="V31" s="569"/>
      <c r="W31" s="207"/>
      <c r="X31" s="207"/>
      <c r="Y31" s="219"/>
      <c r="Z31" s="219"/>
      <c r="AA31" s="569"/>
      <c r="AB31" s="569"/>
      <c r="AC31" s="569"/>
      <c r="AD31" s="219"/>
      <c r="AE31" s="219"/>
      <c r="AF31" s="569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7"/>
      <c r="BK31" s="207"/>
      <c r="BL31" s="207"/>
      <c r="BM31" s="635" t="str">
        <f t="shared" si="1"/>
        <v>E</v>
      </c>
      <c r="BN31" s="7"/>
      <c r="BO31" s="7"/>
      <c r="BP31" s="7"/>
      <c r="BQ31" s="7"/>
      <c r="BR31" s="7"/>
      <c r="BS31" s="7"/>
      <c r="BT31" s="7"/>
      <c r="BU31" s="7"/>
      <c r="BV31" s="7"/>
      <c r="BW31" s="7"/>
    </row>
    <row r="32" spans="1:75" s="2" customFormat="1" ht="27" hidden="1">
      <c r="A32" s="277">
        <f>A31+1</f>
        <v>83</v>
      </c>
      <c r="B32" s="277" t="str">
        <f t="shared" si="0"/>
        <v>PSS05B_Adani Renewable Energy 44 Limited (ARE44L)</v>
      </c>
      <c r="C32" s="279" t="s">
        <v>175</v>
      </c>
      <c r="D32" s="279" t="s">
        <v>23</v>
      </c>
      <c r="E32" s="28" t="s">
        <v>176</v>
      </c>
      <c r="F32" s="211" t="s">
        <v>232</v>
      </c>
      <c r="G32" s="284" t="s">
        <v>233</v>
      </c>
      <c r="H32" s="270" t="s">
        <v>234</v>
      </c>
      <c r="I32" s="273" t="s">
        <v>190</v>
      </c>
      <c r="J32" s="28" t="s">
        <v>142</v>
      </c>
      <c r="K32" s="567"/>
      <c r="L32" s="33"/>
      <c r="M32" s="613"/>
      <c r="N32" s="569" t="str" cm="1">
        <f t="array" ref="N32">_xlfn.IFNA(LOOKUP(2, 1/(MOD(COLUMN(O32:XFD32)-COLUMN(O32), 5)=2)/(O32:XFD32&lt;&gt;""), O32:XFD32),"Not Submitted")</f>
        <v>Cat. -IV</v>
      </c>
      <c r="O32" s="229"/>
      <c r="P32" s="229"/>
      <c r="Q32" s="64" t="s">
        <v>37</v>
      </c>
      <c r="R32" s="34"/>
      <c r="S32" s="207" t="s">
        <v>194</v>
      </c>
      <c r="T32" s="219"/>
      <c r="U32" s="219"/>
      <c r="V32" s="569"/>
      <c r="W32" s="207"/>
      <c r="X32" s="207"/>
      <c r="Y32" s="219"/>
      <c r="Z32" s="219"/>
      <c r="AA32" s="569"/>
      <c r="AB32" s="569"/>
      <c r="AC32" s="569"/>
      <c r="AD32" s="219"/>
      <c r="AE32" s="219"/>
      <c r="AF32" s="569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7"/>
      <c r="BL32" s="207"/>
      <c r="BM32" s="635" t="str">
        <f t="shared" si="1"/>
        <v>E</v>
      </c>
      <c r="BN32" s="7"/>
      <c r="BO32" s="7"/>
      <c r="BP32" s="7"/>
      <c r="BQ32" s="7"/>
      <c r="BR32" s="7"/>
      <c r="BS32" s="7"/>
      <c r="BT32" s="7"/>
      <c r="BU32" s="7"/>
      <c r="BV32" s="7"/>
      <c r="BW32" s="7"/>
    </row>
    <row r="33" spans="1:75" s="2" customFormat="1" ht="38.25" hidden="1">
      <c r="A33" s="277">
        <v>83</v>
      </c>
      <c r="B33" s="277" t="str">
        <f t="shared" si="0"/>
        <v>PSS05B_Adani Renewable Energy 44 Limited (ARE44L)</v>
      </c>
      <c r="C33" s="279" t="s">
        <v>175</v>
      </c>
      <c r="D33" s="279" t="s">
        <v>23</v>
      </c>
      <c r="E33" s="28" t="s">
        <v>176</v>
      </c>
      <c r="F33" s="211" t="s">
        <v>235</v>
      </c>
      <c r="G33" s="282" t="s">
        <v>236</v>
      </c>
      <c r="H33" s="283" t="s">
        <v>237</v>
      </c>
      <c r="I33" s="273" t="s">
        <v>190</v>
      </c>
      <c r="J33" s="28" t="s">
        <v>142</v>
      </c>
      <c r="K33" s="567"/>
      <c r="L33" s="33"/>
      <c r="M33" s="613"/>
      <c r="N33" s="569" t="str" cm="1">
        <f t="array" ref="N33">_xlfn.IFNA(LOOKUP(2, 1/(MOD(COLUMN(O33:XFD33)-COLUMN(O33), 5)=2)/(O33:XFD33&lt;&gt;""), O33:XFD33),"Not Submitted")</f>
        <v>Cat. -IV</v>
      </c>
      <c r="O33" s="229"/>
      <c r="P33" s="229"/>
      <c r="Q33" s="64" t="s">
        <v>37</v>
      </c>
      <c r="R33" s="34"/>
      <c r="S33" s="207" t="s">
        <v>181</v>
      </c>
      <c r="T33" s="219"/>
      <c r="U33" s="219"/>
      <c r="V33" s="569"/>
      <c r="W33" s="207"/>
      <c r="X33" s="207"/>
      <c r="Y33" s="219"/>
      <c r="Z33" s="219"/>
      <c r="AA33" s="569"/>
      <c r="AB33" s="569"/>
      <c r="AC33" s="569"/>
      <c r="AD33" s="219"/>
      <c r="AE33" s="219"/>
      <c r="AF33" s="569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7"/>
      <c r="BM33" s="635" t="str">
        <f t="shared" si="1"/>
        <v>E</v>
      </c>
      <c r="BN33" s="7"/>
      <c r="BO33" s="7"/>
      <c r="BP33" s="7"/>
      <c r="BQ33" s="7"/>
      <c r="BR33" s="7"/>
      <c r="BS33" s="7"/>
      <c r="BT33" s="7"/>
      <c r="BU33" s="7"/>
      <c r="BV33" s="7"/>
      <c r="BW33" s="7"/>
    </row>
    <row r="34" spans="1:75" s="2" customFormat="1" ht="25.5" hidden="1">
      <c r="A34" s="277">
        <f>A33+1</f>
        <v>84</v>
      </c>
      <c r="B34" s="277" t="str">
        <f t="shared" si="0"/>
        <v>PSS05B_Adani Renewable Energy 44 Limited (ARE44L)</v>
      </c>
      <c r="C34" s="279" t="s">
        <v>175</v>
      </c>
      <c r="D34" s="279" t="s">
        <v>23</v>
      </c>
      <c r="E34" s="28" t="s">
        <v>176</v>
      </c>
      <c r="F34" s="211" t="s">
        <v>238</v>
      </c>
      <c r="G34" s="282" t="s">
        <v>239</v>
      </c>
      <c r="H34" s="270" t="s">
        <v>184</v>
      </c>
      <c r="I34" s="273" t="s">
        <v>180</v>
      </c>
      <c r="J34" s="28" t="s">
        <v>142</v>
      </c>
      <c r="K34" s="567"/>
      <c r="L34" s="33"/>
      <c r="M34" s="613"/>
      <c r="N34" s="569" t="str" cm="1">
        <f t="array" ref="N34">_xlfn.IFNA(LOOKUP(2, 1/(MOD(COLUMN(O34:XFD34)-COLUMN(O34), 5)=2)/(O34:XFD34&lt;&gt;""), O34:XFD34),"Not Submitted")</f>
        <v>Cat. -II</v>
      </c>
      <c r="O34" s="229"/>
      <c r="P34" s="229"/>
      <c r="Q34" s="64" t="s">
        <v>35</v>
      </c>
      <c r="R34" s="34"/>
      <c r="S34" s="207" t="s">
        <v>205</v>
      </c>
      <c r="T34" s="219"/>
      <c r="U34" s="219"/>
      <c r="V34" s="569"/>
      <c r="W34" s="207"/>
      <c r="X34" s="207"/>
      <c r="Y34" s="219"/>
      <c r="Z34" s="219"/>
      <c r="AA34" s="569"/>
      <c r="AB34" s="569"/>
      <c r="AC34" s="569"/>
      <c r="AD34" s="219"/>
      <c r="AE34" s="219"/>
      <c r="AF34" s="569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207"/>
      <c r="BD34" s="207"/>
      <c r="BE34" s="207"/>
      <c r="BF34" s="207"/>
      <c r="BG34" s="207"/>
      <c r="BH34" s="207"/>
      <c r="BI34" s="207"/>
      <c r="BJ34" s="207"/>
      <c r="BK34" s="207"/>
      <c r="BL34" s="207"/>
      <c r="BM34" s="635" t="str">
        <f t="shared" si="1"/>
        <v>E</v>
      </c>
      <c r="BN34" s="7"/>
      <c r="BO34" s="7"/>
      <c r="BP34" s="7"/>
      <c r="BQ34" s="7"/>
      <c r="BR34" s="7"/>
      <c r="BS34" s="7"/>
      <c r="BT34" s="7"/>
      <c r="BU34" s="7"/>
      <c r="BV34" s="7"/>
      <c r="BW34" s="7"/>
    </row>
    <row r="35" spans="1:75" s="2" customFormat="1" ht="38.25" hidden="1">
      <c r="A35" s="277">
        <v>84</v>
      </c>
      <c r="B35" s="277" t="str">
        <f t="shared" ref="B35:B66" si="2">$A$1</f>
        <v>PSS05B_Adani Renewable Energy 44 Limited (ARE44L)</v>
      </c>
      <c r="C35" s="279" t="s">
        <v>175</v>
      </c>
      <c r="D35" s="279" t="s">
        <v>23</v>
      </c>
      <c r="E35" s="28" t="s">
        <v>176</v>
      </c>
      <c r="F35" s="211" t="s">
        <v>240</v>
      </c>
      <c r="G35" s="282" t="s">
        <v>241</v>
      </c>
      <c r="H35" s="270" t="s">
        <v>242</v>
      </c>
      <c r="I35" s="273" t="s">
        <v>190</v>
      </c>
      <c r="J35" s="28" t="s">
        <v>142</v>
      </c>
      <c r="K35" s="567"/>
      <c r="L35" s="33"/>
      <c r="M35" s="613"/>
      <c r="N35" s="569" t="str" cm="1">
        <f t="array" ref="N35">_xlfn.IFNA(LOOKUP(2, 1/(MOD(COLUMN(O35:XFD35)-COLUMN(O35), 5)=2)/(O35:XFD35&lt;&gt;""), O35:XFD35),"Not Submitted")</f>
        <v>Cat. -IV</v>
      </c>
      <c r="O35" s="229"/>
      <c r="P35" s="229"/>
      <c r="Q35" s="64" t="s">
        <v>37</v>
      </c>
      <c r="R35" s="34"/>
      <c r="S35" s="207" t="s">
        <v>181</v>
      </c>
      <c r="T35" s="219"/>
      <c r="U35" s="219"/>
      <c r="V35" s="569"/>
      <c r="W35" s="207"/>
      <c r="X35" s="207"/>
      <c r="Y35" s="219"/>
      <c r="Z35" s="219"/>
      <c r="AA35" s="569"/>
      <c r="AB35" s="569"/>
      <c r="AC35" s="569"/>
      <c r="AD35" s="219"/>
      <c r="AE35" s="219"/>
      <c r="AF35" s="569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7"/>
      <c r="AX35" s="207"/>
      <c r="AY35" s="207"/>
      <c r="AZ35" s="207"/>
      <c r="BA35" s="207"/>
      <c r="BB35" s="207"/>
      <c r="BC35" s="207"/>
      <c r="BD35" s="207"/>
      <c r="BE35" s="207"/>
      <c r="BF35" s="207"/>
      <c r="BG35" s="207"/>
      <c r="BH35" s="207"/>
      <c r="BI35" s="207"/>
      <c r="BJ35" s="207"/>
      <c r="BK35" s="207"/>
      <c r="BL35" s="207"/>
      <c r="BM35" s="635" t="str">
        <f t="shared" ref="BM35:BM66" si="3">MID(F35,20,1)</f>
        <v>E</v>
      </c>
      <c r="BN35" s="7"/>
      <c r="BO35" s="7"/>
      <c r="BP35" s="7"/>
      <c r="BQ35" s="7"/>
      <c r="BR35" s="7"/>
      <c r="BS35" s="7"/>
      <c r="BT35" s="7"/>
      <c r="BU35" s="7"/>
      <c r="BV35" s="7"/>
      <c r="BW35" s="7"/>
    </row>
    <row r="36" spans="1:75" s="2" customFormat="1" ht="38.25" hidden="1">
      <c r="A36" s="277">
        <f>A35+1</f>
        <v>85</v>
      </c>
      <c r="B36" s="277" t="str">
        <f t="shared" si="2"/>
        <v>PSS05B_Adani Renewable Energy 44 Limited (ARE44L)</v>
      </c>
      <c r="C36" s="279" t="s">
        <v>175</v>
      </c>
      <c r="D36" s="279" t="s">
        <v>23</v>
      </c>
      <c r="E36" s="28" t="s">
        <v>176</v>
      </c>
      <c r="F36" s="211" t="s">
        <v>243</v>
      </c>
      <c r="G36" s="282" t="s">
        <v>244</v>
      </c>
      <c r="H36" s="270" t="s">
        <v>245</v>
      </c>
      <c r="I36" s="273" t="s">
        <v>225</v>
      </c>
      <c r="J36" s="28" t="s">
        <v>142</v>
      </c>
      <c r="K36" s="567"/>
      <c r="L36" s="33"/>
      <c r="M36" s="613"/>
      <c r="N36" s="569" t="str" cm="1">
        <f t="array" ref="N36">_xlfn.IFNA(LOOKUP(2, 1/(MOD(COLUMN(O36:XFD36)-COLUMN(O36), 5)=2)/(O36:XFD36&lt;&gt;""), O36:XFD36),"Not Submitted")</f>
        <v>Cat. -IV</v>
      </c>
      <c r="O36" s="229"/>
      <c r="P36" s="229"/>
      <c r="Q36" s="64" t="s">
        <v>37</v>
      </c>
      <c r="R36" s="34"/>
      <c r="S36" s="207" t="s">
        <v>198</v>
      </c>
      <c r="T36" s="219"/>
      <c r="U36" s="219"/>
      <c r="V36" s="569"/>
      <c r="W36" s="207"/>
      <c r="X36" s="207"/>
      <c r="Y36" s="219"/>
      <c r="Z36" s="219"/>
      <c r="AA36" s="569"/>
      <c r="AB36" s="569"/>
      <c r="AC36" s="569"/>
      <c r="AD36" s="219"/>
      <c r="AE36" s="219"/>
      <c r="AF36" s="569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07"/>
      <c r="BC36" s="207"/>
      <c r="BD36" s="207"/>
      <c r="BE36" s="207"/>
      <c r="BF36" s="207"/>
      <c r="BG36" s="207"/>
      <c r="BH36" s="207"/>
      <c r="BI36" s="207"/>
      <c r="BJ36" s="207"/>
      <c r="BK36" s="207"/>
      <c r="BL36" s="207"/>
      <c r="BM36" s="635" t="str">
        <f t="shared" si="3"/>
        <v>E</v>
      </c>
      <c r="BN36" s="7"/>
      <c r="BO36" s="7"/>
      <c r="BP36" s="7"/>
      <c r="BQ36" s="7"/>
      <c r="BR36" s="7"/>
      <c r="BS36" s="7"/>
      <c r="BT36" s="7"/>
      <c r="BU36" s="7"/>
      <c r="BV36" s="7"/>
      <c r="BW36" s="7"/>
    </row>
    <row r="37" spans="1:75" s="2" customFormat="1" ht="38.25" hidden="1">
      <c r="A37" s="277">
        <v>85</v>
      </c>
      <c r="B37" s="277" t="str">
        <f t="shared" si="2"/>
        <v>PSS05B_Adani Renewable Energy 44 Limited (ARE44L)</v>
      </c>
      <c r="C37" s="279" t="s">
        <v>175</v>
      </c>
      <c r="D37" s="279" t="s">
        <v>23</v>
      </c>
      <c r="E37" s="28" t="s">
        <v>176</v>
      </c>
      <c r="F37" s="211" t="s">
        <v>246</v>
      </c>
      <c r="G37" s="282" t="s">
        <v>247</v>
      </c>
      <c r="H37" s="270" t="s">
        <v>248</v>
      </c>
      <c r="I37" s="273" t="s">
        <v>190</v>
      </c>
      <c r="J37" s="28" t="s">
        <v>142</v>
      </c>
      <c r="K37" s="567"/>
      <c r="L37" s="33"/>
      <c r="M37" s="613"/>
      <c r="N37" s="569" t="str" cm="1">
        <f t="array" ref="N37">_xlfn.IFNA(LOOKUP(2, 1/(MOD(COLUMN(O37:XFD37)-COLUMN(O37), 5)=2)/(O37:XFD37&lt;&gt;""), O37:XFD37),"Not Submitted")</f>
        <v>Cat. -IV</v>
      </c>
      <c r="O37" s="229"/>
      <c r="P37" s="229"/>
      <c r="Q37" s="64" t="s">
        <v>37</v>
      </c>
      <c r="R37" s="34"/>
      <c r="S37" s="207" t="s">
        <v>181</v>
      </c>
      <c r="T37" s="219"/>
      <c r="U37" s="219"/>
      <c r="V37" s="569"/>
      <c r="W37" s="207"/>
      <c r="X37" s="207"/>
      <c r="Y37" s="219"/>
      <c r="Z37" s="219"/>
      <c r="AA37" s="569"/>
      <c r="AB37" s="569"/>
      <c r="AC37" s="569"/>
      <c r="AD37" s="219"/>
      <c r="AE37" s="219"/>
      <c r="AF37" s="569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7"/>
      <c r="AR37" s="207"/>
      <c r="AS37" s="207"/>
      <c r="AT37" s="207"/>
      <c r="AU37" s="207"/>
      <c r="AV37" s="207"/>
      <c r="AW37" s="207"/>
      <c r="AX37" s="207"/>
      <c r="AY37" s="207"/>
      <c r="AZ37" s="207"/>
      <c r="BA37" s="207"/>
      <c r="BB37" s="207"/>
      <c r="BC37" s="207"/>
      <c r="BD37" s="207"/>
      <c r="BE37" s="207"/>
      <c r="BF37" s="207"/>
      <c r="BG37" s="207"/>
      <c r="BH37" s="207"/>
      <c r="BI37" s="207"/>
      <c r="BJ37" s="207"/>
      <c r="BK37" s="207"/>
      <c r="BL37" s="207"/>
      <c r="BM37" s="635" t="str">
        <f t="shared" si="3"/>
        <v>E</v>
      </c>
      <c r="BN37" s="7"/>
      <c r="BO37" s="7"/>
      <c r="BP37" s="7"/>
      <c r="BQ37" s="7"/>
      <c r="BR37" s="7"/>
      <c r="BS37" s="7"/>
      <c r="BT37" s="7"/>
      <c r="BU37" s="7"/>
      <c r="BV37" s="7"/>
      <c r="BW37" s="7"/>
    </row>
    <row r="38" spans="1:75" s="2" customFormat="1" ht="25.5" hidden="1">
      <c r="A38" s="277">
        <f>A37+1</f>
        <v>86</v>
      </c>
      <c r="B38" s="277" t="str">
        <f t="shared" si="2"/>
        <v>PSS05B_Adani Renewable Energy 44 Limited (ARE44L)</v>
      </c>
      <c r="C38" s="279" t="s">
        <v>175</v>
      </c>
      <c r="D38" s="279" t="s">
        <v>23</v>
      </c>
      <c r="E38" s="28" t="s">
        <v>176</v>
      </c>
      <c r="F38" s="211" t="s">
        <v>249</v>
      </c>
      <c r="G38" s="282" t="s">
        <v>250</v>
      </c>
      <c r="H38" s="270" t="s">
        <v>251</v>
      </c>
      <c r="I38" s="273" t="s">
        <v>190</v>
      </c>
      <c r="J38" s="28" t="s">
        <v>142</v>
      </c>
      <c r="K38" s="567"/>
      <c r="L38" s="33"/>
      <c r="M38" s="613"/>
      <c r="N38" s="569" t="str" cm="1">
        <f t="array" ref="N38">_xlfn.IFNA(LOOKUP(2, 1/(MOD(COLUMN(O38:XFD38)-COLUMN(O38), 5)=2)/(O38:XFD38&lt;&gt;""), O38:XFD38),"Not Submitted")</f>
        <v>Cat. -IV</v>
      </c>
      <c r="O38" s="229"/>
      <c r="P38" s="229"/>
      <c r="Q38" s="64" t="s">
        <v>37</v>
      </c>
      <c r="R38" s="34"/>
      <c r="S38" s="207" t="s">
        <v>252</v>
      </c>
      <c r="T38" s="219"/>
      <c r="U38" s="219"/>
      <c r="V38" s="569"/>
      <c r="W38" s="207"/>
      <c r="X38" s="207"/>
      <c r="Y38" s="219"/>
      <c r="Z38" s="219"/>
      <c r="AA38" s="569"/>
      <c r="AB38" s="569"/>
      <c r="AC38" s="569"/>
      <c r="AD38" s="219"/>
      <c r="AE38" s="219"/>
      <c r="AF38" s="569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07"/>
      <c r="BD38" s="207"/>
      <c r="BE38" s="207"/>
      <c r="BF38" s="207"/>
      <c r="BG38" s="207"/>
      <c r="BH38" s="207"/>
      <c r="BI38" s="207"/>
      <c r="BJ38" s="207"/>
      <c r="BK38" s="207"/>
      <c r="BL38" s="207"/>
      <c r="BM38" s="635" t="str">
        <f t="shared" si="3"/>
        <v>E</v>
      </c>
      <c r="BN38" s="7"/>
      <c r="BO38" s="7"/>
      <c r="BP38" s="7"/>
      <c r="BQ38" s="7"/>
      <c r="BR38" s="7"/>
      <c r="BS38" s="7"/>
      <c r="BT38" s="7"/>
      <c r="BU38" s="7"/>
      <c r="BV38" s="7"/>
      <c r="BW38" s="7"/>
    </row>
    <row r="39" spans="1:75" s="2" customFormat="1" ht="38.25" hidden="1">
      <c r="A39" s="277">
        <v>86</v>
      </c>
      <c r="B39" s="277" t="str">
        <f t="shared" si="2"/>
        <v>PSS05B_Adani Renewable Energy 44 Limited (ARE44L)</v>
      </c>
      <c r="C39" s="279" t="s">
        <v>175</v>
      </c>
      <c r="D39" s="279" t="s">
        <v>23</v>
      </c>
      <c r="E39" s="28" t="s">
        <v>176</v>
      </c>
      <c r="F39" s="211" t="s">
        <v>253</v>
      </c>
      <c r="G39" s="285" t="s">
        <v>254</v>
      </c>
      <c r="H39" s="270" t="s">
        <v>255</v>
      </c>
      <c r="I39" s="273" t="s">
        <v>190</v>
      </c>
      <c r="J39" s="28" t="s">
        <v>142</v>
      </c>
      <c r="K39" s="567"/>
      <c r="L39" s="33"/>
      <c r="M39" s="613"/>
      <c r="N39" s="569" t="str" cm="1">
        <f t="array" ref="N39">_xlfn.IFNA(LOOKUP(2, 1/(MOD(COLUMN(O39:XFD39)-COLUMN(O39), 5)=2)/(O39:XFD39&lt;&gt;""), O39:XFD39),"Not Submitted")</f>
        <v>Cat. -IV</v>
      </c>
      <c r="O39" s="229"/>
      <c r="P39" s="229"/>
      <c r="Q39" s="64" t="s">
        <v>37</v>
      </c>
      <c r="R39" s="34"/>
      <c r="S39" s="207" t="s">
        <v>181</v>
      </c>
      <c r="T39" s="219"/>
      <c r="U39" s="219"/>
      <c r="V39" s="569"/>
      <c r="W39" s="207"/>
      <c r="X39" s="207"/>
      <c r="Y39" s="219"/>
      <c r="Z39" s="219"/>
      <c r="AA39" s="569"/>
      <c r="AB39" s="569"/>
      <c r="AC39" s="569"/>
      <c r="AD39" s="219"/>
      <c r="AE39" s="219"/>
      <c r="AF39" s="569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7"/>
      <c r="AV39" s="207"/>
      <c r="AW39" s="207"/>
      <c r="AX39" s="207"/>
      <c r="AY39" s="207"/>
      <c r="AZ39" s="207"/>
      <c r="BA39" s="207"/>
      <c r="BB39" s="207"/>
      <c r="BC39" s="207"/>
      <c r="BD39" s="207"/>
      <c r="BE39" s="207"/>
      <c r="BF39" s="207"/>
      <c r="BG39" s="207"/>
      <c r="BH39" s="207"/>
      <c r="BI39" s="207"/>
      <c r="BJ39" s="207"/>
      <c r="BK39" s="207"/>
      <c r="BL39" s="207"/>
      <c r="BM39" s="635" t="str">
        <f t="shared" si="3"/>
        <v>E</v>
      </c>
      <c r="BN39" s="7"/>
      <c r="BO39" s="7"/>
      <c r="BP39" s="7"/>
      <c r="BQ39" s="7"/>
      <c r="BR39" s="7"/>
      <c r="BS39" s="7"/>
      <c r="BT39" s="7"/>
      <c r="BU39" s="7"/>
      <c r="BV39" s="7"/>
      <c r="BW39" s="7"/>
    </row>
    <row r="40" spans="1:75" s="2" customFormat="1" ht="25.5" hidden="1">
      <c r="A40" s="277">
        <f>A39+1</f>
        <v>87</v>
      </c>
      <c r="B40" s="277" t="str">
        <f t="shared" si="2"/>
        <v>PSS05B_Adani Renewable Energy 44 Limited (ARE44L)</v>
      </c>
      <c r="C40" s="279" t="s">
        <v>175</v>
      </c>
      <c r="D40" s="279" t="s">
        <v>23</v>
      </c>
      <c r="E40" s="28" t="s">
        <v>176</v>
      </c>
      <c r="F40" s="211" t="s">
        <v>256</v>
      </c>
      <c r="G40" s="285" t="s">
        <v>257</v>
      </c>
      <c r="H40" s="270" t="s">
        <v>258</v>
      </c>
      <c r="I40" s="28"/>
      <c r="J40" s="28" t="s">
        <v>142</v>
      </c>
      <c r="K40" s="567"/>
      <c r="L40" s="33"/>
      <c r="M40" s="613"/>
      <c r="N40" s="569" t="str" cm="1">
        <f t="array" ref="N40">_xlfn.IFNA(LOOKUP(2, 1/(MOD(COLUMN(O40:XFD40)-COLUMN(O40), 5)=2)/(O40:XFD40&lt;&gt;""), O40:XFD40),"Not Submitted")</f>
        <v>Cat. -IV</v>
      </c>
      <c r="O40" s="229"/>
      <c r="P40" s="229"/>
      <c r="Q40" s="64" t="s">
        <v>37</v>
      </c>
      <c r="R40" s="34"/>
      <c r="S40" s="207" t="s">
        <v>259</v>
      </c>
      <c r="T40" s="219"/>
      <c r="U40" s="219"/>
      <c r="V40" s="569"/>
      <c r="W40" s="207"/>
      <c r="X40" s="207"/>
      <c r="Y40" s="219"/>
      <c r="Z40" s="219"/>
      <c r="AA40" s="569"/>
      <c r="AB40" s="569"/>
      <c r="AC40" s="569"/>
      <c r="AD40" s="219"/>
      <c r="AE40" s="219"/>
      <c r="AF40" s="569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07"/>
      <c r="AU40" s="207"/>
      <c r="AV40" s="207"/>
      <c r="AW40" s="207"/>
      <c r="AX40" s="207"/>
      <c r="AY40" s="207"/>
      <c r="AZ40" s="207"/>
      <c r="BA40" s="207"/>
      <c r="BB40" s="207"/>
      <c r="BC40" s="207"/>
      <c r="BD40" s="207"/>
      <c r="BE40" s="207"/>
      <c r="BF40" s="207"/>
      <c r="BG40" s="207"/>
      <c r="BH40" s="207"/>
      <c r="BI40" s="207"/>
      <c r="BJ40" s="207"/>
      <c r="BK40" s="207"/>
      <c r="BL40" s="207"/>
      <c r="BM40" s="635" t="str">
        <f t="shared" si="3"/>
        <v>E</v>
      </c>
      <c r="BN40" s="7"/>
      <c r="BO40" s="7"/>
      <c r="BP40" s="7"/>
      <c r="BQ40" s="7"/>
      <c r="BR40" s="7"/>
      <c r="BS40" s="7"/>
      <c r="BT40" s="7"/>
      <c r="BU40" s="7"/>
      <c r="BV40" s="7"/>
      <c r="BW40" s="7"/>
    </row>
    <row r="41" spans="1:75" s="2" customFormat="1" ht="25.5" hidden="1">
      <c r="A41" s="277">
        <v>87</v>
      </c>
      <c r="B41" s="277" t="str">
        <f t="shared" si="2"/>
        <v>PSS05B_Adani Renewable Energy 44 Limited (ARE44L)</v>
      </c>
      <c r="C41" s="279" t="s">
        <v>175</v>
      </c>
      <c r="D41" s="279" t="s">
        <v>23</v>
      </c>
      <c r="E41" s="28" t="s">
        <v>176</v>
      </c>
      <c r="F41" s="211" t="s">
        <v>260</v>
      </c>
      <c r="G41" s="285" t="s">
        <v>261</v>
      </c>
      <c r="H41" s="270" t="s">
        <v>262</v>
      </c>
      <c r="I41" s="28"/>
      <c r="J41" s="28" t="s">
        <v>142</v>
      </c>
      <c r="K41" s="567"/>
      <c r="L41" s="33"/>
      <c r="M41" s="613"/>
      <c r="N41" s="569" t="str" cm="1">
        <f t="array" ref="N41">_xlfn.IFNA(LOOKUP(2, 1/(MOD(COLUMN(O41:XFD41)-COLUMN(O41), 5)=2)/(O41:XFD41&lt;&gt;""), O41:XFD41),"Not Submitted")</f>
        <v>Cat. -I_Star</v>
      </c>
      <c r="O41" s="229"/>
      <c r="P41" s="229"/>
      <c r="Q41" s="64" t="s">
        <v>34</v>
      </c>
      <c r="R41" s="34"/>
      <c r="S41" s="207" t="s">
        <v>259</v>
      </c>
      <c r="T41" s="219"/>
      <c r="U41" s="219"/>
      <c r="V41" s="569"/>
      <c r="W41" s="207"/>
      <c r="X41" s="207"/>
      <c r="Y41" s="219"/>
      <c r="Z41" s="219"/>
      <c r="AA41" s="569"/>
      <c r="AB41" s="569"/>
      <c r="AC41" s="569"/>
      <c r="AD41" s="219"/>
      <c r="AE41" s="219"/>
      <c r="AF41" s="569"/>
      <c r="AG41" s="207"/>
      <c r="AH41" s="207"/>
      <c r="AI41" s="207"/>
      <c r="AJ41" s="207"/>
      <c r="AK41" s="207"/>
      <c r="AL41" s="207"/>
      <c r="AM41" s="207"/>
      <c r="AN41" s="207"/>
      <c r="AO41" s="207"/>
      <c r="AP41" s="207"/>
      <c r="AQ41" s="207"/>
      <c r="AR41" s="207"/>
      <c r="AS41" s="207"/>
      <c r="AT41" s="207"/>
      <c r="AU41" s="207"/>
      <c r="AV41" s="207"/>
      <c r="AW41" s="207"/>
      <c r="AX41" s="207"/>
      <c r="AY41" s="207"/>
      <c r="AZ41" s="207"/>
      <c r="BA41" s="207"/>
      <c r="BB41" s="207"/>
      <c r="BC41" s="207"/>
      <c r="BD41" s="207"/>
      <c r="BE41" s="207"/>
      <c r="BF41" s="207"/>
      <c r="BG41" s="207"/>
      <c r="BH41" s="207"/>
      <c r="BI41" s="207"/>
      <c r="BJ41" s="207"/>
      <c r="BK41" s="207"/>
      <c r="BL41" s="207"/>
      <c r="BM41" s="635" t="str">
        <f t="shared" si="3"/>
        <v>E</v>
      </c>
      <c r="BN41" s="7"/>
      <c r="BO41" s="7"/>
      <c r="BP41" s="7"/>
      <c r="BQ41" s="7"/>
      <c r="BR41" s="7"/>
      <c r="BS41" s="7"/>
      <c r="BT41" s="7"/>
      <c r="BU41" s="7"/>
      <c r="BV41" s="7"/>
      <c r="BW41" s="7"/>
    </row>
    <row r="42" spans="1:75" s="2" customFormat="1" ht="38.25" hidden="1">
      <c r="A42" s="277">
        <f>A41+1</f>
        <v>88</v>
      </c>
      <c r="B42" s="277" t="str">
        <f t="shared" si="2"/>
        <v>PSS05B_Adani Renewable Energy 44 Limited (ARE44L)</v>
      </c>
      <c r="C42" s="279" t="s">
        <v>175</v>
      </c>
      <c r="D42" s="279" t="s">
        <v>23</v>
      </c>
      <c r="E42" s="28" t="s">
        <v>176</v>
      </c>
      <c r="F42" s="211" t="s">
        <v>263</v>
      </c>
      <c r="G42" s="282" t="s">
        <v>264</v>
      </c>
      <c r="H42" s="270" t="s">
        <v>265</v>
      </c>
      <c r="I42" s="273" t="s">
        <v>180</v>
      </c>
      <c r="J42" s="28" t="s">
        <v>159</v>
      </c>
      <c r="K42" s="567"/>
      <c r="L42" s="33"/>
      <c r="M42" s="613"/>
      <c r="N42" s="569" t="str" cm="1">
        <f t="array" ref="N42">_xlfn.IFNA(LOOKUP(2, 1/(MOD(COLUMN(O42:XFD42)-COLUMN(O42), 5)=2)/(O42:XFD42&lt;&gt;""), O42:XFD42),"Not Submitted")</f>
        <v>Cat. -I_Star</v>
      </c>
      <c r="O42" s="229"/>
      <c r="P42" s="229"/>
      <c r="Q42" s="64" t="s">
        <v>34</v>
      </c>
      <c r="R42" s="34"/>
      <c r="S42" s="207" t="s">
        <v>198</v>
      </c>
      <c r="T42" s="219"/>
      <c r="U42" s="219"/>
      <c r="V42" s="569"/>
      <c r="W42" s="207"/>
      <c r="X42" s="207"/>
      <c r="Y42" s="219"/>
      <c r="Z42" s="219"/>
      <c r="AA42" s="569"/>
      <c r="AB42" s="569"/>
      <c r="AC42" s="569"/>
      <c r="AD42" s="219"/>
      <c r="AE42" s="219"/>
      <c r="AF42" s="569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7"/>
      <c r="AV42" s="207"/>
      <c r="AW42" s="207"/>
      <c r="AX42" s="207"/>
      <c r="AY42" s="207"/>
      <c r="AZ42" s="207"/>
      <c r="BA42" s="207"/>
      <c r="BB42" s="207"/>
      <c r="BC42" s="207"/>
      <c r="BD42" s="207"/>
      <c r="BE42" s="207"/>
      <c r="BF42" s="207"/>
      <c r="BG42" s="207"/>
      <c r="BH42" s="207"/>
      <c r="BI42" s="207"/>
      <c r="BJ42" s="207"/>
      <c r="BK42" s="207"/>
      <c r="BL42" s="207"/>
      <c r="BM42" s="635" t="str">
        <f t="shared" si="3"/>
        <v>E</v>
      </c>
      <c r="BN42" s="7"/>
      <c r="BO42" s="7"/>
      <c r="BP42" s="7"/>
      <c r="BQ42" s="7"/>
      <c r="BR42" s="7"/>
      <c r="BS42" s="7"/>
      <c r="BT42" s="7"/>
      <c r="BU42" s="7"/>
      <c r="BV42" s="7"/>
      <c r="BW42" s="7"/>
    </row>
    <row r="43" spans="1:75" s="2" customFormat="1" ht="38.25" hidden="1">
      <c r="A43" s="277">
        <v>88</v>
      </c>
      <c r="B43" s="277" t="str">
        <f t="shared" si="2"/>
        <v>PSS05B_Adani Renewable Energy 44 Limited (ARE44L)</v>
      </c>
      <c r="C43" s="279" t="s">
        <v>175</v>
      </c>
      <c r="D43" s="279" t="s">
        <v>23</v>
      </c>
      <c r="E43" s="28" t="s">
        <v>176</v>
      </c>
      <c r="F43" s="211" t="s">
        <v>266</v>
      </c>
      <c r="G43" s="282" t="s">
        <v>267</v>
      </c>
      <c r="H43" s="270" t="s">
        <v>268</v>
      </c>
      <c r="I43" s="273" t="s">
        <v>180</v>
      </c>
      <c r="J43" s="28" t="s">
        <v>142</v>
      </c>
      <c r="K43" s="567"/>
      <c r="L43" s="33"/>
      <c r="M43" s="613"/>
      <c r="N43" s="569" t="str" cm="1">
        <f t="array" ref="N43">_xlfn.IFNA(LOOKUP(2, 1/(MOD(COLUMN(O43:XFD43)-COLUMN(O43), 5)=2)/(O43:XFD43&lt;&gt;""), O43:XFD43),"Not Submitted")</f>
        <v>Cat. -IV</v>
      </c>
      <c r="O43" s="229"/>
      <c r="P43" s="229"/>
      <c r="Q43" s="64" t="s">
        <v>37</v>
      </c>
      <c r="R43" s="34"/>
      <c r="S43" s="207" t="s">
        <v>198</v>
      </c>
      <c r="T43" s="219"/>
      <c r="U43" s="219"/>
      <c r="V43" s="569"/>
      <c r="W43" s="207"/>
      <c r="X43" s="207"/>
      <c r="Y43" s="219"/>
      <c r="Z43" s="219"/>
      <c r="AA43" s="569"/>
      <c r="AB43" s="569"/>
      <c r="AC43" s="569"/>
      <c r="AD43" s="219"/>
      <c r="AE43" s="219"/>
      <c r="AF43" s="569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  <c r="AU43" s="207"/>
      <c r="AV43" s="207"/>
      <c r="AW43" s="207"/>
      <c r="AX43" s="207"/>
      <c r="AY43" s="207"/>
      <c r="AZ43" s="207"/>
      <c r="BA43" s="207"/>
      <c r="BB43" s="207"/>
      <c r="BC43" s="207"/>
      <c r="BD43" s="207"/>
      <c r="BE43" s="207"/>
      <c r="BF43" s="207"/>
      <c r="BG43" s="207"/>
      <c r="BH43" s="207"/>
      <c r="BI43" s="207"/>
      <c r="BJ43" s="207"/>
      <c r="BK43" s="207"/>
      <c r="BL43" s="207"/>
      <c r="BM43" s="635" t="str">
        <f t="shared" si="3"/>
        <v>E</v>
      </c>
      <c r="BN43" s="7"/>
      <c r="BO43" s="7"/>
      <c r="BP43" s="7"/>
      <c r="BQ43" s="7"/>
      <c r="BR43" s="7"/>
      <c r="BS43" s="7"/>
      <c r="BT43" s="7"/>
      <c r="BU43" s="7"/>
      <c r="BV43" s="7"/>
      <c r="BW43" s="7"/>
    </row>
    <row r="44" spans="1:75" s="2" customFormat="1" ht="38.25" hidden="1">
      <c r="A44" s="277">
        <f>A43+1</f>
        <v>89</v>
      </c>
      <c r="B44" s="277" t="str">
        <f t="shared" si="2"/>
        <v>PSS05B_Adani Renewable Energy 44 Limited (ARE44L)</v>
      </c>
      <c r="C44" s="279" t="s">
        <v>175</v>
      </c>
      <c r="D44" s="279" t="s">
        <v>23</v>
      </c>
      <c r="E44" s="28" t="s">
        <v>176</v>
      </c>
      <c r="F44" s="211" t="s">
        <v>269</v>
      </c>
      <c r="G44" s="282" t="s">
        <v>270</v>
      </c>
      <c r="H44" s="270" t="s">
        <v>271</v>
      </c>
      <c r="I44" s="273" t="s">
        <v>180</v>
      </c>
      <c r="J44" s="28" t="s">
        <v>142</v>
      </c>
      <c r="K44" s="567"/>
      <c r="L44" s="33"/>
      <c r="M44" s="613"/>
      <c r="N44" s="569" t="str" cm="1">
        <f t="array" ref="N44">_xlfn.IFNA(LOOKUP(2, 1/(MOD(COLUMN(O44:XFD44)-COLUMN(O44), 5)=2)/(O44:XFD44&lt;&gt;""), O44:XFD44),"Not Submitted")</f>
        <v>Cat. -I_Star</v>
      </c>
      <c r="O44" s="229"/>
      <c r="P44" s="229"/>
      <c r="Q44" s="64" t="s">
        <v>34</v>
      </c>
      <c r="R44" s="34"/>
      <c r="S44" s="207" t="s">
        <v>181</v>
      </c>
      <c r="T44" s="219"/>
      <c r="U44" s="219"/>
      <c r="V44" s="569"/>
      <c r="W44" s="207"/>
      <c r="X44" s="207"/>
      <c r="Y44" s="219"/>
      <c r="Z44" s="219"/>
      <c r="AA44" s="569"/>
      <c r="AB44" s="569"/>
      <c r="AC44" s="569"/>
      <c r="AD44" s="219"/>
      <c r="AE44" s="219"/>
      <c r="AF44" s="569"/>
      <c r="AG44" s="207"/>
      <c r="AH44" s="207"/>
      <c r="AI44" s="207"/>
      <c r="AJ44" s="207"/>
      <c r="AK44" s="207"/>
      <c r="AL44" s="207"/>
      <c r="AM44" s="207"/>
      <c r="AN44" s="207"/>
      <c r="AO44" s="207"/>
      <c r="AP44" s="207"/>
      <c r="AQ44" s="207"/>
      <c r="AR44" s="207"/>
      <c r="AS44" s="207"/>
      <c r="AT44" s="207"/>
      <c r="AU44" s="207"/>
      <c r="AV44" s="207"/>
      <c r="AW44" s="207"/>
      <c r="AX44" s="207"/>
      <c r="AY44" s="207"/>
      <c r="AZ44" s="207"/>
      <c r="BA44" s="207"/>
      <c r="BB44" s="207"/>
      <c r="BC44" s="207"/>
      <c r="BD44" s="207"/>
      <c r="BE44" s="207"/>
      <c r="BF44" s="207"/>
      <c r="BG44" s="207"/>
      <c r="BH44" s="207"/>
      <c r="BI44" s="207"/>
      <c r="BJ44" s="207"/>
      <c r="BK44" s="207"/>
      <c r="BL44" s="207"/>
      <c r="BM44" s="635" t="str">
        <f t="shared" si="3"/>
        <v>E</v>
      </c>
      <c r="BN44" s="7"/>
      <c r="BO44" s="7"/>
      <c r="BP44" s="7"/>
      <c r="BQ44" s="7"/>
      <c r="BR44" s="7"/>
      <c r="BS44" s="7"/>
      <c r="BT44" s="7"/>
      <c r="BU44" s="7"/>
      <c r="BV44" s="7"/>
      <c r="BW44" s="7"/>
    </row>
    <row r="45" spans="1:75" s="2" customFormat="1" ht="38.25" hidden="1">
      <c r="A45" s="277">
        <v>89</v>
      </c>
      <c r="B45" s="277" t="str">
        <f t="shared" si="2"/>
        <v>PSS05B_Adani Renewable Energy 44 Limited (ARE44L)</v>
      </c>
      <c r="C45" s="279" t="s">
        <v>175</v>
      </c>
      <c r="D45" s="279" t="s">
        <v>23</v>
      </c>
      <c r="E45" s="28" t="s">
        <v>176</v>
      </c>
      <c r="F45" s="211" t="s">
        <v>272</v>
      </c>
      <c r="G45" s="282" t="s">
        <v>273</v>
      </c>
      <c r="H45" s="270" t="s">
        <v>274</v>
      </c>
      <c r="I45" s="273" t="s">
        <v>180</v>
      </c>
      <c r="J45" s="28" t="s">
        <v>142</v>
      </c>
      <c r="K45" s="567"/>
      <c r="L45" s="33"/>
      <c r="M45" s="613"/>
      <c r="N45" s="569" t="str" cm="1">
        <f t="array" ref="N45">_xlfn.IFNA(LOOKUP(2, 1/(MOD(COLUMN(O45:XFD45)-COLUMN(O45), 5)=2)/(O45:XFD45&lt;&gt;""), O45:XFD45),"Not Submitted")</f>
        <v>Cat. -I_Star</v>
      </c>
      <c r="O45" s="229"/>
      <c r="P45" s="229"/>
      <c r="Q45" s="64" t="s">
        <v>34</v>
      </c>
      <c r="R45" s="34"/>
      <c r="S45" s="207" t="s">
        <v>181</v>
      </c>
      <c r="T45" s="219"/>
      <c r="U45" s="219"/>
      <c r="V45" s="569"/>
      <c r="W45" s="207"/>
      <c r="X45" s="207"/>
      <c r="Y45" s="219"/>
      <c r="Z45" s="219"/>
      <c r="AA45" s="569"/>
      <c r="AB45" s="569"/>
      <c r="AC45" s="569"/>
      <c r="AD45" s="219"/>
      <c r="AE45" s="219"/>
      <c r="AF45" s="569"/>
      <c r="AG45" s="207"/>
      <c r="AH45" s="207"/>
      <c r="AI45" s="207"/>
      <c r="AJ45" s="207"/>
      <c r="AK45" s="207"/>
      <c r="AL45" s="207"/>
      <c r="AM45" s="207"/>
      <c r="AN45" s="207"/>
      <c r="AO45" s="207"/>
      <c r="AP45" s="207"/>
      <c r="AQ45" s="207"/>
      <c r="AR45" s="207"/>
      <c r="AS45" s="207"/>
      <c r="AT45" s="207"/>
      <c r="AU45" s="207"/>
      <c r="AV45" s="207"/>
      <c r="AW45" s="207"/>
      <c r="AX45" s="207"/>
      <c r="AY45" s="207"/>
      <c r="AZ45" s="207"/>
      <c r="BA45" s="207"/>
      <c r="BB45" s="207"/>
      <c r="BC45" s="207"/>
      <c r="BD45" s="207"/>
      <c r="BE45" s="207"/>
      <c r="BF45" s="207"/>
      <c r="BG45" s="207"/>
      <c r="BH45" s="207"/>
      <c r="BI45" s="207"/>
      <c r="BJ45" s="207"/>
      <c r="BK45" s="207"/>
      <c r="BL45" s="207"/>
      <c r="BM45" s="635" t="str">
        <f t="shared" si="3"/>
        <v>E</v>
      </c>
      <c r="BN45" s="7"/>
      <c r="BO45" s="7"/>
      <c r="BP45" s="7"/>
      <c r="BQ45" s="7"/>
      <c r="BR45" s="7"/>
      <c r="BS45" s="7"/>
      <c r="BT45" s="7"/>
      <c r="BU45" s="7"/>
      <c r="BV45" s="7"/>
      <c r="BW45" s="7"/>
    </row>
    <row r="46" spans="1:75" s="2" customFormat="1" ht="38.25" hidden="1">
      <c r="A46" s="277">
        <f>A45+1</f>
        <v>90</v>
      </c>
      <c r="B46" s="277" t="str">
        <f t="shared" si="2"/>
        <v>PSS05B_Adani Renewable Energy 44 Limited (ARE44L)</v>
      </c>
      <c r="C46" s="279" t="s">
        <v>175</v>
      </c>
      <c r="D46" s="279" t="s">
        <v>23</v>
      </c>
      <c r="E46" s="28" t="s">
        <v>176</v>
      </c>
      <c r="F46" s="211" t="s">
        <v>275</v>
      </c>
      <c r="G46" s="281" t="s">
        <v>276</v>
      </c>
      <c r="H46" s="270" t="s">
        <v>277</v>
      </c>
      <c r="I46" s="273" t="s">
        <v>180</v>
      </c>
      <c r="J46" s="28" t="s">
        <v>159</v>
      </c>
      <c r="K46" s="567"/>
      <c r="L46" s="33"/>
      <c r="M46" s="613"/>
      <c r="N46" s="569" t="str" cm="1">
        <f t="array" ref="N46">_xlfn.IFNA(LOOKUP(2, 1/(MOD(COLUMN(O46:XFD46)-COLUMN(O46), 5)=2)/(O46:XFD46&lt;&gt;""), O46:XFD46),"Not Submitted")</f>
        <v>Cat. -I_Star</v>
      </c>
      <c r="O46" s="229"/>
      <c r="P46" s="229"/>
      <c r="Q46" s="64" t="s">
        <v>34</v>
      </c>
      <c r="R46" s="34"/>
      <c r="S46" s="207" t="s">
        <v>181</v>
      </c>
      <c r="T46" s="219"/>
      <c r="U46" s="219"/>
      <c r="V46" s="569"/>
      <c r="W46" s="207"/>
      <c r="X46" s="207"/>
      <c r="Y46" s="219"/>
      <c r="Z46" s="219"/>
      <c r="AA46" s="569"/>
      <c r="AB46" s="569"/>
      <c r="AC46" s="569"/>
      <c r="AD46" s="219"/>
      <c r="AE46" s="219"/>
      <c r="AF46" s="569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07"/>
      <c r="AU46" s="207"/>
      <c r="AV46" s="207"/>
      <c r="AW46" s="207"/>
      <c r="AX46" s="207"/>
      <c r="AY46" s="207"/>
      <c r="AZ46" s="207"/>
      <c r="BA46" s="207"/>
      <c r="BB46" s="207"/>
      <c r="BC46" s="207"/>
      <c r="BD46" s="207"/>
      <c r="BE46" s="207"/>
      <c r="BF46" s="207"/>
      <c r="BG46" s="207"/>
      <c r="BH46" s="207"/>
      <c r="BI46" s="207"/>
      <c r="BJ46" s="207"/>
      <c r="BK46" s="207"/>
      <c r="BL46" s="207"/>
      <c r="BM46" s="635" t="str">
        <f t="shared" si="3"/>
        <v>E</v>
      </c>
      <c r="BN46" s="7"/>
      <c r="BO46" s="7"/>
      <c r="BP46" s="7"/>
      <c r="BQ46" s="7"/>
      <c r="BR46" s="7"/>
      <c r="BS46" s="7"/>
      <c r="BT46" s="7"/>
      <c r="BU46" s="7"/>
      <c r="BV46" s="7"/>
      <c r="BW46" s="7"/>
    </row>
    <row r="47" spans="1:75" s="2" customFormat="1" ht="27" hidden="1">
      <c r="A47" s="277">
        <v>90</v>
      </c>
      <c r="B47" s="277" t="str">
        <f t="shared" si="2"/>
        <v>PSS05B_Adani Renewable Energy 44 Limited (ARE44L)</v>
      </c>
      <c r="C47" s="279" t="s">
        <v>175</v>
      </c>
      <c r="D47" s="279" t="s">
        <v>23</v>
      </c>
      <c r="E47" s="28" t="s">
        <v>176</v>
      </c>
      <c r="F47" s="211" t="s">
        <v>278</v>
      </c>
      <c r="G47" s="287" t="s">
        <v>279</v>
      </c>
      <c r="H47" s="270" t="s">
        <v>280</v>
      </c>
      <c r="I47" s="273" t="s">
        <v>225</v>
      </c>
      <c r="J47" s="28" t="s">
        <v>142</v>
      </c>
      <c r="K47" s="567"/>
      <c r="L47" s="33"/>
      <c r="M47" s="613"/>
      <c r="N47" s="569" t="str" cm="1">
        <f t="array" ref="N47">_xlfn.IFNA(LOOKUP(2, 1/(MOD(COLUMN(O47:XFD47)-COLUMN(O47), 5)=2)/(O47:XFD47&lt;&gt;""), O47:XFD47),"Not Submitted")</f>
        <v>Cat. -IV</v>
      </c>
      <c r="O47" s="229"/>
      <c r="P47" s="229"/>
      <c r="Q47" s="64" t="s">
        <v>37</v>
      </c>
      <c r="R47" s="34"/>
      <c r="S47" s="207" t="s">
        <v>194</v>
      </c>
      <c r="T47" s="219"/>
      <c r="U47" s="219"/>
      <c r="V47" s="569"/>
      <c r="W47" s="207"/>
      <c r="X47" s="207"/>
      <c r="Y47" s="219"/>
      <c r="Z47" s="219"/>
      <c r="AA47" s="569"/>
      <c r="AB47" s="569"/>
      <c r="AC47" s="569"/>
      <c r="AD47" s="219"/>
      <c r="AE47" s="219"/>
      <c r="AF47" s="569"/>
      <c r="AG47" s="207"/>
      <c r="AH47" s="207"/>
      <c r="AI47" s="207"/>
      <c r="AJ47" s="207"/>
      <c r="AK47" s="207"/>
      <c r="AL47" s="207"/>
      <c r="AM47" s="207"/>
      <c r="AN47" s="207"/>
      <c r="AO47" s="207"/>
      <c r="AP47" s="207"/>
      <c r="AQ47" s="207"/>
      <c r="AR47" s="207"/>
      <c r="AS47" s="207"/>
      <c r="AT47" s="207"/>
      <c r="AU47" s="207"/>
      <c r="AV47" s="207"/>
      <c r="AW47" s="207"/>
      <c r="AX47" s="207"/>
      <c r="AY47" s="207"/>
      <c r="AZ47" s="207"/>
      <c r="BA47" s="207"/>
      <c r="BB47" s="207"/>
      <c r="BC47" s="207"/>
      <c r="BD47" s="207"/>
      <c r="BE47" s="207"/>
      <c r="BF47" s="207"/>
      <c r="BG47" s="207"/>
      <c r="BH47" s="207"/>
      <c r="BI47" s="207"/>
      <c r="BJ47" s="207"/>
      <c r="BK47" s="207"/>
      <c r="BL47" s="207"/>
      <c r="BM47" s="635" t="str">
        <f t="shared" si="3"/>
        <v>E</v>
      </c>
      <c r="BN47" s="7"/>
      <c r="BO47" s="7"/>
      <c r="BP47" s="7"/>
      <c r="BQ47" s="7"/>
      <c r="BR47" s="7"/>
      <c r="BS47" s="7"/>
      <c r="BT47" s="7"/>
      <c r="BU47" s="7"/>
      <c r="BV47" s="7"/>
      <c r="BW47" s="7"/>
    </row>
    <row r="48" spans="1:75" s="2" customFormat="1" ht="38.25" hidden="1">
      <c r="A48" s="277">
        <f>A47+1</f>
        <v>91</v>
      </c>
      <c r="B48" s="277" t="str">
        <f t="shared" si="2"/>
        <v>PSS05B_Adani Renewable Energy 44 Limited (ARE44L)</v>
      </c>
      <c r="C48" s="279" t="s">
        <v>175</v>
      </c>
      <c r="D48" s="279" t="s">
        <v>23</v>
      </c>
      <c r="E48" s="28" t="s">
        <v>176</v>
      </c>
      <c r="F48" s="211" t="s">
        <v>281</v>
      </c>
      <c r="G48" s="282" t="s">
        <v>282</v>
      </c>
      <c r="H48" s="270" t="s">
        <v>283</v>
      </c>
      <c r="I48" s="273" t="s">
        <v>180</v>
      </c>
      <c r="J48" s="28" t="s">
        <v>142</v>
      </c>
      <c r="K48" s="567"/>
      <c r="L48" s="33"/>
      <c r="M48" s="613"/>
      <c r="N48" s="569" t="str" cm="1">
        <f t="array" ref="N48">_xlfn.IFNA(LOOKUP(2, 1/(MOD(COLUMN(O48:XFD48)-COLUMN(O48), 5)=2)/(O48:XFD48&lt;&gt;""), O48:XFD48),"Not Submitted")</f>
        <v>Cat. -I</v>
      </c>
      <c r="O48" s="229"/>
      <c r="P48" s="229"/>
      <c r="Q48" s="64" t="s">
        <v>33</v>
      </c>
      <c r="R48" s="34"/>
      <c r="S48" s="207" t="s">
        <v>181</v>
      </c>
      <c r="T48" s="219"/>
      <c r="U48" s="219"/>
      <c r="V48" s="569"/>
      <c r="W48" s="207"/>
      <c r="X48" s="207"/>
      <c r="Y48" s="219"/>
      <c r="Z48" s="219"/>
      <c r="AA48" s="569"/>
      <c r="AB48" s="569"/>
      <c r="AC48" s="569"/>
      <c r="AD48" s="219"/>
      <c r="AE48" s="219"/>
      <c r="AF48" s="569"/>
      <c r="AG48" s="207"/>
      <c r="AH48" s="207"/>
      <c r="AI48" s="207"/>
      <c r="AJ48" s="207"/>
      <c r="AK48" s="207"/>
      <c r="AL48" s="207"/>
      <c r="AM48" s="207"/>
      <c r="AN48" s="207"/>
      <c r="AO48" s="207"/>
      <c r="AP48" s="207"/>
      <c r="AQ48" s="207"/>
      <c r="AR48" s="207"/>
      <c r="AS48" s="207"/>
      <c r="AT48" s="207"/>
      <c r="AU48" s="207"/>
      <c r="AV48" s="207"/>
      <c r="AW48" s="207"/>
      <c r="AX48" s="207"/>
      <c r="AY48" s="207"/>
      <c r="AZ48" s="207"/>
      <c r="BA48" s="207"/>
      <c r="BB48" s="207"/>
      <c r="BC48" s="207"/>
      <c r="BD48" s="207"/>
      <c r="BE48" s="207"/>
      <c r="BF48" s="207"/>
      <c r="BG48" s="207"/>
      <c r="BH48" s="207"/>
      <c r="BI48" s="207"/>
      <c r="BJ48" s="207"/>
      <c r="BK48" s="207"/>
      <c r="BL48" s="207"/>
      <c r="BM48" s="635" t="str">
        <f t="shared" si="3"/>
        <v>E</v>
      </c>
      <c r="BN48" s="7"/>
      <c r="BO48" s="7"/>
      <c r="BP48" s="7"/>
      <c r="BQ48" s="7"/>
      <c r="BR48" s="7"/>
      <c r="BS48" s="7"/>
      <c r="BT48" s="7"/>
      <c r="BU48" s="7"/>
      <c r="BV48" s="7"/>
      <c r="BW48" s="7"/>
    </row>
    <row r="49" spans="1:75" s="2" customFormat="1" ht="38.25" hidden="1">
      <c r="A49" s="277">
        <v>91</v>
      </c>
      <c r="B49" s="277" t="str">
        <f t="shared" si="2"/>
        <v>PSS05B_Adani Renewable Energy 44 Limited (ARE44L)</v>
      </c>
      <c r="C49" s="279" t="s">
        <v>175</v>
      </c>
      <c r="D49" s="279" t="s">
        <v>23</v>
      </c>
      <c r="E49" s="28" t="s">
        <v>176</v>
      </c>
      <c r="F49" s="211" t="s">
        <v>284</v>
      </c>
      <c r="G49" s="282" t="s">
        <v>285</v>
      </c>
      <c r="H49" s="270" t="s">
        <v>286</v>
      </c>
      <c r="I49" s="273" t="s">
        <v>180</v>
      </c>
      <c r="J49" s="28" t="s">
        <v>142</v>
      </c>
      <c r="K49" s="567"/>
      <c r="L49" s="33"/>
      <c r="M49" s="613"/>
      <c r="N49" s="569" t="str" cm="1">
        <f t="array" ref="N49">_xlfn.IFNA(LOOKUP(2, 1/(MOD(COLUMN(O49:XFD49)-COLUMN(O49), 5)=2)/(O49:XFD49&lt;&gt;""), O49:XFD49),"Not Submitted")</f>
        <v>Cat. -IV</v>
      </c>
      <c r="O49" s="229"/>
      <c r="P49" s="229"/>
      <c r="Q49" s="64" t="s">
        <v>37</v>
      </c>
      <c r="R49" s="34"/>
      <c r="S49" s="207" t="s">
        <v>181</v>
      </c>
      <c r="T49" s="219"/>
      <c r="U49" s="219"/>
      <c r="V49" s="569"/>
      <c r="W49" s="207"/>
      <c r="X49" s="207"/>
      <c r="Y49" s="219"/>
      <c r="Z49" s="219"/>
      <c r="AA49" s="569"/>
      <c r="AB49" s="569"/>
      <c r="AC49" s="569"/>
      <c r="AD49" s="219"/>
      <c r="AE49" s="219"/>
      <c r="AF49" s="569"/>
      <c r="AG49" s="207"/>
      <c r="AH49" s="207"/>
      <c r="AI49" s="207"/>
      <c r="AJ49" s="207"/>
      <c r="AK49" s="207"/>
      <c r="AL49" s="207"/>
      <c r="AM49" s="207"/>
      <c r="AN49" s="207"/>
      <c r="AO49" s="207"/>
      <c r="AP49" s="207"/>
      <c r="AQ49" s="207"/>
      <c r="AR49" s="207"/>
      <c r="AS49" s="207"/>
      <c r="AT49" s="207"/>
      <c r="AU49" s="207"/>
      <c r="AV49" s="207"/>
      <c r="AW49" s="207"/>
      <c r="AX49" s="207"/>
      <c r="AY49" s="207"/>
      <c r="AZ49" s="207"/>
      <c r="BA49" s="207"/>
      <c r="BB49" s="207"/>
      <c r="BC49" s="207"/>
      <c r="BD49" s="207"/>
      <c r="BE49" s="207"/>
      <c r="BF49" s="207"/>
      <c r="BG49" s="207"/>
      <c r="BH49" s="207"/>
      <c r="BI49" s="207"/>
      <c r="BJ49" s="207"/>
      <c r="BK49" s="207"/>
      <c r="BL49" s="207"/>
      <c r="BM49" s="635" t="str">
        <f t="shared" si="3"/>
        <v>E</v>
      </c>
      <c r="BN49" s="7"/>
      <c r="BO49" s="7"/>
      <c r="BP49" s="7"/>
      <c r="BQ49" s="7"/>
      <c r="BR49" s="7"/>
      <c r="BS49" s="7"/>
      <c r="BT49" s="7"/>
      <c r="BU49" s="7"/>
      <c r="BV49" s="7"/>
      <c r="BW49" s="7"/>
    </row>
    <row r="50" spans="1:75" s="2" customFormat="1" ht="38.25" hidden="1">
      <c r="A50" s="277">
        <f>A49+1</f>
        <v>92</v>
      </c>
      <c r="B50" s="277" t="str">
        <f t="shared" si="2"/>
        <v>PSS05B_Adani Renewable Energy 44 Limited (ARE44L)</v>
      </c>
      <c r="C50" s="279" t="s">
        <v>175</v>
      </c>
      <c r="D50" s="279" t="s">
        <v>23</v>
      </c>
      <c r="E50" s="28" t="s">
        <v>176</v>
      </c>
      <c r="F50" s="211" t="s">
        <v>287</v>
      </c>
      <c r="G50" s="282" t="s">
        <v>288</v>
      </c>
      <c r="H50" s="270" t="s">
        <v>289</v>
      </c>
      <c r="I50" s="273" t="s">
        <v>180</v>
      </c>
      <c r="J50" s="28" t="s">
        <v>159</v>
      </c>
      <c r="K50" s="567"/>
      <c r="L50" s="33"/>
      <c r="M50" s="613"/>
      <c r="N50" s="569" t="str" cm="1">
        <f t="array" ref="N50">_xlfn.IFNA(LOOKUP(2, 1/(MOD(COLUMN(O50:XFD50)-COLUMN(O50), 5)=2)/(O50:XFD50&lt;&gt;""), O50:XFD50),"Not Submitted")</f>
        <v>Cat. -IV</v>
      </c>
      <c r="O50" s="229"/>
      <c r="P50" s="229"/>
      <c r="Q50" s="64" t="s">
        <v>37</v>
      </c>
      <c r="R50" s="34"/>
      <c r="S50" s="207" t="s">
        <v>198</v>
      </c>
      <c r="T50" s="219"/>
      <c r="U50" s="219"/>
      <c r="V50" s="569"/>
      <c r="W50" s="207"/>
      <c r="X50" s="207"/>
      <c r="Y50" s="219"/>
      <c r="Z50" s="219"/>
      <c r="AA50" s="569"/>
      <c r="AB50" s="569"/>
      <c r="AC50" s="569"/>
      <c r="AD50" s="219"/>
      <c r="AE50" s="219"/>
      <c r="AF50" s="569"/>
      <c r="AG50" s="207"/>
      <c r="AH50" s="207"/>
      <c r="AI50" s="207"/>
      <c r="AJ50" s="207"/>
      <c r="AK50" s="207"/>
      <c r="AL50" s="207"/>
      <c r="AM50" s="207"/>
      <c r="AN50" s="207"/>
      <c r="AO50" s="207"/>
      <c r="AP50" s="207"/>
      <c r="AQ50" s="207"/>
      <c r="AR50" s="207"/>
      <c r="AS50" s="207"/>
      <c r="AT50" s="207"/>
      <c r="AU50" s="207"/>
      <c r="AV50" s="207"/>
      <c r="AW50" s="207"/>
      <c r="AX50" s="207"/>
      <c r="AY50" s="207"/>
      <c r="AZ50" s="207"/>
      <c r="BA50" s="207"/>
      <c r="BB50" s="207"/>
      <c r="BC50" s="207"/>
      <c r="BD50" s="207"/>
      <c r="BE50" s="207"/>
      <c r="BF50" s="207"/>
      <c r="BG50" s="207"/>
      <c r="BH50" s="207"/>
      <c r="BI50" s="207"/>
      <c r="BJ50" s="207"/>
      <c r="BK50" s="207"/>
      <c r="BL50" s="207"/>
      <c r="BM50" s="635" t="str">
        <f t="shared" si="3"/>
        <v>E</v>
      </c>
      <c r="BN50" s="7"/>
      <c r="BO50" s="7"/>
      <c r="BP50" s="7"/>
      <c r="BQ50" s="7"/>
      <c r="BR50" s="7"/>
      <c r="BS50" s="7"/>
      <c r="BT50" s="7"/>
      <c r="BU50" s="7"/>
      <c r="BV50" s="7"/>
      <c r="BW50" s="7"/>
    </row>
    <row r="51" spans="1:75" s="2" customFormat="1" ht="38.25" hidden="1">
      <c r="A51" s="277">
        <v>96</v>
      </c>
      <c r="B51" s="277" t="str">
        <f t="shared" si="2"/>
        <v>PSS05B_Adani Renewable Energy 44 Limited (ARE44L)</v>
      </c>
      <c r="C51" s="279" t="s">
        <v>290</v>
      </c>
      <c r="D51" s="279" t="s">
        <v>23</v>
      </c>
      <c r="E51" s="28" t="s">
        <v>291</v>
      </c>
      <c r="F51" s="448" t="s">
        <v>292</v>
      </c>
      <c r="G51" s="78" t="s">
        <v>293</v>
      </c>
      <c r="H51" s="615" t="s">
        <v>294</v>
      </c>
      <c r="I51" s="302" t="s">
        <v>190</v>
      </c>
      <c r="J51" s="28" t="s">
        <v>142</v>
      </c>
      <c r="K51" s="567">
        <v>46052</v>
      </c>
      <c r="L51" s="33"/>
      <c r="M51" s="613"/>
      <c r="N51" s="569" t="str" cm="1">
        <f t="array" ref="N51">_xlfn.IFNA(LOOKUP(2, 1/(MOD(COLUMN(O51:XFD51)-COLUMN(O51), 5)=2)/(O51:XFD51&lt;&gt;""), O51:XFD51),"Not Submitted")</f>
        <v>Cat. -IV</v>
      </c>
      <c r="O51" s="229"/>
      <c r="P51" s="229"/>
      <c r="Q51" s="64" t="s">
        <v>37</v>
      </c>
      <c r="R51" s="34"/>
      <c r="S51" s="207" t="s">
        <v>185</v>
      </c>
      <c r="T51" s="219"/>
      <c r="U51" s="219"/>
      <c r="V51" s="569"/>
      <c r="W51" s="207"/>
      <c r="X51" s="207"/>
      <c r="Y51" s="219"/>
      <c r="Z51" s="219"/>
      <c r="AA51" s="569"/>
      <c r="AB51" s="569"/>
      <c r="AC51" s="569"/>
      <c r="AD51" s="219"/>
      <c r="AE51" s="219"/>
      <c r="AF51" s="569"/>
      <c r="AG51" s="207"/>
      <c r="AH51" s="207"/>
      <c r="AI51" s="207"/>
      <c r="AJ51" s="207"/>
      <c r="AK51" s="207"/>
      <c r="AL51" s="207"/>
      <c r="AM51" s="207"/>
      <c r="AN51" s="207"/>
      <c r="AO51" s="207"/>
      <c r="AP51" s="207"/>
      <c r="AQ51" s="207"/>
      <c r="AR51" s="207"/>
      <c r="AS51" s="207"/>
      <c r="AT51" s="207"/>
      <c r="AU51" s="207"/>
      <c r="AV51" s="207"/>
      <c r="AW51" s="207"/>
      <c r="AX51" s="207"/>
      <c r="AY51" s="207"/>
      <c r="AZ51" s="207"/>
      <c r="BA51" s="207"/>
      <c r="BB51" s="207"/>
      <c r="BC51" s="207"/>
      <c r="BD51" s="207"/>
      <c r="BE51" s="207"/>
      <c r="BF51" s="207"/>
      <c r="BG51" s="207"/>
      <c r="BH51" s="207"/>
      <c r="BI51" s="207"/>
      <c r="BJ51" s="207"/>
      <c r="BK51" s="207"/>
      <c r="BL51" s="207"/>
      <c r="BM51" s="635" t="str">
        <f t="shared" si="3"/>
        <v>E</v>
      </c>
      <c r="BN51" s="7"/>
      <c r="BO51" s="7"/>
      <c r="BP51" s="7"/>
      <c r="BQ51" s="7"/>
      <c r="BR51" s="7"/>
      <c r="BS51" s="7"/>
      <c r="BT51" s="7"/>
      <c r="BU51" s="7"/>
      <c r="BV51" s="7"/>
      <c r="BW51" s="7"/>
    </row>
    <row r="52" spans="1:75" s="2" customFormat="1" ht="38.25" hidden="1">
      <c r="A52" s="277">
        <f>A51+1</f>
        <v>97</v>
      </c>
      <c r="B52" s="277" t="str">
        <f t="shared" si="2"/>
        <v>PSS05B_Adani Renewable Energy 44 Limited (ARE44L)</v>
      </c>
      <c r="C52" s="279" t="s">
        <v>290</v>
      </c>
      <c r="D52" s="279" t="s">
        <v>23</v>
      </c>
      <c r="E52" s="28" t="s">
        <v>291</v>
      </c>
      <c r="F52" s="448" t="s">
        <v>295</v>
      </c>
      <c r="G52" s="78" t="s">
        <v>296</v>
      </c>
      <c r="H52" s="615" t="s">
        <v>297</v>
      </c>
      <c r="I52" s="302" t="s">
        <v>190</v>
      </c>
      <c r="J52" s="28" t="s">
        <v>142</v>
      </c>
      <c r="K52" s="567">
        <v>46052</v>
      </c>
      <c r="L52" s="33"/>
      <c r="M52" s="613"/>
      <c r="N52" s="569" t="str" cm="1">
        <f t="array" ref="N52">_xlfn.IFNA(LOOKUP(2, 1/(MOD(COLUMN(O52:XFD52)-COLUMN(O52), 5)=2)/(O52:XFD52&lt;&gt;""), O52:XFD52),"Not Submitted")</f>
        <v>Cat. -IV</v>
      </c>
      <c r="O52" s="229"/>
      <c r="P52" s="229"/>
      <c r="Q52" s="64" t="s">
        <v>37</v>
      </c>
      <c r="R52" s="34"/>
      <c r="S52" s="207" t="s">
        <v>185</v>
      </c>
      <c r="T52" s="219"/>
      <c r="U52" s="219"/>
      <c r="V52" s="569"/>
      <c r="W52" s="207"/>
      <c r="X52" s="207"/>
      <c r="Y52" s="219"/>
      <c r="Z52" s="219"/>
      <c r="AA52" s="569"/>
      <c r="AB52" s="569"/>
      <c r="AC52" s="569"/>
      <c r="AD52" s="219"/>
      <c r="AE52" s="219"/>
      <c r="AF52" s="569"/>
      <c r="AG52" s="207"/>
      <c r="AH52" s="207"/>
      <c r="AI52" s="207"/>
      <c r="AJ52" s="207"/>
      <c r="AK52" s="207"/>
      <c r="AL52" s="207"/>
      <c r="AM52" s="207"/>
      <c r="AN52" s="207"/>
      <c r="AO52" s="207"/>
      <c r="AP52" s="207"/>
      <c r="AQ52" s="207"/>
      <c r="AR52" s="207"/>
      <c r="AS52" s="207"/>
      <c r="AT52" s="207"/>
      <c r="AU52" s="207"/>
      <c r="AV52" s="207"/>
      <c r="AW52" s="207"/>
      <c r="AX52" s="207"/>
      <c r="AY52" s="207"/>
      <c r="AZ52" s="207"/>
      <c r="BA52" s="207"/>
      <c r="BB52" s="207"/>
      <c r="BC52" s="207"/>
      <c r="BD52" s="207"/>
      <c r="BE52" s="207"/>
      <c r="BF52" s="207"/>
      <c r="BG52" s="207"/>
      <c r="BH52" s="207"/>
      <c r="BI52" s="207"/>
      <c r="BJ52" s="207"/>
      <c r="BK52" s="207"/>
      <c r="BL52" s="207"/>
      <c r="BM52" s="635" t="str">
        <f t="shared" si="3"/>
        <v>E</v>
      </c>
      <c r="BN52" s="7"/>
      <c r="BO52" s="7"/>
      <c r="BP52" s="7"/>
      <c r="BQ52" s="7"/>
      <c r="BR52" s="7"/>
      <c r="BS52" s="7"/>
      <c r="BT52" s="7"/>
      <c r="BU52" s="7"/>
      <c r="BV52" s="7"/>
      <c r="BW52" s="7"/>
    </row>
    <row r="53" spans="1:75" s="2" customFormat="1" ht="38.25" hidden="1">
      <c r="A53" s="277">
        <v>97</v>
      </c>
      <c r="B53" s="277" t="str">
        <f t="shared" si="2"/>
        <v>PSS05B_Adani Renewable Energy 44 Limited (ARE44L)</v>
      </c>
      <c r="C53" s="279" t="s">
        <v>290</v>
      </c>
      <c r="D53" s="279" t="s">
        <v>23</v>
      </c>
      <c r="E53" s="28" t="s">
        <v>291</v>
      </c>
      <c r="F53" s="448" t="s">
        <v>298</v>
      </c>
      <c r="G53" s="78" t="s">
        <v>299</v>
      </c>
      <c r="H53" s="615" t="s">
        <v>300</v>
      </c>
      <c r="I53" s="302" t="s">
        <v>141</v>
      </c>
      <c r="J53" s="28" t="s">
        <v>159</v>
      </c>
      <c r="K53" s="567">
        <v>46052</v>
      </c>
      <c r="L53" s="33"/>
      <c r="M53" s="613"/>
      <c r="N53" s="569" t="str" cm="1">
        <f t="array" ref="N53">_xlfn.IFNA(LOOKUP(2, 1/(MOD(COLUMN(O53:XFD53)-COLUMN(O53), 5)=2)/(O53:XFD53&lt;&gt;""), O53:XFD53),"Not Submitted")</f>
        <v>Cat. -I</v>
      </c>
      <c r="O53" s="229"/>
      <c r="P53" s="229"/>
      <c r="Q53" s="64" t="s">
        <v>33</v>
      </c>
      <c r="R53" s="34"/>
      <c r="S53" s="207" t="s">
        <v>185</v>
      </c>
      <c r="T53" s="219"/>
      <c r="U53" s="219"/>
      <c r="V53" s="569"/>
      <c r="W53" s="207"/>
      <c r="X53" s="207"/>
      <c r="Y53" s="219"/>
      <c r="Z53" s="219"/>
      <c r="AA53" s="569"/>
      <c r="AB53" s="569"/>
      <c r="AC53" s="569"/>
      <c r="AD53" s="219"/>
      <c r="AE53" s="219"/>
      <c r="AF53" s="569"/>
      <c r="AG53" s="207"/>
      <c r="AH53" s="207"/>
      <c r="AI53" s="207"/>
      <c r="AJ53" s="207"/>
      <c r="AK53" s="207"/>
      <c r="AL53" s="207"/>
      <c r="AM53" s="207"/>
      <c r="AN53" s="207"/>
      <c r="AO53" s="207"/>
      <c r="AP53" s="207"/>
      <c r="AQ53" s="207"/>
      <c r="AR53" s="207"/>
      <c r="AS53" s="207"/>
      <c r="AT53" s="207"/>
      <c r="AU53" s="207"/>
      <c r="AV53" s="207"/>
      <c r="AW53" s="207"/>
      <c r="AX53" s="207"/>
      <c r="AY53" s="207"/>
      <c r="AZ53" s="207"/>
      <c r="BA53" s="207"/>
      <c r="BB53" s="207"/>
      <c r="BC53" s="207"/>
      <c r="BD53" s="207"/>
      <c r="BE53" s="207"/>
      <c r="BF53" s="207"/>
      <c r="BG53" s="207"/>
      <c r="BH53" s="207"/>
      <c r="BI53" s="207"/>
      <c r="BJ53" s="207"/>
      <c r="BK53" s="207"/>
      <c r="BL53" s="207"/>
      <c r="BM53" s="635" t="str">
        <f t="shared" si="3"/>
        <v>E</v>
      </c>
      <c r="BN53" s="7"/>
      <c r="BO53" s="7"/>
      <c r="BP53" s="7"/>
      <c r="BQ53" s="7"/>
      <c r="BR53" s="7"/>
      <c r="BS53" s="7"/>
      <c r="BT53" s="7"/>
      <c r="BU53" s="7"/>
      <c r="BV53" s="7"/>
      <c r="BW53" s="7"/>
    </row>
    <row r="54" spans="1:75" s="2" customFormat="1" ht="38.25" hidden="1">
      <c r="A54" s="277">
        <f>A53+1</f>
        <v>98</v>
      </c>
      <c r="B54" s="277" t="str">
        <f t="shared" si="2"/>
        <v>PSS05B_Adani Renewable Energy 44 Limited (ARE44L)</v>
      </c>
      <c r="C54" s="279" t="s">
        <v>290</v>
      </c>
      <c r="D54" s="279" t="s">
        <v>23</v>
      </c>
      <c r="E54" s="28" t="s">
        <v>291</v>
      </c>
      <c r="F54" s="448" t="s">
        <v>301</v>
      </c>
      <c r="G54" s="78" t="s">
        <v>302</v>
      </c>
      <c r="H54" s="615" t="s">
        <v>303</v>
      </c>
      <c r="I54" s="302" t="s">
        <v>141</v>
      </c>
      <c r="J54" s="28" t="s">
        <v>159</v>
      </c>
      <c r="K54" s="567">
        <v>46052</v>
      </c>
      <c r="L54" s="33"/>
      <c r="M54" s="613"/>
      <c r="N54" s="569" t="str" cm="1">
        <f t="array" ref="N54">_xlfn.IFNA(LOOKUP(2, 1/(MOD(COLUMN(O54:XFD54)-COLUMN(O54), 5)=2)/(O54:XFD54&lt;&gt;""), O54:XFD54),"Not Submitted")</f>
        <v>Cat. -I</v>
      </c>
      <c r="O54" s="229"/>
      <c r="P54" s="229"/>
      <c r="Q54" s="64" t="s">
        <v>33</v>
      </c>
      <c r="R54" s="34"/>
      <c r="S54" s="207" t="s">
        <v>185</v>
      </c>
      <c r="T54" s="219"/>
      <c r="U54" s="219"/>
      <c r="V54" s="569"/>
      <c r="W54" s="207"/>
      <c r="X54" s="207"/>
      <c r="Y54" s="219"/>
      <c r="Z54" s="219"/>
      <c r="AA54" s="569"/>
      <c r="AB54" s="569"/>
      <c r="AC54" s="569"/>
      <c r="AD54" s="219"/>
      <c r="AE54" s="219"/>
      <c r="AF54" s="569"/>
      <c r="AG54" s="207"/>
      <c r="AH54" s="207"/>
      <c r="AI54" s="207"/>
      <c r="AJ54" s="207"/>
      <c r="AK54" s="207"/>
      <c r="AL54" s="207"/>
      <c r="AM54" s="207"/>
      <c r="AN54" s="207"/>
      <c r="AO54" s="207"/>
      <c r="AP54" s="207"/>
      <c r="AQ54" s="207"/>
      <c r="AR54" s="207"/>
      <c r="AS54" s="207"/>
      <c r="AT54" s="207"/>
      <c r="AU54" s="207"/>
      <c r="AV54" s="207"/>
      <c r="AW54" s="207"/>
      <c r="AX54" s="207"/>
      <c r="AY54" s="207"/>
      <c r="AZ54" s="207"/>
      <c r="BA54" s="207"/>
      <c r="BB54" s="207"/>
      <c r="BC54" s="207"/>
      <c r="BD54" s="207"/>
      <c r="BE54" s="207"/>
      <c r="BF54" s="207"/>
      <c r="BG54" s="207"/>
      <c r="BH54" s="207"/>
      <c r="BI54" s="207"/>
      <c r="BJ54" s="207"/>
      <c r="BK54" s="207"/>
      <c r="BL54" s="207"/>
      <c r="BM54" s="635" t="str">
        <f t="shared" si="3"/>
        <v>E</v>
      </c>
      <c r="BN54" s="7"/>
      <c r="BO54" s="7"/>
      <c r="BP54" s="7"/>
      <c r="BQ54" s="7"/>
      <c r="BR54" s="7"/>
      <c r="BS54" s="7"/>
      <c r="BT54" s="7"/>
      <c r="BU54" s="7"/>
      <c r="BV54" s="7"/>
      <c r="BW54" s="7"/>
    </row>
    <row r="55" spans="1:75" s="2" customFormat="1" ht="38.25" hidden="1">
      <c r="A55" s="277">
        <v>98</v>
      </c>
      <c r="B55" s="277" t="str">
        <f t="shared" si="2"/>
        <v>PSS05B_Adani Renewable Energy 44 Limited (ARE44L)</v>
      </c>
      <c r="C55" s="279" t="s">
        <v>290</v>
      </c>
      <c r="D55" s="279" t="s">
        <v>23</v>
      </c>
      <c r="E55" s="28" t="s">
        <v>291</v>
      </c>
      <c r="F55" s="448" t="s">
        <v>304</v>
      </c>
      <c r="G55" s="281" t="s">
        <v>305</v>
      </c>
      <c r="H55" s="615" t="s">
        <v>306</v>
      </c>
      <c r="I55" s="302" t="s">
        <v>190</v>
      </c>
      <c r="J55" s="28" t="s">
        <v>159</v>
      </c>
      <c r="K55" s="567">
        <v>46052</v>
      </c>
      <c r="L55" s="33"/>
      <c r="M55" s="613"/>
      <c r="N55" s="569" t="str" cm="1">
        <f t="array" ref="N55">_xlfn.IFNA(LOOKUP(2, 1/(MOD(COLUMN(O55:XFD55)-COLUMN(O55), 5)=2)/(O55:XFD55&lt;&gt;""), O55:XFD55),"Not Submitted")</f>
        <v>Cat. -IV</v>
      </c>
      <c r="O55" s="229"/>
      <c r="P55" s="229"/>
      <c r="Q55" s="64" t="s">
        <v>37</v>
      </c>
      <c r="R55" s="34"/>
      <c r="S55" s="207" t="s">
        <v>185</v>
      </c>
      <c r="T55" s="219"/>
      <c r="U55" s="219"/>
      <c r="V55" s="569"/>
      <c r="W55" s="207"/>
      <c r="X55" s="207"/>
      <c r="Y55" s="219"/>
      <c r="Z55" s="219"/>
      <c r="AA55" s="569"/>
      <c r="AB55" s="569"/>
      <c r="AC55" s="569"/>
      <c r="AD55" s="219"/>
      <c r="AE55" s="219"/>
      <c r="AF55" s="569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07"/>
      <c r="AZ55" s="207"/>
      <c r="BA55" s="207"/>
      <c r="BB55" s="207"/>
      <c r="BC55" s="207"/>
      <c r="BD55" s="207"/>
      <c r="BE55" s="207"/>
      <c r="BF55" s="207"/>
      <c r="BG55" s="207"/>
      <c r="BH55" s="207"/>
      <c r="BI55" s="207"/>
      <c r="BJ55" s="207"/>
      <c r="BK55" s="207"/>
      <c r="BL55" s="207"/>
      <c r="BM55" s="635" t="str">
        <f t="shared" si="3"/>
        <v>E</v>
      </c>
      <c r="BN55" s="7"/>
      <c r="BO55" s="7"/>
      <c r="BP55" s="7"/>
      <c r="BQ55" s="7"/>
      <c r="BR55" s="7"/>
      <c r="BS55" s="7"/>
      <c r="BT55" s="7"/>
      <c r="BU55" s="7"/>
      <c r="BV55" s="7"/>
      <c r="BW55" s="7"/>
    </row>
    <row r="56" spans="1:75" s="2" customFormat="1" ht="38.25" hidden="1">
      <c r="A56" s="277">
        <f>A55+1</f>
        <v>99</v>
      </c>
      <c r="B56" s="277" t="str">
        <f t="shared" si="2"/>
        <v>PSS05B_Adani Renewable Energy 44 Limited (ARE44L)</v>
      </c>
      <c r="C56" s="279" t="s">
        <v>290</v>
      </c>
      <c r="D56" s="279" t="s">
        <v>23</v>
      </c>
      <c r="E56" s="28" t="s">
        <v>291</v>
      </c>
      <c r="F56" s="448" t="s">
        <v>307</v>
      </c>
      <c r="G56" s="78" t="s">
        <v>308</v>
      </c>
      <c r="H56" s="615" t="s">
        <v>309</v>
      </c>
      <c r="I56" s="302" t="s">
        <v>190</v>
      </c>
      <c r="J56" s="28" t="s">
        <v>142</v>
      </c>
      <c r="K56" s="567">
        <v>46052</v>
      </c>
      <c r="L56" s="33"/>
      <c r="M56" s="613"/>
      <c r="N56" s="569" t="str" cm="1">
        <f t="array" ref="N56">_xlfn.IFNA(LOOKUP(2, 1/(MOD(COLUMN(O56:XFD56)-COLUMN(O56), 5)=2)/(O56:XFD56&lt;&gt;""), O56:XFD56),"Not Submitted")</f>
        <v>Cat. -IV</v>
      </c>
      <c r="O56" s="229"/>
      <c r="P56" s="229"/>
      <c r="Q56" s="64" t="s">
        <v>37</v>
      </c>
      <c r="R56" s="34"/>
      <c r="S56" s="207" t="s">
        <v>185</v>
      </c>
      <c r="T56" s="219"/>
      <c r="U56" s="219"/>
      <c r="V56" s="569"/>
      <c r="W56" s="207"/>
      <c r="X56" s="207"/>
      <c r="Y56" s="219"/>
      <c r="Z56" s="219"/>
      <c r="AA56" s="569"/>
      <c r="AB56" s="569"/>
      <c r="AC56" s="569"/>
      <c r="AD56" s="219"/>
      <c r="AE56" s="219"/>
      <c r="AF56" s="569"/>
      <c r="AG56" s="207"/>
      <c r="AH56" s="207"/>
      <c r="AI56" s="207"/>
      <c r="AJ56" s="207"/>
      <c r="AK56" s="207"/>
      <c r="AL56" s="207"/>
      <c r="AM56" s="207"/>
      <c r="AN56" s="207"/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07"/>
      <c r="AZ56" s="207"/>
      <c r="BA56" s="207"/>
      <c r="BB56" s="207"/>
      <c r="BC56" s="207"/>
      <c r="BD56" s="207"/>
      <c r="BE56" s="207"/>
      <c r="BF56" s="207"/>
      <c r="BG56" s="207"/>
      <c r="BH56" s="207"/>
      <c r="BI56" s="207"/>
      <c r="BJ56" s="207"/>
      <c r="BK56" s="207"/>
      <c r="BL56" s="207"/>
      <c r="BM56" s="635" t="str">
        <f t="shared" si="3"/>
        <v>E</v>
      </c>
      <c r="BN56" s="7"/>
      <c r="BO56" s="7"/>
      <c r="BP56" s="7"/>
      <c r="BQ56" s="7"/>
      <c r="BR56" s="7"/>
      <c r="BS56" s="7"/>
      <c r="BT56" s="7"/>
      <c r="BU56" s="7"/>
      <c r="BV56" s="7"/>
      <c r="BW56" s="7"/>
    </row>
    <row r="57" spans="1:75" s="499" customFormat="1" ht="38.25" hidden="1">
      <c r="A57" s="277">
        <v>99</v>
      </c>
      <c r="B57" s="277" t="str">
        <f t="shared" si="2"/>
        <v>PSS05B_Adani Renewable Energy 44 Limited (ARE44L)</v>
      </c>
      <c r="C57" s="279" t="s">
        <v>290</v>
      </c>
      <c r="D57" s="279" t="s">
        <v>23</v>
      </c>
      <c r="E57" s="28" t="s">
        <v>291</v>
      </c>
      <c r="F57" s="448" t="s">
        <v>310</v>
      </c>
      <c r="G57" s="78" t="s">
        <v>311</v>
      </c>
      <c r="H57" s="615" t="s">
        <v>312</v>
      </c>
      <c r="I57" s="302" t="s">
        <v>141</v>
      </c>
      <c r="J57" s="28" t="s">
        <v>159</v>
      </c>
      <c r="K57" s="567">
        <v>46052</v>
      </c>
      <c r="L57" s="33"/>
      <c r="M57" s="613"/>
      <c r="N57" s="569" t="str" cm="1">
        <f t="array" ref="N57">_xlfn.IFNA(LOOKUP(2, 1/(MOD(COLUMN(O57:XFD57)-COLUMN(O57), 5)=2)/(O57:XFD57&lt;&gt;""), O57:XFD57),"Not Submitted")</f>
        <v>Cat. -IV</v>
      </c>
      <c r="O57" s="229"/>
      <c r="P57" s="229"/>
      <c r="Q57" s="64" t="s">
        <v>37</v>
      </c>
      <c r="R57" s="34"/>
      <c r="S57" s="207" t="s">
        <v>185</v>
      </c>
      <c r="T57" s="219"/>
      <c r="U57" s="219"/>
      <c r="V57" s="569"/>
      <c r="W57" s="207"/>
      <c r="X57" s="207"/>
      <c r="Y57" s="219"/>
      <c r="Z57" s="219"/>
      <c r="AA57" s="569"/>
      <c r="AB57" s="569"/>
      <c r="AC57" s="569"/>
      <c r="AD57" s="219"/>
      <c r="AE57" s="219"/>
      <c r="AF57" s="569"/>
      <c r="AG57" s="207"/>
      <c r="AH57" s="207"/>
      <c r="AI57" s="207"/>
      <c r="AJ57" s="207"/>
      <c r="AK57" s="207"/>
      <c r="AL57" s="207"/>
      <c r="AM57" s="207"/>
      <c r="AN57" s="207"/>
      <c r="AO57" s="207"/>
      <c r="AP57" s="207"/>
      <c r="AQ57" s="207"/>
      <c r="AR57" s="207"/>
      <c r="AS57" s="207"/>
      <c r="AT57" s="207"/>
      <c r="AU57" s="207"/>
      <c r="AV57" s="207"/>
      <c r="AW57" s="207"/>
      <c r="AX57" s="207"/>
      <c r="AY57" s="207"/>
      <c r="AZ57" s="207"/>
      <c r="BA57" s="207"/>
      <c r="BB57" s="207"/>
      <c r="BC57" s="207"/>
      <c r="BD57" s="207"/>
      <c r="BE57" s="207"/>
      <c r="BF57" s="207"/>
      <c r="BG57" s="207"/>
      <c r="BH57" s="207"/>
      <c r="BI57" s="207"/>
      <c r="BJ57" s="207"/>
      <c r="BK57" s="207"/>
      <c r="BL57" s="207"/>
      <c r="BM57" s="635" t="str">
        <f t="shared" si="3"/>
        <v>E</v>
      </c>
      <c r="BN57" s="7"/>
      <c r="BO57" s="7"/>
      <c r="BP57" s="7"/>
      <c r="BQ57" s="7"/>
      <c r="BR57" s="7"/>
      <c r="BS57" s="7"/>
      <c r="BT57" s="7"/>
      <c r="BU57" s="7"/>
      <c r="BV57" s="7"/>
      <c r="BW57" s="7"/>
    </row>
    <row r="58" spans="1:75" s="2" customFormat="1" ht="38.25" hidden="1">
      <c r="A58" s="277">
        <f>A57+1</f>
        <v>100</v>
      </c>
      <c r="B58" s="277" t="str">
        <f t="shared" si="2"/>
        <v>PSS05B_Adani Renewable Energy 44 Limited (ARE44L)</v>
      </c>
      <c r="C58" s="279" t="s">
        <v>290</v>
      </c>
      <c r="D58" s="279" t="s">
        <v>23</v>
      </c>
      <c r="E58" s="28" t="s">
        <v>291</v>
      </c>
      <c r="F58" s="448" t="s">
        <v>313</v>
      </c>
      <c r="G58" s="78" t="s">
        <v>314</v>
      </c>
      <c r="H58" s="309" t="s">
        <v>315</v>
      </c>
      <c r="I58" s="303" t="s">
        <v>190</v>
      </c>
      <c r="J58" s="28" t="s">
        <v>142</v>
      </c>
      <c r="K58" s="567">
        <v>46052</v>
      </c>
      <c r="L58" s="33"/>
      <c r="M58" s="613"/>
      <c r="N58" s="569" t="str" cm="1">
        <f t="array" ref="N58">_xlfn.IFNA(LOOKUP(2, 1/(MOD(COLUMN(O58:XFD58)-COLUMN(O58), 5)=2)/(O58:XFD58&lt;&gt;""), O58:XFD58),"Not Submitted")</f>
        <v>Delete</v>
      </c>
      <c r="O58" s="229"/>
      <c r="P58" s="229"/>
      <c r="Q58" s="64" t="s">
        <v>56</v>
      </c>
      <c r="R58" s="34"/>
      <c r="S58" s="207" t="s">
        <v>316</v>
      </c>
      <c r="T58" s="219"/>
      <c r="U58" s="219"/>
      <c r="V58" s="569"/>
      <c r="W58" s="207"/>
      <c r="X58" s="207"/>
      <c r="Y58" s="219"/>
      <c r="Z58" s="219"/>
      <c r="AA58" s="569"/>
      <c r="AB58" s="569"/>
      <c r="AC58" s="569"/>
      <c r="AD58" s="219"/>
      <c r="AE58" s="219"/>
      <c r="AF58" s="569"/>
      <c r="AG58" s="207"/>
      <c r="AH58" s="207"/>
      <c r="AI58" s="207"/>
      <c r="AJ58" s="207"/>
      <c r="AK58" s="207"/>
      <c r="AL58" s="207"/>
      <c r="AM58" s="207"/>
      <c r="AN58" s="207"/>
      <c r="AO58" s="207"/>
      <c r="AP58" s="207"/>
      <c r="AQ58" s="207"/>
      <c r="AR58" s="207"/>
      <c r="AS58" s="207"/>
      <c r="AT58" s="207"/>
      <c r="AU58" s="207"/>
      <c r="AV58" s="207"/>
      <c r="AW58" s="207"/>
      <c r="AX58" s="207"/>
      <c r="AY58" s="207"/>
      <c r="AZ58" s="207"/>
      <c r="BA58" s="207"/>
      <c r="BB58" s="207"/>
      <c r="BC58" s="207"/>
      <c r="BD58" s="207"/>
      <c r="BE58" s="207"/>
      <c r="BF58" s="207"/>
      <c r="BG58" s="207"/>
      <c r="BH58" s="207"/>
      <c r="BI58" s="207"/>
      <c r="BJ58" s="207"/>
      <c r="BK58" s="207"/>
      <c r="BL58" s="207"/>
      <c r="BM58" s="635" t="str">
        <f t="shared" si="3"/>
        <v>M</v>
      </c>
      <c r="BN58" s="7"/>
      <c r="BO58" s="7"/>
      <c r="BP58" s="7"/>
      <c r="BQ58" s="7"/>
      <c r="BR58" s="7"/>
      <c r="BS58" s="7"/>
      <c r="BT58" s="7"/>
      <c r="BU58" s="7"/>
      <c r="BV58" s="7"/>
      <c r="BW58" s="7"/>
    </row>
    <row r="59" spans="1:75" s="499" customFormat="1" ht="38.25" hidden="1">
      <c r="A59" s="277">
        <v>100</v>
      </c>
      <c r="B59" s="277" t="str">
        <f t="shared" si="2"/>
        <v>PSS05B_Adani Renewable Energy 44 Limited (ARE44L)</v>
      </c>
      <c r="C59" s="279" t="s">
        <v>290</v>
      </c>
      <c r="D59" s="279" t="s">
        <v>23</v>
      </c>
      <c r="E59" s="28" t="s">
        <v>291</v>
      </c>
      <c r="F59" s="448" t="s">
        <v>317</v>
      </c>
      <c r="G59" s="78" t="s">
        <v>318</v>
      </c>
      <c r="H59" s="309" t="s">
        <v>319</v>
      </c>
      <c r="I59" s="303" t="s">
        <v>190</v>
      </c>
      <c r="J59" s="28" t="s">
        <v>159</v>
      </c>
      <c r="K59" s="567">
        <v>46052</v>
      </c>
      <c r="L59" s="33"/>
      <c r="M59" s="613"/>
      <c r="N59" s="569" t="str" cm="1">
        <f t="array" ref="N59">_xlfn.IFNA(LOOKUP(2, 1/(MOD(COLUMN(O59:XFD59)-COLUMN(O59), 5)=2)/(O59:XFD59&lt;&gt;""), O59:XFD59),"Not Submitted")</f>
        <v>Cat. -IV</v>
      </c>
      <c r="O59" s="229"/>
      <c r="P59" s="229"/>
      <c r="Q59" s="64" t="s">
        <v>37</v>
      </c>
      <c r="R59" s="34"/>
      <c r="S59" s="207" t="s">
        <v>198</v>
      </c>
      <c r="T59" s="219"/>
      <c r="U59" s="219"/>
      <c r="V59" s="569"/>
      <c r="W59" s="207"/>
      <c r="X59" s="207"/>
      <c r="Y59" s="219"/>
      <c r="Z59" s="219"/>
      <c r="AA59" s="569"/>
      <c r="AB59" s="569"/>
      <c r="AC59" s="569"/>
      <c r="AD59" s="219"/>
      <c r="AE59" s="219"/>
      <c r="AF59" s="569"/>
      <c r="AG59" s="207"/>
      <c r="AH59" s="207"/>
      <c r="AI59" s="207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7"/>
      <c r="AU59" s="207"/>
      <c r="AV59" s="207"/>
      <c r="AW59" s="207"/>
      <c r="AX59" s="207"/>
      <c r="AY59" s="207"/>
      <c r="AZ59" s="207"/>
      <c r="BA59" s="207"/>
      <c r="BB59" s="207"/>
      <c r="BC59" s="207"/>
      <c r="BD59" s="207"/>
      <c r="BE59" s="207"/>
      <c r="BF59" s="207"/>
      <c r="BG59" s="207"/>
      <c r="BH59" s="207"/>
      <c r="BI59" s="207"/>
      <c r="BJ59" s="207"/>
      <c r="BK59" s="207"/>
      <c r="BL59" s="207"/>
      <c r="BM59" s="635" t="str">
        <f t="shared" si="3"/>
        <v>M</v>
      </c>
      <c r="BN59" s="7"/>
      <c r="BO59" s="7"/>
      <c r="BP59" s="7"/>
      <c r="BQ59" s="7"/>
      <c r="BR59" s="7"/>
      <c r="BS59" s="7"/>
      <c r="BT59" s="7"/>
      <c r="BU59" s="7"/>
      <c r="BV59" s="7"/>
      <c r="BW59" s="7"/>
    </row>
    <row r="60" spans="1:75" s="2" customFormat="1" ht="38.25" hidden="1">
      <c r="A60" s="277">
        <f>A59+1</f>
        <v>101</v>
      </c>
      <c r="B60" s="277" t="str">
        <f t="shared" si="2"/>
        <v>PSS05B_Adani Renewable Energy 44 Limited (ARE44L)</v>
      </c>
      <c r="C60" s="279" t="s">
        <v>290</v>
      </c>
      <c r="D60" s="279" t="s">
        <v>23</v>
      </c>
      <c r="E60" s="28" t="s">
        <v>291</v>
      </c>
      <c r="F60" s="448" t="s">
        <v>320</v>
      </c>
      <c r="G60" s="78" t="s">
        <v>321</v>
      </c>
      <c r="H60" s="309" t="s">
        <v>322</v>
      </c>
      <c r="I60" s="303" t="s">
        <v>190</v>
      </c>
      <c r="J60" s="28" t="s">
        <v>142</v>
      </c>
      <c r="K60" s="567">
        <v>46052</v>
      </c>
      <c r="L60" s="33"/>
      <c r="M60" s="613"/>
      <c r="N60" s="569" t="str" cm="1">
        <f t="array" ref="N60">_xlfn.IFNA(LOOKUP(2, 1/(MOD(COLUMN(O60:XFD60)-COLUMN(O60), 5)=2)/(O60:XFD60&lt;&gt;""), O60:XFD60),"Not Submitted")</f>
        <v>Cat. -IV</v>
      </c>
      <c r="O60" s="229"/>
      <c r="P60" s="229"/>
      <c r="Q60" s="64" t="s">
        <v>37</v>
      </c>
      <c r="R60" s="34"/>
      <c r="S60" s="207" t="s">
        <v>185</v>
      </c>
      <c r="T60" s="219"/>
      <c r="U60" s="219"/>
      <c r="V60" s="569"/>
      <c r="W60" s="207"/>
      <c r="X60" s="207"/>
      <c r="Y60" s="219"/>
      <c r="Z60" s="219"/>
      <c r="AA60" s="569"/>
      <c r="AB60" s="569"/>
      <c r="AC60" s="569"/>
      <c r="AD60" s="219"/>
      <c r="AE60" s="219"/>
      <c r="AF60" s="569"/>
      <c r="AG60" s="207"/>
      <c r="AH60" s="207"/>
      <c r="AI60" s="207"/>
      <c r="AJ60" s="207"/>
      <c r="AK60" s="207"/>
      <c r="AL60" s="207"/>
      <c r="AM60" s="207"/>
      <c r="AN60" s="207"/>
      <c r="AO60" s="207"/>
      <c r="AP60" s="207"/>
      <c r="AQ60" s="207"/>
      <c r="AR60" s="207"/>
      <c r="AS60" s="207"/>
      <c r="AT60" s="207"/>
      <c r="AU60" s="207"/>
      <c r="AV60" s="207"/>
      <c r="AW60" s="207"/>
      <c r="AX60" s="207"/>
      <c r="AY60" s="207"/>
      <c r="AZ60" s="207"/>
      <c r="BA60" s="207"/>
      <c r="BB60" s="207"/>
      <c r="BC60" s="207"/>
      <c r="BD60" s="207"/>
      <c r="BE60" s="207"/>
      <c r="BF60" s="207"/>
      <c r="BG60" s="207"/>
      <c r="BH60" s="207"/>
      <c r="BI60" s="207"/>
      <c r="BJ60" s="207"/>
      <c r="BK60" s="207"/>
      <c r="BL60" s="207"/>
      <c r="BM60" s="635" t="str">
        <f t="shared" si="3"/>
        <v>M</v>
      </c>
      <c r="BN60" s="7"/>
      <c r="BO60" s="7"/>
      <c r="BP60" s="7"/>
      <c r="BQ60" s="7"/>
      <c r="BR60" s="7"/>
      <c r="BS60" s="7"/>
      <c r="BT60" s="7"/>
      <c r="BU60" s="7"/>
      <c r="BV60" s="7"/>
      <c r="BW60" s="7"/>
    </row>
    <row r="61" spans="1:75" s="2" customFormat="1" ht="38.25" hidden="1">
      <c r="A61" s="277">
        <v>101</v>
      </c>
      <c r="B61" s="277" t="str">
        <f t="shared" si="2"/>
        <v>PSS05B_Adani Renewable Energy 44 Limited (ARE44L)</v>
      </c>
      <c r="C61" s="279" t="s">
        <v>290</v>
      </c>
      <c r="D61" s="279" t="s">
        <v>23</v>
      </c>
      <c r="E61" s="28" t="s">
        <v>291</v>
      </c>
      <c r="F61" s="448" t="s">
        <v>323</v>
      </c>
      <c r="G61" s="78" t="s">
        <v>324</v>
      </c>
      <c r="H61" s="309" t="s">
        <v>325</v>
      </c>
      <c r="I61" s="302" t="s">
        <v>190</v>
      </c>
      <c r="J61" s="28"/>
      <c r="K61" s="567">
        <v>46052</v>
      </c>
      <c r="L61" s="33"/>
      <c r="M61" s="613"/>
      <c r="N61" s="569" t="str" cm="1">
        <f t="array" ref="N61">_xlfn.IFNA(LOOKUP(2, 1/(MOD(COLUMN(O61:XFD61)-COLUMN(O61), 5)=2)/(O61:XFD61&lt;&gt;""), O61:XFD61),"Not Submitted")</f>
        <v>Cat. -IV</v>
      </c>
      <c r="O61" s="229"/>
      <c r="P61" s="229"/>
      <c r="Q61" s="177" t="s">
        <v>37</v>
      </c>
      <c r="R61" s="178"/>
      <c r="S61" s="207" t="s">
        <v>3045</v>
      </c>
      <c r="T61" s="219"/>
      <c r="U61" s="219"/>
      <c r="V61" s="569"/>
      <c r="W61" s="207"/>
      <c r="X61" s="207"/>
      <c r="Y61" s="219"/>
      <c r="Z61" s="219"/>
      <c r="AA61" s="569"/>
      <c r="AB61" s="569"/>
      <c r="AC61" s="569"/>
      <c r="AD61" s="219"/>
      <c r="AE61" s="219"/>
      <c r="AF61" s="569"/>
      <c r="AG61" s="207"/>
      <c r="AH61" s="207"/>
      <c r="AI61" s="207"/>
      <c r="AJ61" s="207"/>
      <c r="AK61" s="207"/>
      <c r="AL61" s="207"/>
      <c r="AM61" s="207"/>
      <c r="AN61" s="207"/>
      <c r="AO61" s="207"/>
      <c r="AP61" s="207"/>
      <c r="AQ61" s="207"/>
      <c r="AR61" s="207"/>
      <c r="AS61" s="207"/>
      <c r="AT61" s="207"/>
      <c r="AU61" s="207"/>
      <c r="AV61" s="207"/>
      <c r="AW61" s="207"/>
      <c r="AX61" s="207"/>
      <c r="AY61" s="207"/>
      <c r="AZ61" s="207"/>
      <c r="BA61" s="207"/>
      <c r="BB61" s="207"/>
      <c r="BC61" s="207"/>
      <c r="BD61" s="207"/>
      <c r="BE61" s="207"/>
      <c r="BF61" s="207"/>
      <c r="BG61" s="207"/>
      <c r="BH61" s="207"/>
      <c r="BI61" s="207"/>
      <c r="BJ61" s="207"/>
      <c r="BK61" s="207"/>
      <c r="BL61" s="207"/>
      <c r="BM61" s="635" t="str">
        <f t="shared" si="3"/>
        <v>E</v>
      </c>
      <c r="BN61" s="7"/>
      <c r="BO61" s="7"/>
      <c r="BP61" s="7"/>
      <c r="BQ61" s="7"/>
      <c r="BR61" s="7"/>
      <c r="BS61" s="7"/>
      <c r="BT61" s="7"/>
      <c r="BU61" s="7"/>
      <c r="BV61" s="7"/>
      <c r="BW61" s="7"/>
    </row>
    <row r="62" spans="1:75" s="2" customFormat="1" ht="38.25" hidden="1">
      <c r="A62" s="277">
        <f>A61+1</f>
        <v>102</v>
      </c>
      <c r="B62" s="277" t="str">
        <f t="shared" si="2"/>
        <v>PSS05B_Adani Renewable Energy 44 Limited (ARE44L)</v>
      </c>
      <c r="C62" s="279" t="s">
        <v>290</v>
      </c>
      <c r="D62" s="279" t="s">
        <v>23</v>
      </c>
      <c r="E62" s="28" t="s">
        <v>291</v>
      </c>
      <c r="F62" s="448" t="s">
        <v>326</v>
      </c>
      <c r="G62" s="78" t="s">
        <v>327</v>
      </c>
      <c r="H62" s="309" t="s">
        <v>328</v>
      </c>
      <c r="I62" s="302" t="s">
        <v>190</v>
      </c>
      <c r="J62" s="28" t="s">
        <v>159</v>
      </c>
      <c r="K62" s="567">
        <v>46052</v>
      </c>
      <c r="L62" s="33"/>
      <c r="M62" s="613"/>
      <c r="N62" s="569" t="str" cm="1">
        <f t="array" ref="N62">_xlfn.IFNA(LOOKUP(2, 1/(MOD(COLUMN(O62:XFD62)-COLUMN(O62), 5)=2)/(O62:XFD62&lt;&gt;""), O62:XFD62),"Not Submitted")</f>
        <v>Cat. -IV</v>
      </c>
      <c r="O62" s="229"/>
      <c r="P62" s="229"/>
      <c r="Q62" s="64" t="s">
        <v>37</v>
      </c>
      <c r="R62" s="34"/>
      <c r="S62" s="207" t="s">
        <v>181</v>
      </c>
      <c r="T62" s="219"/>
      <c r="U62" s="219"/>
      <c r="V62" s="569"/>
      <c r="W62" s="207"/>
      <c r="X62" s="207"/>
      <c r="Y62" s="219"/>
      <c r="Z62" s="219"/>
      <c r="AA62" s="569"/>
      <c r="AB62" s="569"/>
      <c r="AC62" s="569"/>
      <c r="AD62" s="219"/>
      <c r="AE62" s="219"/>
      <c r="AF62" s="569"/>
      <c r="AG62" s="207"/>
      <c r="AH62" s="207"/>
      <c r="AI62" s="207"/>
      <c r="AJ62" s="207"/>
      <c r="AK62" s="207"/>
      <c r="AL62" s="207"/>
      <c r="AM62" s="207"/>
      <c r="AN62" s="207"/>
      <c r="AO62" s="207"/>
      <c r="AP62" s="207"/>
      <c r="AQ62" s="207"/>
      <c r="AR62" s="207"/>
      <c r="AS62" s="207"/>
      <c r="AT62" s="207"/>
      <c r="AU62" s="207"/>
      <c r="AV62" s="207"/>
      <c r="AW62" s="207"/>
      <c r="AX62" s="207"/>
      <c r="AY62" s="207"/>
      <c r="AZ62" s="207"/>
      <c r="BA62" s="207"/>
      <c r="BB62" s="207"/>
      <c r="BC62" s="207"/>
      <c r="BD62" s="207"/>
      <c r="BE62" s="207"/>
      <c r="BF62" s="207"/>
      <c r="BG62" s="207"/>
      <c r="BH62" s="207"/>
      <c r="BI62" s="207"/>
      <c r="BJ62" s="207"/>
      <c r="BK62" s="207"/>
      <c r="BL62" s="207"/>
      <c r="BM62" s="635" t="str">
        <f t="shared" si="3"/>
        <v>E</v>
      </c>
      <c r="BN62" s="7"/>
      <c r="BO62" s="7"/>
      <c r="BP62" s="7"/>
      <c r="BQ62" s="7"/>
      <c r="BR62" s="7"/>
      <c r="BS62" s="7"/>
      <c r="BT62" s="7"/>
      <c r="BU62" s="7"/>
      <c r="BV62" s="7"/>
      <c r="BW62" s="7"/>
    </row>
    <row r="63" spans="1:75" s="2" customFormat="1" ht="38.25" hidden="1">
      <c r="A63" s="277">
        <v>102</v>
      </c>
      <c r="B63" s="277" t="str">
        <f t="shared" si="2"/>
        <v>PSS05B_Adani Renewable Energy 44 Limited (ARE44L)</v>
      </c>
      <c r="C63" s="279" t="s">
        <v>290</v>
      </c>
      <c r="D63" s="279" t="s">
        <v>23</v>
      </c>
      <c r="E63" s="28" t="s">
        <v>291</v>
      </c>
      <c r="F63" s="448" t="s">
        <v>329</v>
      </c>
      <c r="G63" s="78" t="s">
        <v>330</v>
      </c>
      <c r="H63" s="309" t="s">
        <v>331</v>
      </c>
      <c r="I63" s="302" t="s">
        <v>141</v>
      </c>
      <c r="J63" s="28"/>
      <c r="K63" s="567">
        <v>46052</v>
      </c>
      <c r="L63" s="33"/>
      <c r="M63" s="613"/>
      <c r="N63" s="569" t="str" cm="1">
        <f t="array" ref="N63">_xlfn.IFNA(LOOKUP(2, 1/(MOD(COLUMN(O63:XFD63)-COLUMN(O63), 5)=2)/(O63:XFD63&lt;&gt;""), O63:XFD63),"Not Submitted")</f>
        <v>Cat. -I</v>
      </c>
      <c r="O63" s="229"/>
      <c r="P63" s="229"/>
      <c r="Q63" s="64" t="s">
        <v>33</v>
      </c>
      <c r="R63" s="34"/>
      <c r="S63" s="207" t="s">
        <v>185</v>
      </c>
      <c r="T63" s="219"/>
      <c r="U63" s="219"/>
      <c r="V63" s="569"/>
      <c r="W63" s="207"/>
      <c r="X63" s="207"/>
      <c r="Y63" s="219"/>
      <c r="Z63" s="219"/>
      <c r="AA63" s="569"/>
      <c r="AB63" s="569"/>
      <c r="AC63" s="569"/>
      <c r="AD63" s="219"/>
      <c r="AE63" s="219"/>
      <c r="AF63" s="569"/>
      <c r="AG63" s="207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7"/>
      <c r="AU63" s="207"/>
      <c r="AV63" s="207"/>
      <c r="AW63" s="207"/>
      <c r="AX63" s="207"/>
      <c r="AY63" s="207"/>
      <c r="AZ63" s="207"/>
      <c r="BA63" s="207"/>
      <c r="BB63" s="207"/>
      <c r="BC63" s="207"/>
      <c r="BD63" s="207"/>
      <c r="BE63" s="207"/>
      <c r="BF63" s="207"/>
      <c r="BG63" s="207"/>
      <c r="BH63" s="207"/>
      <c r="BI63" s="207"/>
      <c r="BJ63" s="207"/>
      <c r="BK63" s="207"/>
      <c r="BL63" s="207"/>
      <c r="BM63" s="635" t="str">
        <f t="shared" si="3"/>
        <v>E</v>
      </c>
      <c r="BN63" s="7"/>
      <c r="BO63" s="7"/>
      <c r="BP63" s="7"/>
      <c r="BQ63" s="7"/>
      <c r="BR63" s="7"/>
      <c r="BS63" s="7"/>
      <c r="BT63" s="7"/>
      <c r="BU63" s="7"/>
      <c r="BV63" s="7"/>
      <c r="BW63" s="7"/>
    </row>
    <row r="64" spans="1:75" s="2" customFormat="1" ht="38.25" hidden="1">
      <c r="A64" s="277">
        <f>A63+1</f>
        <v>103</v>
      </c>
      <c r="B64" s="277" t="str">
        <f t="shared" si="2"/>
        <v>PSS05B_Adani Renewable Energy 44 Limited (ARE44L)</v>
      </c>
      <c r="C64" s="279" t="s">
        <v>290</v>
      </c>
      <c r="D64" s="279" t="s">
        <v>23</v>
      </c>
      <c r="E64" s="28" t="s">
        <v>291</v>
      </c>
      <c r="F64" s="448" t="s">
        <v>332</v>
      </c>
      <c r="G64" s="78" t="s">
        <v>333</v>
      </c>
      <c r="H64" s="309" t="s">
        <v>334</v>
      </c>
      <c r="I64" s="302" t="s">
        <v>141</v>
      </c>
      <c r="J64" s="28" t="s">
        <v>142</v>
      </c>
      <c r="K64" s="567">
        <v>46052</v>
      </c>
      <c r="L64" s="33"/>
      <c r="M64" s="613"/>
      <c r="N64" s="569" t="str" cm="1">
        <f t="array" ref="N64">_xlfn.IFNA(LOOKUP(2, 1/(MOD(COLUMN(O64:XFD64)-COLUMN(O64), 5)=2)/(O64:XFD64&lt;&gt;""), O64:XFD64),"Not Submitted")</f>
        <v>Cat. -I</v>
      </c>
      <c r="O64" s="229"/>
      <c r="P64" s="229"/>
      <c r="Q64" s="64" t="s">
        <v>33</v>
      </c>
      <c r="R64" s="34"/>
      <c r="S64" s="207" t="s">
        <v>181</v>
      </c>
      <c r="T64" s="219"/>
      <c r="U64" s="219"/>
      <c r="V64" s="569"/>
      <c r="W64" s="207"/>
      <c r="X64" s="207"/>
      <c r="Y64" s="219"/>
      <c r="Z64" s="219"/>
      <c r="AA64" s="569"/>
      <c r="AB64" s="569"/>
      <c r="AC64" s="569"/>
      <c r="AD64" s="219"/>
      <c r="AE64" s="219"/>
      <c r="AF64" s="569"/>
      <c r="AG64" s="207"/>
      <c r="AH64" s="207"/>
      <c r="AI64" s="207"/>
      <c r="AJ64" s="207"/>
      <c r="AK64" s="207"/>
      <c r="AL64" s="207"/>
      <c r="AM64" s="207"/>
      <c r="AN64" s="207"/>
      <c r="AO64" s="207"/>
      <c r="AP64" s="207"/>
      <c r="AQ64" s="207"/>
      <c r="AR64" s="207"/>
      <c r="AS64" s="207"/>
      <c r="AT64" s="207"/>
      <c r="AU64" s="207"/>
      <c r="AV64" s="207"/>
      <c r="AW64" s="207"/>
      <c r="AX64" s="207"/>
      <c r="AY64" s="207"/>
      <c r="AZ64" s="207"/>
      <c r="BA64" s="207"/>
      <c r="BB64" s="207"/>
      <c r="BC64" s="207"/>
      <c r="BD64" s="207"/>
      <c r="BE64" s="207"/>
      <c r="BF64" s="207"/>
      <c r="BG64" s="207"/>
      <c r="BH64" s="207"/>
      <c r="BI64" s="207"/>
      <c r="BJ64" s="207"/>
      <c r="BK64" s="207"/>
      <c r="BL64" s="207"/>
      <c r="BM64" s="635" t="str">
        <f t="shared" si="3"/>
        <v>E</v>
      </c>
      <c r="BN64" s="7"/>
      <c r="BO64" s="7"/>
      <c r="BP64" s="7"/>
      <c r="BQ64" s="7"/>
      <c r="BR64" s="7"/>
      <c r="BS64" s="7"/>
      <c r="BT64" s="7"/>
      <c r="BU64" s="7"/>
      <c r="BV64" s="7"/>
      <c r="BW64" s="7"/>
    </row>
    <row r="65" spans="1:75" s="2" customFormat="1" ht="38.25" hidden="1">
      <c r="A65" s="277">
        <v>103</v>
      </c>
      <c r="B65" s="277" t="str">
        <f t="shared" si="2"/>
        <v>PSS05B_Adani Renewable Energy 44 Limited (ARE44L)</v>
      </c>
      <c r="C65" s="279" t="s">
        <v>290</v>
      </c>
      <c r="D65" s="279" t="s">
        <v>23</v>
      </c>
      <c r="E65" s="28" t="s">
        <v>291</v>
      </c>
      <c r="F65" s="448" t="s">
        <v>335</v>
      </c>
      <c r="G65" s="78" t="s">
        <v>336</v>
      </c>
      <c r="H65" s="309" t="s">
        <v>337</v>
      </c>
      <c r="I65" s="302" t="s">
        <v>141</v>
      </c>
      <c r="J65" s="28" t="s">
        <v>159</v>
      </c>
      <c r="K65" s="567">
        <v>46052</v>
      </c>
      <c r="L65" s="33"/>
      <c r="M65" s="613"/>
      <c r="N65" s="569" t="str" cm="1">
        <f t="array" ref="N65">_xlfn.IFNA(LOOKUP(2, 1/(MOD(COLUMN(O65:XFD65)-COLUMN(O65), 5)=2)/(O65:XFD65&lt;&gt;""), O65:XFD65),"Not Submitted")</f>
        <v>Cat. -I</v>
      </c>
      <c r="O65" s="229"/>
      <c r="P65" s="229"/>
      <c r="Q65" s="64" t="s">
        <v>33</v>
      </c>
      <c r="R65" s="34"/>
      <c r="S65" s="207" t="s">
        <v>185</v>
      </c>
      <c r="T65" s="219"/>
      <c r="U65" s="219"/>
      <c r="V65" s="569"/>
      <c r="W65" s="207"/>
      <c r="X65" s="207"/>
      <c r="Y65" s="219"/>
      <c r="Z65" s="219"/>
      <c r="AA65" s="569"/>
      <c r="AB65" s="569"/>
      <c r="AC65" s="569"/>
      <c r="AD65" s="219"/>
      <c r="AE65" s="219"/>
      <c r="AF65" s="569"/>
      <c r="AG65" s="207"/>
      <c r="AH65" s="207"/>
      <c r="AI65" s="207"/>
      <c r="AJ65" s="207"/>
      <c r="AK65" s="207"/>
      <c r="AL65" s="207"/>
      <c r="AM65" s="207"/>
      <c r="AN65" s="207"/>
      <c r="AO65" s="207"/>
      <c r="AP65" s="207"/>
      <c r="AQ65" s="207"/>
      <c r="AR65" s="207"/>
      <c r="AS65" s="207"/>
      <c r="AT65" s="207"/>
      <c r="AU65" s="207"/>
      <c r="AV65" s="207"/>
      <c r="AW65" s="207"/>
      <c r="AX65" s="207"/>
      <c r="AY65" s="207"/>
      <c r="AZ65" s="207"/>
      <c r="BA65" s="207"/>
      <c r="BB65" s="207"/>
      <c r="BC65" s="207"/>
      <c r="BD65" s="207"/>
      <c r="BE65" s="207"/>
      <c r="BF65" s="207"/>
      <c r="BG65" s="207"/>
      <c r="BH65" s="207"/>
      <c r="BI65" s="207"/>
      <c r="BJ65" s="207"/>
      <c r="BK65" s="207"/>
      <c r="BL65" s="207"/>
      <c r="BM65" s="635" t="str">
        <f t="shared" si="3"/>
        <v>E</v>
      </c>
      <c r="BN65" s="7"/>
      <c r="BO65" s="7"/>
      <c r="BP65" s="7"/>
      <c r="BQ65" s="7"/>
      <c r="BR65" s="7"/>
      <c r="BS65" s="7"/>
      <c r="BT65" s="7"/>
      <c r="BU65" s="7"/>
      <c r="BV65" s="7"/>
      <c r="BW65" s="7"/>
    </row>
    <row r="66" spans="1:75" s="2" customFormat="1" ht="26.25" hidden="1">
      <c r="A66" s="277">
        <f>A65+1</f>
        <v>104</v>
      </c>
      <c r="B66" s="277" t="str">
        <f t="shared" si="2"/>
        <v>PSS05B_Adani Renewable Energy 44 Limited (ARE44L)</v>
      </c>
      <c r="C66" s="279" t="s">
        <v>290</v>
      </c>
      <c r="D66" s="279" t="s">
        <v>23</v>
      </c>
      <c r="E66" s="28" t="s">
        <v>291</v>
      </c>
      <c r="F66" s="448" t="s">
        <v>338</v>
      </c>
      <c r="G66" s="78" t="s">
        <v>339</v>
      </c>
      <c r="H66" s="309" t="s">
        <v>340</v>
      </c>
      <c r="I66" s="302" t="s">
        <v>141</v>
      </c>
      <c r="J66" s="28" t="s">
        <v>142</v>
      </c>
      <c r="K66" s="567">
        <v>46052</v>
      </c>
      <c r="L66" s="33"/>
      <c r="M66" s="613"/>
      <c r="N66" s="569" t="str" cm="1">
        <f t="array" ref="N66">_xlfn.IFNA(LOOKUP(2, 1/(MOD(COLUMN(O66:XFD66)-COLUMN(O66), 5)=2)/(O66:XFD66&lt;&gt;""), O66:XFD66),"Not Submitted")</f>
        <v>Cat. -I</v>
      </c>
      <c r="O66" s="229"/>
      <c r="P66" s="229"/>
      <c r="Q66" s="64" t="s">
        <v>33</v>
      </c>
      <c r="R66" s="34"/>
      <c r="S66" s="207" t="s">
        <v>341</v>
      </c>
      <c r="T66" s="219"/>
      <c r="U66" s="219"/>
      <c r="V66" s="569"/>
      <c r="W66" s="207"/>
      <c r="X66" s="207"/>
      <c r="Y66" s="219"/>
      <c r="Z66" s="219"/>
      <c r="AA66" s="569"/>
      <c r="AB66" s="569"/>
      <c r="AC66" s="569"/>
      <c r="AD66" s="219"/>
      <c r="AE66" s="219"/>
      <c r="AF66" s="569"/>
      <c r="AG66" s="207"/>
      <c r="AH66" s="207"/>
      <c r="AI66" s="207"/>
      <c r="AJ66" s="207"/>
      <c r="AK66" s="207"/>
      <c r="AL66" s="207"/>
      <c r="AM66" s="207"/>
      <c r="AN66" s="207"/>
      <c r="AO66" s="207"/>
      <c r="AP66" s="207"/>
      <c r="AQ66" s="207"/>
      <c r="AR66" s="207"/>
      <c r="AS66" s="207"/>
      <c r="AT66" s="207"/>
      <c r="AU66" s="207"/>
      <c r="AV66" s="207"/>
      <c r="AW66" s="207"/>
      <c r="AX66" s="207"/>
      <c r="AY66" s="207"/>
      <c r="AZ66" s="207"/>
      <c r="BA66" s="207"/>
      <c r="BB66" s="207"/>
      <c r="BC66" s="207"/>
      <c r="BD66" s="207"/>
      <c r="BE66" s="207"/>
      <c r="BF66" s="207"/>
      <c r="BG66" s="207"/>
      <c r="BH66" s="207"/>
      <c r="BI66" s="207"/>
      <c r="BJ66" s="207"/>
      <c r="BK66" s="207"/>
      <c r="BL66" s="207"/>
      <c r="BM66" s="635" t="str">
        <f t="shared" si="3"/>
        <v>E</v>
      </c>
      <c r="BN66" s="7"/>
      <c r="BO66" s="7"/>
      <c r="BP66" s="7"/>
      <c r="BQ66" s="7"/>
      <c r="BR66" s="7"/>
      <c r="BS66" s="7"/>
      <c r="BT66" s="7"/>
      <c r="BU66" s="7"/>
      <c r="BV66" s="7"/>
      <c r="BW66" s="7"/>
    </row>
    <row r="67" spans="1:75" s="2" customFormat="1" ht="40.5" hidden="1">
      <c r="A67" s="277">
        <v>104</v>
      </c>
      <c r="B67" s="277" t="str">
        <f t="shared" ref="B67:B98" si="4">$A$1</f>
        <v>PSS05B_Adani Renewable Energy 44 Limited (ARE44L)</v>
      </c>
      <c r="C67" s="279" t="s">
        <v>290</v>
      </c>
      <c r="D67" s="279" t="s">
        <v>23</v>
      </c>
      <c r="E67" s="28" t="s">
        <v>291</v>
      </c>
      <c r="F67" s="448" t="s">
        <v>342</v>
      </c>
      <c r="G67" s="78" t="s">
        <v>343</v>
      </c>
      <c r="H67" s="309" t="s">
        <v>344</v>
      </c>
      <c r="I67" s="302" t="s">
        <v>190</v>
      </c>
      <c r="J67" s="28" t="s">
        <v>142</v>
      </c>
      <c r="K67" s="567">
        <v>46052</v>
      </c>
      <c r="L67" s="33"/>
      <c r="M67" s="613"/>
      <c r="N67" s="569" t="str" cm="1">
        <f t="array" ref="N67">_xlfn.IFNA(LOOKUP(2, 1/(MOD(COLUMN(O67:XFD67)-COLUMN(O67), 5)=2)/(O67:XFD67&lt;&gt;""), O67:XFD67),"Not Submitted")</f>
        <v>Cat. -IV</v>
      </c>
      <c r="O67" s="229"/>
      <c r="P67" s="229"/>
      <c r="Q67" s="64" t="s">
        <v>37</v>
      </c>
      <c r="R67" s="34"/>
      <c r="S67" s="207" t="s">
        <v>185</v>
      </c>
      <c r="T67" s="219"/>
      <c r="U67" s="219"/>
      <c r="V67" s="569"/>
      <c r="W67" s="207"/>
      <c r="X67" s="207"/>
      <c r="Y67" s="219"/>
      <c r="Z67" s="219"/>
      <c r="AA67" s="569"/>
      <c r="AB67" s="569"/>
      <c r="AC67" s="569"/>
      <c r="AD67" s="219"/>
      <c r="AE67" s="219"/>
      <c r="AF67" s="569"/>
      <c r="AG67" s="207"/>
      <c r="AH67" s="207"/>
      <c r="AI67" s="207"/>
      <c r="AJ67" s="207"/>
      <c r="AK67" s="207"/>
      <c r="AL67" s="207"/>
      <c r="AM67" s="207"/>
      <c r="AN67" s="207"/>
      <c r="AO67" s="207"/>
      <c r="AP67" s="207"/>
      <c r="AQ67" s="207"/>
      <c r="AR67" s="207"/>
      <c r="AS67" s="207"/>
      <c r="AT67" s="207"/>
      <c r="AU67" s="207"/>
      <c r="AV67" s="207"/>
      <c r="AW67" s="207"/>
      <c r="AX67" s="207"/>
      <c r="AY67" s="207"/>
      <c r="AZ67" s="207"/>
      <c r="BA67" s="207"/>
      <c r="BB67" s="207"/>
      <c r="BC67" s="207"/>
      <c r="BD67" s="207"/>
      <c r="BE67" s="207"/>
      <c r="BF67" s="207"/>
      <c r="BG67" s="207"/>
      <c r="BH67" s="207"/>
      <c r="BI67" s="207"/>
      <c r="BJ67" s="207"/>
      <c r="BK67" s="207"/>
      <c r="BL67" s="207"/>
      <c r="BM67" s="635" t="str">
        <f t="shared" ref="BM67:BM98" si="5">MID(F67,20,1)</f>
        <v>E</v>
      </c>
      <c r="BN67" s="7"/>
      <c r="BO67" s="7"/>
      <c r="BP67" s="7"/>
      <c r="BQ67" s="7"/>
      <c r="BR67" s="7"/>
      <c r="BS67" s="7"/>
      <c r="BT67" s="7"/>
      <c r="BU67" s="7"/>
      <c r="BV67" s="7"/>
      <c r="BW67" s="7"/>
    </row>
    <row r="68" spans="1:75" s="2" customFormat="1" ht="38.25" hidden="1">
      <c r="A68" s="277">
        <f>A67+1</f>
        <v>105</v>
      </c>
      <c r="B68" s="277" t="str">
        <f t="shared" si="4"/>
        <v>PSS05B_Adani Renewable Energy 44 Limited (ARE44L)</v>
      </c>
      <c r="C68" s="279" t="s">
        <v>290</v>
      </c>
      <c r="D68" s="279" t="s">
        <v>23</v>
      </c>
      <c r="E68" s="28" t="s">
        <v>291</v>
      </c>
      <c r="F68" s="448" t="s">
        <v>345</v>
      </c>
      <c r="G68" s="78" t="s">
        <v>346</v>
      </c>
      <c r="H68" s="309" t="s">
        <v>347</v>
      </c>
      <c r="I68" s="305" t="s">
        <v>190</v>
      </c>
      <c r="J68" s="28"/>
      <c r="K68" s="567">
        <v>46052</v>
      </c>
      <c r="L68" s="33"/>
      <c r="M68" s="613"/>
      <c r="N68" s="569" t="str" cm="1">
        <f t="array" ref="N68">_xlfn.IFNA(LOOKUP(2, 1/(MOD(COLUMN(O68:XFD68)-COLUMN(O68), 5)=2)/(O68:XFD68&lt;&gt;""), O68:XFD68),"Not Submitted")</f>
        <v>Cat. -IV</v>
      </c>
      <c r="O68" s="229"/>
      <c r="P68" s="229"/>
      <c r="Q68" s="64" t="s">
        <v>37</v>
      </c>
      <c r="R68" s="34"/>
      <c r="S68" s="207" t="s">
        <v>181</v>
      </c>
      <c r="T68" s="219"/>
      <c r="U68" s="219"/>
      <c r="V68" s="569"/>
      <c r="W68" s="207"/>
      <c r="X68" s="207"/>
      <c r="Y68" s="219"/>
      <c r="Z68" s="219"/>
      <c r="AA68" s="569"/>
      <c r="AB68" s="569"/>
      <c r="AC68" s="569"/>
      <c r="AD68" s="219"/>
      <c r="AE68" s="219"/>
      <c r="AF68" s="569"/>
      <c r="AG68" s="207"/>
      <c r="AH68" s="207"/>
      <c r="AI68" s="207"/>
      <c r="AJ68" s="207"/>
      <c r="AK68" s="207"/>
      <c r="AL68" s="207"/>
      <c r="AM68" s="207"/>
      <c r="AN68" s="207"/>
      <c r="AO68" s="207"/>
      <c r="AP68" s="207"/>
      <c r="AQ68" s="207"/>
      <c r="AR68" s="207"/>
      <c r="AS68" s="207"/>
      <c r="AT68" s="207"/>
      <c r="AU68" s="207"/>
      <c r="AV68" s="207"/>
      <c r="AW68" s="207"/>
      <c r="AX68" s="207"/>
      <c r="AY68" s="207"/>
      <c r="AZ68" s="207"/>
      <c r="BA68" s="207"/>
      <c r="BB68" s="207"/>
      <c r="BC68" s="207"/>
      <c r="BD68" s="207"/>
      <c r="BE68" s="207"/>
      <c r="BF68" s="207"/>
      <c r="BG68" s="207"/>
      <c r="BH68" s="207"/>
      <c r="BI68" s="207"/>
      <c r="BJ68" s="207"/>
      <c r="BK68" s="207"/>
      <c r="BL68" s="207"/>
      <c r="BM68" s="635" t="str">
        <f t="shared" si="5"/>
        <v>E</v>
      </c>
      <c r="BN68" s="7"/>
      <c r="BO68" s="7"/>
      <c r="BP68" s="7"/>
      <c r="BQ68" s="7"/>
      <c r="BR68" s="7"/>
      <c r="BS68" s="7"/>
      <c r="BT68" s="7"/>
      <c r="BU68" s="7"/>
      <c r="BV68" s="7"/>
      <c r="BW68" s="7"/>
    </row>
    <row r="69" spans="1:75" s="2" customFormat="1" ht="54" hidden="1">
      <c r="A69" s="277">
        <v>105</v>
      </c>
      <c r="B69" s="277" t="str">
        <f t="shared" si="4"/>
        <v>PSS05B_Adani Renewable Energy 44 Limited (ARE44L)</v>
      </c>
      <c r="C69" s="279" t="s">
        <v>290</v>
      </c>
      <c r="D69" s="279" t="s">
        <v>23</v>
      </c>
      <c r="E69" s="28" t="s">
        <v>291</v>
      </c>
      <c r="F69" s="448" t="s">
        <v>348</v>
      </c>
      <c r="G69" s="78" t="s">
        <v>349</v>
      </c>
      <c r="H69" s="309" t="s">
        <v>350</v>
      </c>
      <c r="I69" s="302" t="s">
        <v>141</v>
      </c>
      <c r="J69" s="28" t="s">
        <v>142</v>
      </c>
      <c r="K69" s="567">
        <v>46052</v>
      </c>
      <c r="L69" s="33"/>
      <c r="M69" s="613"/>
      <c r="N69" s="569" t="str" cm="1">
        <f t="array" ref="N69">_xlfn.IFNA(LOOKUP(2, 1/(MOD(COLUMN(O69:XFD69)-COLUMN(O69), 5)=2)/(O69:XFD69&lt;&gt;""), O69:XFD69),"Not Submitted")</f>
        <v>Cat. -I</v>
      </c>
      <c r="O69" s="229"/>
      <c r="P69" s="229"/>
      <c r="Q69" s="64" t="s">
        <v>33</v>
      </c>
      <c r="R69" s="34"/>
      <c r="S69" s="207" t="s">
        <v>185</v>
      </c>
      <c r="T69" s="219"/>
      <c r="U69" s="219"/>
      <c r="V69" s="569"/>
      <c r="W69" s="207"/>
      <c r="X69" s="207"/>
      <c r="Y69" s="219"/>
      <c r="Z69" s="219"/>
      <c r="AA69" s="569"/>
      <c r="AB69" s="569"/>
      <c r="AC69" s="569"/>
      <c r="AD69" s="219"/>
      <c r="AE69" s="219"/>
      <c r="AF69" s="569"/>
      <c r="AG69" s="207"/>
      <c r="AH69" s="207"/>
      <c r="AI69" s="207"/>
      <c r="AJ69" s="207"/>
      <c r="AK69" s="207"/>
      <c r="AL69" s="207"/>
      <c r="AM69" s="207"/>
      <c r="AN69" s="207"/>
      <c r="AO69" s="207"/>
      <c r="AP69" s="207"/>
      <c r="AQ69" s="207"/>
      <c r="AR69" s="207"/>
      <c r="AS69" s="207"/>
      <c r="AT69" s="207"/>
      <c r="AU69" s="207"/>
      <c r="AV69" s="207"/>
      <c r="AW69" s="207"/>
      <c r="AX69" s="207"/>
      <c r="AY69" s="207"/>
      <c r="AZ69" s="207"/>
      <c r="BA69" s="207"/>
      <c r="BB69" s="207"/>
      <c r="BC69" s="207"/>
      <c r="BD69" s="207"/>
      <c r="BE69" s="207"/>
      <c r="BF69" s="207"/>
      <c r="BG69" s="207"/>
      <c r="BH69" s="207"/>
      <c r="BI69" s="207"/>
      <c r="BJ69" s="207"/>
      <c r="BK69" s="207"/>
      <c r="BL69" s="207"/>
      <c r="BM69" s="635" t="str">
        <f t="shared" si="5"/>
        <v>E</v>
      </c>
      <c r="BN69" s="7"/>
      <c r="BO69" s="7"/>
      <c r="BP69" s="7"/>
      <c r="BQ69" s="7"/>
      <c r="BR69" s="7"/>
      <c r="BS69" s="7"/>
      <c r="BT69" s="7"/>
      <c r="BU69" s="7"/>
      <c r="BV69" s="7"/>
      <c r="BW69" s="7"/>
    </row>
    <row r="70" spans="1:75" s="2" customFormat="1" ht="67.5" hidden="1">
      <c r="A70" s="277">
        <f>A69+1</f>
        <v>106</v>
      </c>
      <c r="B70" s="277" t="str">
        <f t="shared" si="4"/>
        <v>PSS05B_Adani Renewable Energy 44 Limited (ARE44L)</v>
      </c>
      <c r="C70" s="279" t="s">
        <v>290</v>
      </c>
      <c r="D70" s="279" t="s">
        <v>23</v>
      </c>
      <c r="E70" s="28" t="s">
        <v>291</v>
      </c>
      <c r="F70" s="448" t="s">
        <v>351</v>
      </c>
      <c r="G70" s="78" t="s">
        <v>352</v>
      </c>
      <c r="H70" s="309" t="s">
        <v>353</v>
      </c>
      <c r="I70" s="302" t="s">
        <v>141</v>
      </c>
      <c r="J70" s="28" t="s">
        <v>142</v>
      </c>
      <c r="K70" s="567">
        <v>46052</v>
      </c>
      <c r="L70" s="33"/>
      <c r="M70" s="613"/>
      <c r="N70" s="569" t="str" cm="1">
        <f t="array" ref="N70">_xlfn.IFNA(LOOKUP(2, 1/(MOD(COLUMN(O70:XFD70)-COLUMN(O70), 5)=2)/(O70:XFD70&lt;&gt;""), O70:XFD70),"Not Submitted")</f>
        <v>Cat. -I</v>
      </c>
      <c r="O70" s="229"/>
      <c r="P70" s="229"/>
      <c r="Q70" s="64" t="s">
        <v>33</v>
      </c>
      <c r="R70" s="34"/>
      <c r="S70" s="207" t="s">
        <v>185</v>
      </c>
      <c r="T70" s="219"/>
      <c r="U70" s="219"/>
      <c r="V70" s="569"/>
      <c r="W70" s="207"/>
      <c r="X70" s="207"/>
      <c r="Y70" s="219"/>
      <c r="Z70" s="219"/>
      <c r="AA70" s="569"/>
      <c r="AB70" s="569"/>
      <c r="AC70" s="569"/>
      <c r="AD70" s="219"/>
      <c r="AE70" s="219"/>
      <c r="AF70" s="569"/>
      <c r="AG70" s="207"/>
      <c r="AH70" s="207"/>
      <c r="AI70" s="207"/>
      <c r="AJ70" s="207"/>
      <c r="AK70" s="207"/>
      <c r="AL70" s="207"/>
      <c r="AM70" s="207"/>
      <c r="AN70" s="207"/>
      <c r="AO70" s="207"/>
      <c r="AP70" s="207"/>
      <c r="AQ70" s="207"/>
      <c r="AR70" s="207"/>
      <c r="AS70" s="207"/>
      <c r="AT70" s="207"/>
      <c r="AU70" s="207"/>
      <c r="AV70" s="207"/>
      <c r="AW70" s="207"/>
      <c r="AX70" s="207"/>
      <c r="AY70" s="207"/>
      <c r="AZ70" s="207"/>
      <c r="BA70" s="207"/>
      <c r="BB70" s="207"/>
      <c r="BC70" s="207"/>
      <c r="BD70" s="207"/>
      <c r="BE70" s="207"/>
      <c r="BF70" s="207"/>
      <c r="BG70" s="207"/>
      <c r="BH70" s="207"/>
      <c r="BI70" s="207"/>
      <c r="BJ70" s="207"/>
      <c r="BK70" s="207"/>
      <c r="BL70" s="207"/>
      <c r="BM70" s="635" t="str">
        <f t="shared" si="5"/>
        <v>E</v>
      </c>
      <c r="BN70" s="7"/>
      <c r="BO70" s="7"/>
      <c r="BP70" s="7"/>
      <c r="BQ70" s="7"/>
      <c r="BR70" s="7"/>
      <c r="BS70" s="7"/>
      <c r="BT70" s="7"/>
      <c r="BU70" s="7"/>
      <c r="BV70" s="7"/>
      <c r="BW70" s="7"/>
    </row>
    <row r="71" spans="1:75" s="2" customFormat="1" ht="38.25" hidden="1">
      <c r="A71" s="277">
        <v>106</v>
      </c>
      <c r="B71" s="277" t="str">
        <f t="shared" si="4"/>
        <v>PSS05B_Adani Renewable Energy 44 Limited (ARE44L)</v>
      </c>
      <c r="C71" s="279" t="s">
        <v>290</v>
      </c>
      <c r="D71" s="279" t="s">
        <v>23</v>
      </c>
      <c r="E71" s="28" t="s">
        <v>291</v>
      </c>
      <c r="F71" s="448" t="s">
        <v>354</v>
      </c>
      <c r="G71" s="281" t="s">
        <v>355</v>
      </c>
      <c r="H71" s="309" t="s">
        <v>356</v>
      </c>
      <c r="I71" s="302" t="s">
        <v>190</v>
      </c>
      <c r="J71" s="28" t="s">
        <v>159</v>
      </c>
      <c r="K71" s="567">
        <v>46052</v>
      </c>
      <c r="L71" s="33"/>
      <c r="M71" s="613"/>
      <c r="N71" s="569" t="str" cm="1">
        <f t="array" ref="N71">_xlfn.IFNA(LOOKUP(2, 1/(MOD(COLUMN(O71:XFD71)-COLUMN(O71), 5)=2)/(O71:XFD71&lt;&gt;""), O71:XFD71),"Not Submitted")</f>
        <v>Cat. -IV</v>
      </c>
      <c r="O71" s="229"/>
      <c r="P71" s="229"/>
      <c r="Q71" s="64" t="s">
        <v>37</v>
      </c>
      <c r="R71" s="34"/>
      <c r="S71" s="207" t="s">
        <v>185</v>
      </c>
      <c r="T71" s="219"/>
      <c r="U71" s="219"/>
      <c r="V71" s="569"/>
      <c r="W71" s="207"/>
      <c r="X71" s="207"/>
      <c r="Y71" s="219"/>
      <c r="Z71" s="219"/>
      <c r="AA71" s="569"/>
      <c r="AB71" s="569"/>
      <c r="AC71" s="569"/>
      <c r="AD71" s="219"/>
      <c r="AE71" s="219"/>
      <c r="AF71" s="569"/>
      <c r="AG71" s="207"/>
      <c r="AH71" s="207"/>
      <c r="AI71" s="207"/>
      <c r="AJ71" s="207"/>
      <c r="AK71" s="207"/>
      <c r="AL71" s="207"/>
      <c r="AM71" s="207"/>
      <c r="AN71" s="207"/>
      <c r="AO71" s="207"/>
      <c r="AP71" s="207"/>
      <c r="AQ71" s="207"/>
      <c r="AR71" s="207"/>
      <c r="AS71" s="207"/>
      <c r="AT71" s="207"/>
      <c r="AU71" s="207"/>
      <c r="AV71" s="207"/>
      <c r="AW71" s="207"/>
      <c r="AX71" s="207"/>
      <c r="AY71" s="207"/>
      <c r="AZ71" s="207"/>
      <c r="BA71" s="207"/>
      <c r="BB71" s="207"/>
      <c r="BC71" s="207"/>
      <c r="BD71" s="207"/>
      <c r="BE71" s="207"/>
      <c r="BF71" s="207"/>
      <c r="BG71" s="207"/>
      <c r="BH71" s="207"/>
      <c r="BI71" s="207"/>
      <c r="BJ71" s="207"/>
      <c r="BK71" s="207"/>
      <c r="BL71" s="207"/>
      <c r="BM71" s="635" t="str">
        <f t="shared" si="5"/>
        <v>E</v>
      </c>
      <c r="BN71" s="7"/>
      <c r="BO71" s="7"/>
      <c r="BP71" s="7"/>
      <c r="BQ71" s="7"/>
      <c r="BR71" s="7"/>
      <c r="BS71" s="7"/>
      <c r="BT71" s="7"/>
      <c r="BU71" s="7"/>
      <c r="BV71" s="7"/>
      <c r="BW71" s="7"/>
    </row>
    <row r="72" spans="1:75" s="2" customFormat="1" ht="26.25" hidden="1">
      <c r="A72" s="277">
        <f>A71+1</f>
        <v>107</v>
      </c>
      <c r="B72" s="277" t="str">
        <f t="shared" si="4"/>
        <v>PSS05B_Adani Renewable Energy 44 Limited (ARE44L)</v>
      </c>
      <c r="C72" s="279" t="s">
        <v>290</v>
      </c>
      <c r="D72" s="279" t="s">
        <v>23</v>
      </c>
      <c r="E72" s="28" t="s">
        <v>291</v>
      </c>
      <c r="F72" s="448" t="s">
        <v>357</v>
      </c>
      <c r="G72" s="281" t="s">
        <v>358</v>
      </c>
      <c r="H72" s="300" t="s">
        <v>359</v>
      </c>
      <c r="I72" s="302" t="s">
        <v>190</v>
      </c>
      <c r="J72" s="28" t="s">
        <v>159</v>
      </c>
      <c r="K72" s="567">
        <v>46052</v>
      </c>
      <c r="L72" s="33"/>
      <c r="M72" s="613"/>
      <c r="N72" s="569" t="str" cm="1">
        <f t="array" ref="N72">_xlfn.IFNA(LOOKUP(2, 1/(MOD(COLUMN(O72:XFD72)-COLUMN(O72), 5)=2)/(O72:XFD72&lt;&gt;""), O72:XFD72),"Not Submitted")</f>
        <v>Cat. -IV</v>
      </c>
      <c r="O72" s="229"/>
      <c r="P72" s="229"/>
      <c r="Q72" s="64" t="s">
        <v>37</v>
      </c>
      <c r="R72" s="34"/>
      <c r="S72" s="207" t="s">
        <v>360</v>
      </c>
      <c r="T72" s="219"/>
      <c r="U72" s="219"/>
      <c r="V72" s="569"/>
      <c r="W72" s="207"/>
      <c r="X72" s="207"/>
      <c r="Y72" s="219"/>
      <c r="Z72" s="219"/>
      <c r="AA72" s="569"/>
      <c r="AB72" s="569"/>
      <c r="AC72" s="569"/>
      <c r="AD72" s="219"/>
      <c r="AE72" s="219"/>
      <c r="AF72" s="569"/>
      <c r="AG72" s="207"/>
      <c r="AH72" s="207"/>
      <c r="AI72" s="207"/>
      <c r="AJ72" s="207"/>
      <c r="AK72" s="207"/>
      <c r="AL72" s="207"/>
      <c r="AM72" s="207"/>
      <c r="AN72" s="207"/>
      <c r="AO72" s="207"/>
      <c r="AP72" s="207"/>
      <c r="AQ72" s="207"/>
      <c r="AR72" s="207"/>
      <c r="AS72" s="207"/>
      <c r="AT72" s="207"/>
      <c r="AU72" s="207"/>
      <c r="AV72" s="207"/>
      <c r="AW72" s="207"/>
      <c r="AX72" s="207"/>
      <c r="AY72" s="207"/>
      <c r="AZ72" s="207"/>
      <c r="BA72" s="207"/>
      <c r="BB72" s="207"/>
      <c r="BC72" s="207"/>
      <c r="BD72" s="207"/>
      <c r="BE72" s="207"/>
      <c r="BF72" s="207"/>
      <c r="BG72" s="207"/>
      <c r="BH72" s="207"/>
      <c r="BI72" s="207"/>
      <c r="BJ72" s="207"/>
      <c r="BK72" s="207"/>
      <c r="BL72" s="207"/>
      <c r="BM72" s="635" t="str">
        <f t="shared" si="5"/>
        <v>E</v>
      </c>
      <c r="BN72" s="7"/>
      <c r="BO72" s="7"/>
      <c r="BP72" s="7"/>
      <c r="BQ72" s="7"/>
      <c r="BR72" s="7"/>
      <c r="BS72" s="7"/>
      <c r="BT72" s="7"/>
      <c r="BU72" s="7"/>
      <c r="BV72" s="7"/>
      <c r="BW72" s="7"/>
    </row>
    <row r="73" spans="1:75" s="2" customFormat="1" ht="38.25" hidden="1">
      <c r="A73" s="277">
        <v>107</v>
      </c>
      <c r="B73" s="277" t="str">
        <f t="shared" si="4"/>
        <v>PSS05B_Adani Renewable Energy 44 Limited (ARE44L)</v>
      </c>
      <c r="C73" s="279" t="s">
        <v>290</v>
      </c>
      <c r="D73" s="279" t="s">
        <v>23</v>
      </c>
      <c r="E73" s="28" t="s">
        <v>291</v>
      </c>
      <c r="F73" s="448" t="s">
        <v>361</v>
      </c>
      <c r="G73" s="78" t="s">
        <v>362</v>
      </c>
      <c r="H73" s="309" t="s">
        <v>363</v>
      </c>
      <c r="I73" s="302" t="s">
        <v>190</v>
      </c>
      <c r="J73" s="28"/>
      <c r="K73" s="567">
        <v>46052</v>
      </c>
      <c r="L73" s="33"/>
      <c r="M73" s="613"/>
      <c r="N73" s="569" t="str" cm="1">
        <f t="array" ref="N73">_xlfn.IFNA(LOOKUP(2, 1/(MOD(COLUMN(O73:XFD73)-COLUMN(O73), 5)=2)/(O73:XFD73&lt;&gt;""), O73:XFD73),"Not Submitted")</f>
        <v>Cat. -IV</v>
      </c>
      <c r="O73" s="229"/>
      <c r="P73" s="229"/>
      <c r="Q73" s="64" t="s">
        <v>37</v>
      </c>
      <c r="R73" s="34"/>
      <c r="S73" s="207" t="s">
        <v>181</v>
      </c>
      <c r="T73" s="219"/>
      <c r="U73" s="219"/>
      <c r="V73" s="569"/>
      <c r="W73" s="207"/>
      <c r="X73" s="207"/>
      <c r="Y73" s="219"/>
      <c r="Z73" s="219"/>
      <c r="AA73" s="569"/>
      <c r="AB73" s="569"/>
      <c r="AC73" s="569"/>
      <c r="AD73" s="219"/>
      <c r="AE73" s="219"/>
      <c r="AF73" s="569"/>
      <c r="AG73" s="207"/>
      <c r="AH73" s="207"/>
      <c r="AI73" s="207"/>
      <c r="AJ73" s="207"/>
      <c r="AK73" s="207"/>
      <c r="AL73" s="207"/>
      <c r="AM73" s="207"/>
      <c r="AN73" s="207"/>
      <c r="AO73" s="207"/>
      <c r="AP73" s="207"/>
      <c r="AQ73" s="207"/>
      <c r="AR73" s="207"/>
      <c r="AS73" s="207"/>
      <c r="AT73" s="207"/>
      <c r="AU73" s="207"/>
      <c r="AV73" s="207"/>
      <c r="AW73" s="207"/>
      <c r="AX73" s="207"/>
      <c r="AY73" s="207"/>
      <c r="AZ73" s="207"/>
      <c r="BA73" s="207"/>
      <c r="BB73" s="207"/>
      <c r="BC73" s="207"/>
      <c r="BD73" s="207"/>
      <c r="BE73" s="207"/>
      <c r="BF73" s="207"/>
      <c r="BG73" s="207"/>
      <c r="BH73" s="207"/>
      <c r="BI73" s="207"/>
      <c r="BJ73" s="207"/>
      <c r="BK73" s="207"/>
      <c r="BL73" s="207"/>
      <c r="BM73" s="635" t="str">
        <f t="shared" si="5"/>
        <v>E</v>
      </c>
      <c r="BN73" s="7"/>
      <c r="BO73" s="7"/>
      <c r="BP73" s="7"/>
      <c r="BQ73" s="7"/>
      <c r="BR73" s="7"/>
      <c r="BS73" s="7"/>
      <c r="BT73" s="7"/>
      <c r="BU73" s="7"/>
      <c r="BV73" s="7"/>
      <c r="BW73" s="7"/>
    </row>
    <row r="74" spans="1:75" s="2" customFormat="1" ht="38.25" hidden="1">
      <c r="A74" s="277">
        <f>A73+1</f>
        <v>108</v>
      </c>
      <c r="B74" s="277" t="str">
        <f t="shared" si="4"/>
        <v>PSS05B_Adani Renewable Energy 44 Limited (ARE44L)</v>
      </c>
      <c r="C74" s="279" t="s">
        <v>290</v>
      </c>
      <c r="D74" s="279" t="s">
        <v>23</v>
      </c>
      <c r="E74" s="28" t="s">
        <v>291</v>
      </c>
      <c r="F74" s="448" t="s">
        <v>364</v>
      </c>
      <c r="G74" s="78" t="s">
        <v>365</v>
      </c>
      <c r="H74" s="309" t="s">
        <v>366</v>
      </c>
      <c r="I74" s="305" t="s">
        <v>141</v>
      </c>
      <c r="J74" s="28"/>
      <c r="K74" s="567">
        <v>46052</v>
      </c>
      <c r="L74" s="33"/>
      <c r="M74" s="613"/>
      <c r="N74" s="569" t="str" cm="1">
        <f t="array" ref="N74">_xlfn.IFNA(LOOKUP(2, 1/(MOD(COLUMN(O74:XFD74)-COLUMN(O74), 5)=2)/(O74:XFD74&lt;&gt;""), O74:XFD74),"Not Submitted")</f>
        <v>Cat. -IV</v>
      </c>
      <c r="O74" s="229"/>
      <c r="P74" s="229"/>
      <c r="Q74" s="64" t="s">
        <v>37</v>
      </c>
      <c r="R74" s="34"/>
      <c r="S74" s="207" t="s">
        <v>3045</v>
      </c>
      <c r="T74" s="219"/>
      <c r="U74" s="219"/>
      <c r="V74" s="569"/>
      <c r="W74" s="207"/>
      <c r="X74" s="207"/>
      <c r="Y74" s="219"/>
      <c r="Z74" s="219"/>
      <c r="AA74" s="569"/>
      <c r="AB74" s="569"/>
      <c r="AC74" s="569"/>
      <c r="AD74" s="219"/>
      <c r="AE74" s="219"/>
      <c r="AF74" s="569"/>
      <c r="AG74" s="207"/>
      <c r="AH74" s="207"/>
      <c r="AI74" s="207"/>
      <c r="AJ74" s="207"/>
      <c r="AK74" s="207"/>
      <c r="AL74" s="207"/>
      <c r="AM74" s="207"/>
      <c r="AN74" s="207"/>
      <c r="AO74" s="207"/>
      <c r="AP74" s="207"/>
      <c r="AQ74" s="207"/>
      <c r="AR74" s="207"/>
      <c r="AS74" s="207"/>
      <c r="AT74" s="207"/>
      <c r="AU74" s="207"/>
      <c r="AV74" s="207"/>
      <c r="AW74" s="207"/>
      <c r="AX74" s="207"/>
      <c r="AY74" s="207"/>
      <c r="AZ74" s="207"/>
      <c r="BA74" s="207"/>
      <c r="BB74" s="207"/>
      <c r="BC74" s="207"/>
      <c r="BD74" s="207"/>
      <c r="BE74" s="207"/>
      <c r="BF74" s="207"/>
      <c r="BG74" s="207"/>
      <c r="BH74" s="207"/>
      <c r="BI74" s="207"/>
      <c r="BJ74" s="207"/>
      <c r="BK74" s="207"/>
      <c r="BL74" s="207"/>
      <c r="BM74" s="635" t="str">
        <f t="shared" si="5"/>
        <v>E</v>
      </c>
      <c r="BN74" s="7"/>
      <c r="BO74" s="7"/>
      <c r="BP74" s="7"/>
      <c r="BQ74" s="7"/>
      <c r="BR74" s="7"/>
      <c r="BS74" s="7"/>
      <c r="BT74" s="7"/>
      <c r="BU74" s="7"/>
      <c r="BV74" s="7"/>
      <c r="BW74" s="7"/>
    </row>
    <row r="75" spans="1:75" s="2" customFormat="1" ht="40.5" hidden="1">
      <c r="A75" s="277">
        <v>108</v>
      </c>
      <c r="B75" s="277" t="str">
        <f t="shared" si="4"/>
        <v>PSS05B_Adani Renewable Energy 44 Limited (ARE44L)</v>
      </c>
      <c r="C75" s="279" t="s">
        <v>290</v>
      </c>
      <c r="D75" s="279" t="s">
        <v>23</v>
      </c>
      <c r="E75" s="28" t="s">
        <v>291</v>
      </c>
      <c r="F75" s="448" t="s">
        <v>367</v>
      </c>
      <c r="G75" s="281" t="s">
        <v>368</v>
      </c>
      <c r="H75" s="615" t="s">
        <v>369</v>
      </c>
      <c r="I75" s="302" t="s">
        <v>190</v>
      </c>
      <c r="J75" s="28" t="s">
        <v>159</v>
      </c>
      <c r="K75" s="567">
        <v>46052</v>
      </c>
      <c r="L75" s="33"/>
      <c r="M75" s="613"/>
      <c r="N75" s="569" t="str" cm="1">
        <f t="array" ref="N75">_xlfn.IFNA(LOOKUP(2, 1/(MOD(COLUMN(O75:XFD75)-COLUMN(O75), 5)=2)/(O75:XFD75&lt;&gt;""), O75:XFD75),"Not Submitted")</f>
        <v>Cat. -IV</v>
      </c>
      <c r="O75" s="229"/>
      <c r="P75" s="229"/>
      <c r="Q75" s="64" t="s">
        <v>37</v>
      </c>
      <c r="R75" s="34"/>
      <c r="S75" s="207" t="s">
        <v>3094</v>
      </c>
      <c r="T75" s="219"/>
      <c r="U75" s="219"/>
      <c r="V75" s="569"/>
      <c r="W75" s="207"/>
      <c r="X75" s="207"/>
      <c r="Y75" s="219"/>
      <c r="Z75" s="219"/>
      <c r="AA75" s="569"/>
      <c r="AB75" s="569"/>
      <c r="AC75" s="569"/>
      <c r="AD75" s="219"/>
      <c r="AE75" s="219"/>
      <c r="AF75" s="569"/>
      <c r="AG75" s="207"/>
      <c r="AH75" s="207"/>
      <c r="AI75" s="207"/>
      <c r="AJ75" s="207"/>
      <c r="AK75" s="207"/>
      <c r="AL75" s="207"/>
      <c r="AM75" s="207"/>
      <c r="AN75" s="207"/>
      <c r="AO75" s="207"/>
      <c r="AP75" s="207"/>
      <c r="AQ75" s="207"/>
      <c r="AR75" s="207"/>
      <c r="AS75" s="207"/>
      <c r="AT75" s="207"/>
      <c r="AU75" s="207"/>
      <c r="AV75" s="207"/>
      <c r="AW75" s="207"/>
      <c r="AX75" s="207"/>
      <c r="AY75" s="207"/>
      <c r="AZ75" s="207"/>
      <c r="BA75" s="207"/>
      <c r="BB75" s="207"/>
      <c r="BC75" s="207"/>
      <c r="BD75" s="207"/>
      <c r="BE75" s="207"/>
      <c r="BF75" s="207"/>
      <c r="BG75" s="207"/>
      <c r="BH75" s="207"/>
      <c r="BI75" s="207"/>
      <c r="BJ75" s="207"/>
      <c r="BK75" s="207"/>
      <c r="BL75" s="207"/>
      <c r="BM75" s="635" t="str">
        <f t="shared" si="5"/>
        <v>E</v>
      </c>
      <c r="BN75" s="7"/>
      <c r="BO75" s="7"/>
      <c r="BP75" s="7"/>
      <c r="BQ75" s="7"/>
      <c r="BR75" s="7"/>
      <c r="BS75" s="7"/>
      <c r="BT75" s="7"/>
      <c r="BU75" s="7"/>
      <c r="BV75" s="7"/>
      <c r="BW75" s="7"/>
    </row>
    <row r="76" spans="1:75" s="2" customFormat="1" ht="38.25" hidden="1">
      <c r="A76" s="277">
        <f>A75+1</f>
        <v>109</v>
      </c>
      <c r="B76" s="277" t="str">
        <f t="shared" si="4"/>
        <v>PSS05B_Adani Renewable Energy 44 Limited (ARE44L)</v>
      </c>
      <c r="C76" s="279" t="s">
        <v>290</v>
      </c>
      <c r="D76" s="279" t="s">
        <v>23</v>
      </c>
      <c r="E76" s="28" t="s">
        <v>291</v>
      </c>
      <c r="F76" s="448" t="s">
        <v>370</v>
      </c>
      <c r="G76" s="78" t="s">
        <v>371</v>
      </c>
      <c r="H76" s="615" t="s">
        <v>372</v>
      </c>
      <c r="I76" s="302" t="s">
        <v>141</v>
      </c>
      <c r="J76" s="28" t="s">
        <v>159</v>
      </c>
      <c r="K76" s="567">
        <v>46052</v>
      </c>
      <c r="L76" s="33"/>
      <c r="M76" s="613"/>
      <c r="N76" s="569" t="str" cm="1">
        <f t="array" ref="N76">_xlfn.IFNA(LOOKUP(2, 1/(MOD(COLUMN(O76:XFD76)-COLUMN(O76), 5)=2)/(O76:XFD76&lt;&gt;""), O76:XFD76),"Not Submitted")</f>
        <v>Delete</v>
      </c>
      <c r="O76" s="229"/>
      <c r="P76" s="229"/>
      <c r="Q76" s="64" t="s">
        <v>56</v>
      </c>
      <c r="R76" s="34"/>
      <c r="S76" s="207" t="s">
        <v>316</v>
      </c>
      <c r="T76" s="219"/>
      <c r="U76" s="219"/>
      <c r="V76" s="569"/>
      <c r="W76" s="207"/>
      <c r="X76" s="207"/>
      <c r="Y76" s="219"/>
      <c r="Z76" s="219"/>
      <c r="AA76" s="569"/>
      <c r="AB76" s="569"/>
      <c r="AC76" s="569"/>
      <c r="AD76" s="219"/>
      <c r="AE76" s="219"/>
      <c r="AF76" s="569"/>
      <c r="AG76" s="207"/>
      <c r="AH76" s="207"/>
      <c r="AI76" s="207"/>
      <c r="AJ76" s="207"/>
      <c r="AK76" s="207"/>
      <c r="AL76" s="207"/>
      <c r="AM76" s="207"/>
      <c r="AN76" s="207"/>
      <c r="AO76" s="207"/>
      <c r="AP76" s="207"/>
      <c r="AQ76" s="207"/>
      <c r="AR76" s="207"/>
      <c r="AS76" s="207"/>
      <c r="AT76" s="207"/>
      <c r="AU76" s="207"/>
      <c r="AV76" s="207"/>
      <c r="AW76" s="207"/>
      <c r="AX76" s="207"/>
      <c r="AY76" s="207"/>
      <c r="AZ76" s="207"/>
      <c r="BA76" s="207"/>
      <c r="BB76" s="207"/>
      <c r="BC76" s="207"/>
      <c r="BD76" s="207"/>
      <c r="BE76" s="207"/>
      <c r="BF76" s="207"/>
      <c r="BG76" s="207"/>
      <c r="BH76" s="207"/>
      <c r="BI76" s="207"/>
      <c r="BJ76" s="207"/>
      <c r="BK76" s="207"/>
      <c r="BL76" s="207"/>
      <c r="BM76" s="635" t="str">
        <f t="shared" si="5"/>
        <v>E</v>
      </c>
      <c r="BN76" s="7"/>
      <c r="BO76" s="7"/>
      <c r="BP76" s="7"/>
      <c r="BQ76" s="7"/>
      <c r="BR76" s="7"/>
      <c r="BS76" s="7"/>
      <c r="BT76" s="7"/>
      <c r="BU76" s="7"/>
      <c r="BV76" s="7"/>
      <c r="BW76" s="7"/>
    </row>
    <row r="77" spans="1:75" s="2" customFormat="1" ht="38.25" hidden="1">
      <c r="A77" s="277">
        <v>109</v>
      </c>
      <c r="B77" s="277" t="str">
        <f t="shared" si="4"/>
        <v>PSS05B_Adani Renewable Energy 44 Limited (ARE44L)</v>
      </c>
      <c r="C77" s="279" t="s">
        <v>290</v>
      </c>
      <c r="D77" s="279" t="s">
        <v>23</v>
      </c>
      <c r="E77" s="28" t="s">
        <v>291</v>
      </c>
      <c r="F77" s="448" t="s">
        <v>373</v>
      </c>
      <c r="G77" s="78" t="s">
        <v>374</v>
      </c>
      <c r="H77" s="309" t="s">
        <v>375</v>
      </c>
      <c r="I77" s="302" t="s">
        <v>190</v>
      </c>
      <c r="J77" s="28" t="s">
        <v>142</v>
      </c>
      <c r="K77" s="567">
        <v>46052</v>
      </c>
      <c r="L77" s="33"/>
      <c r="M77" s="613"/>
      <c r="N77" s="569" t="str" cm="1">
        <f t="array" ref="N77">_xlfn.IFNA(LOOKUP(2, 1/(MOD(COLUMN(O77:XFD77)-COLUMN(O77), 5)=2)/(O77:XFD77&lt;&gt;""), O77:XFD77),"Not Submitted")</f>
        <v>Cat. -IV</v>
      </c>
      <c r="O77" s="229"/>
      <c r="P77" s="229"/>
      <c r="Q77" s="64" t="s">
        <v>37</v>
      </c>
      <c r="R77" s="34"/>
      <c r="S77" s="207" t="s">
        <v>181</v>
      </c>
      <c r="T77" s="219"/>
      <c r="U77" s="219"/>
      <c r="V77" s="569"/>
      <c r="W77" s="207"/>
      <c r="X77" s="207"/>
      <c r="Y77" s="219"/>
      <c r="Z77" s="219"/>
      <c r="AA77" s="569"/>
      <c r="AB77" s="569"/>
      <c r="AC77" s="569"/>
      <c r="AD77" s="219"/>
      <c r="AE77" s="219"/>
      <c r="AF77" s="569"/>
      <c r="AG77" s="207"/>
      <c r="AH77" s="207"/>
      <c r="AI77" s="207"/>
      <c r="AJ77" s="207"/>
      <c r="AK77" s="207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/>
      <c r="BH77" s="207"/>
      <c r="BI77" s="207"/>
      <c r="BJ77" s="207"/>
      <c r="BK77" s="207"/>
      <c r="BL77" s="207"/>
      <c r="BM77" s="635" t="str">
        <f t="shared" si="5"/>
        <v>E</v>
      </c>
      <c r="BN77" s="7"/>
      <c r="BO77" s="7"/>
      <c r="BP77" s="7"/>
      <c r="BQ77" s="7"/>
      <c r="BR77" s="7"/>
      <c r="BS77" s="7"/>
      <c r="BT77" s="7"/>
      <c r="BU77" s="7"/>
      <c r="BV77" s="7"/>
      <c r="BW77" s="7"/>
    </row>
    <row r="78" spans="1:75" s="2" customFormat="1" ht="38.25" hidden="1">
      <c r="A78" s="277">
        <f>A77+1</f>
        <v>110</v>
      </c>
      <c r="B78" s="277" t="str">
        <f t="shared" si="4"/>
        <v>PSS05B_Adani Renewable Energy 44 Limited (ARE44L)</v>
      </c>
      <c r="C78" s="279" t="s">
        <v>290</v>
      </c>
      <c r="D78" s="279" t="s">
        <v>23</v>
      </c>
      <c r="E78" s="28" t="s">
        <v>291</v>
      </c>
      <c r="F78" s="448" t="s">
        <v>376</v>
      </c>
      <c r="G78" s="281" t="s">
        <v>377</v>
      </c>
      <c r="H78" s="615" t="s">
        <v>378</v>
      </c>
      <c r="I78" s="302" t="s">
        <v>141</v>
      </c>
      <c r="J78" s="28" t="s">
        <v>159</v>
      </c>
      <c r="K78" s="567">
        <v>46052</v>
      </c>
      <c r="L78" s="33"/>
      <c r="M78" s="613"/>
      <c r="N78" s="569" t="str" cm="1">
        <f t="array" ref="N78">_xlfn.IFNA(LOOKUP(2, 1/(MOD(COLUMN(O78:XFD78)-COLUMN(O78), 5)=2)/(O78:XFD78&lt;&gt;""), O78:XFD78),"Not Submitted")</f>
        <v>Cat. -I</v>
      </c>
      <c r="O78" s="229"/>
      <c r="P78" s="229"/>
      <c r="Q78" s="64" t="s">
        <v>33</v>
      </c>
      <c r="R78" s="34"/>
      <c r="S78" s="207" t="s">
        <v>181</v>
      </c>
      <c r="T78" s="219"/>
      <c r="U78" s="219"/>
      <c r="V78" s="569"/>
      <c r="W78" s="207"/>
      <c r="X78" s="207"/>
      <c r="Y78" s="219"/>
      <c r="Z78" s="219"/>
      <c r="AA78" s="569"/>
      <c r="AB78" s="569"/>
      <c r="AC78" s="569"/>
      <c r="AD78" s="219"/>
      <c r="AE78" s="219"/>
      <c r="AF78" s="569"/>
      <c r="AG78" s="207"/>
      <c r="AH78" s="207"/>
      <c r="AI78" s="207"/>
      <c r="AJ78" s="207"/>
      <c r="AK78" s="207"/>
      <c r="AL78" s="207"/>
      <c r="AM78" s="207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/>
      <c r="BH78" s="207"/>
      <c r="BI78" s="207"/>
      <c r="BJ78" s="207"/>
      <c r="BK78" s="207"/>
      <c r="BL78" s="207"/>
      <c r="BM78" s="635" t="str">
        <f t="shared" si="5"/>
        <v>E</v>
      </c>
      <c r="BN78" s="7"/>
      <c r="BO78" s="7"/>
      <c r="BP78" s="7"/>
      <c r="BQ78" s="7"/>
      <c r="BR78" s="7"/>
      <c r="BS78" s="7"/>
      <c r="BT78" s="7"/>
      <c r="BU78" s="7"/>
      <c r="BV78" s="7"/>
      <c r="BW78" s="7"/>
    </row>
    <row r="79" spans="1:75" s="2" customFormat="1" ht="40.5" hidden="1">
      <c r="A79" s="277">
        <v>110</v>
      </c>
      <c r="B79" s="277" t="str">
        <f t="shared" si="4"/>
        <v>PSS05B_Adani Renewable Energy 44 Limited (ARE44L)</v>
      </c>
      <c r="C79" s="279" t="s">
        <v>290</v>
      </c>
      <c r="D79" s="279" t="s">
        <v>23</v>
      </c>
      <c r="E79" s="28" t="s">
        <v>291</v>
      </c>
      <c r="F79" s="448" t="s">
        <v>379</v>
      </c>
      <c r="G79" s="281" t="s">
        <v>380</v>
      </c>
      <c r="H79" s="615" t="s">
        <v>381</v>
      </c>
      <c r="I79" s="302" t="s">
        <v>190</v>
      </c>
      <c r="J79" s="28" t="s">
        <v>159</v>
      </c>
      <c r="K79" s="567">
        <v>46052</v>
      </c>
      <c r="L79" s="33"/>
      <c r="M79" s="613"/>
      <c r="N79" s="569" t="str" cm="1">
        <f t="array" ref="N79">_xlfn.IFNA(LOOKUP(2, 1/(MOD(COLUMN(O79:XFD79)-COLUMN(O79), 5)=2)/(O79:XFD79&lt;&gt;""), O79:XFD79),"Not Submitted")</f>
        <v>Cat. -IV</v>
      </c>
      <c r="O79" s="229"/>
      <c r="P79" s="229"/>
      <c r="Q79" s="64" t="s">
        <v>37</v>
      </c>
      <c r="R79" s="34"/>
      <c r="S79" s="207" t="s">
        <v>185</v>
      </c>
      <c r="T79" s="219"/>
      <c r="U79" s="219"/>
      <c r="V79" s="569"/>
      <c r="W79" s="207"/>
      <c r="X79" s="207"/>
      <c r="Y79" s="219"/>
      <c r="Z79" s="219"/>
      <c r="AA79" s="569"/>
      <c r="AB79" s="569"/>
      <c r="AC79" s="569"/>
      <c r="AD79" s="219"/>
      <c r="AE79" s="219"/>
      <c r="AF79" s="569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/>
      <c r="BB79" s="207"/>
      <c r="BC79" s="207"/>
      <c r="BD79" s="207"/>
      <c r="BE79" s="207"/>
      <c r="BF79" s="207"/>
      <c r="BG79" s="207"/>
      <c r="BH79" s="207"/>
      <c r="BI79" s="207"/>
      <c r="BJ79" s="207"/>
      <c r="BK79" s="207"/>
      <c r="BL79" s="207"/>
      <c r="BM79" s="635" t="str">
        <f t="shared" si="5"/>
        <v>E</v>
      </c>
      <c r="BN79" s="7"/>
      <c r="BO79" s="7"/>
      <c r="BP79" s="7"/>
      <c r="BQ79" s="7"/>
      <c r="BR79" s="7"/>
      <c r="BS79" s="7"/>
      <c r="BT79" s="7"/>
      <c r="BU79" s="7"/>
      <c r="BV79" s="7"/>
      <c r="BW79" s="7"/>
    </row>
    <row r="80" spans="1:75" s="2" customFormat="1" ht="67.5" hidden="1">
      <c r="A80" s="277">
        <f>A79+1</f>
        <v>111</v>
      </c>
      <c r="B80" s="277" t="str">
        <f t="shared" si="4"/>
        <v>PSS05B_Adani Renewable Energy 44 Limited (ARE44L)</v>
      </c>
      <c r="C80" s="279" t="s">
        <v>290</v>
      </c>
      <c r="D80" s="279" t="s">
        <v>23</v>
      </c>
      <c r="E80" s="28" t="s">
        <v>291</v>
      </c>
      <c r="F80" s="448" t="s">
        <v>382</v>
      </c>
      <c r="G80" s="78" t="s">
        <v>383</v>
      </c>
      <c r="H80" s="615" t="s">
        <v>384</v>
      </c>
      <c r="I80" s="302" t="s">
        <v>141</v>
      </c>
      <c r="J80" s="28" t="s">
        <v>142</v>
      </c>
      <c r="K80" s="567">
        <v>46052</v>
      </c>
      <c r="L80" s="33"/>
      <c r="M80" s="613"/>
      <c r="N80" s="569" t="str" cm="1">
        <f t="array" ref="N80">_xlfn.IFNA(LOOKUP(2, 1/(MOD(COLUMN(O80:XFD80)-COLUMN(O80), 5)=2)/(O80:XFD80&lt;&gt;""), O80:XFD80),"Not Submitted")</f>
        <v>Cat. -I</v>
      </c>
      <c r="O80" s="229"/>
      <c r="P80" s="229"/>
      <c r="Q80" s="64" t="s">
        <v>33</v>
      </c>
      <c r="R80" s="34"/>
      <c r="S80" s="207" t="s">
        <v>185</v>
      </c>
      <c r="T80" s="219"/>
      <c r="U80" s="219"/>
      <c r="V80" s="569"/>
      <c r="W80" s="207"/>
      <c r="X80" s="207"/>
      <c r="Y80" s="219"/>
      <c r="Z80" s="219"/>
      <c r="AA80" s="569"/>
      <c r="AB80" s="569"/>
      <c r="AC80" s="569"/>
      <c r="AD80" s="219"/>
      <c r="AE80" s="219"/>
      <c r="AF80" s="569"/>
      <c r="AG80" s="207"/>
      <c r="AH80" s="207"/>
      <c r="AI80" s="207"/>
      <c r="AJ80" s="207"/>
      <c r="AK80" s="207"/>
      <c r="AL80" s="207"/>
      <c r="AM80" s="207"/>
      <c r="AN80" s="207"/>
      <c r="AO80" s="207"/>
      <c r="AP80" s="207"/>
      <c r="AQ80" s="207"/>
      <c r="AR80" s="207"/>
      <c r="AS80" s="207"/>
      <c r="AT80" s="207"/>
      <c r="AU80" s="207"/>
      <c r="AV80" s="207"/>
      <c r="AW80" s="207"/>
      <c r="AX80" s="207"/>
      <c r="AY80" s="207"/>
      <c r="AZ80" s="207"/>
      <c r="BA80" s="207"/>
      <c r="BB80" s="207"/>
      <c r="BC80" s="207"/>
      <c r="BD80" s="207"/>
      <c r="BE80" s="207"/>
      <c r="BF80" s="207"/>
      <c r="BG80" s="207"/>
      <c r="BH80" s="207"/>
      <c r="BI80" s="207"/>
      <c r="BJ80" s="207"/>
      <c r="BK80" s="207"/>
      <c r="BL80" s="207"/>
      <c r="BM80" s="635" t="str">
        <f t="shared" si="5"/>
        <v>E</v>
      </c>
      <c r="BN80" s="7"/>
      <c r="BO80" s="7"/>
      <c r="BP80" s="7"/>
      <c r="BQ80" s="7"/>
      <c r="BR80" s="7"/>
      <c r="BS80" s="7"/>
      <c r="BT80" s="7"/>
      <c r="BU80" s="7"/>
      <c r="BV80" s="7"/>
      <c r="BW80" s="7"/>
    </row>
    <row r="81" spans="1:75" s="2" customFormat="1" ht="38.25" hidden="1">
      <c r="A81" s="277">
        <v>111</v>
      </c>
      <c r="B81" s="277" t="str">
        <f t="shared" si="4"/>
        <v>PSS05B_Adani Renewable Energy 44 Limited (ARE44L)</v>
      </c>
      <c r="C81" s="279" t="s">
        <v>290</v>
      </c>
      <c r="D81" s="279" t="s">
        <v>23</v>
      </c>
      <c r="E81" s="28" t="s">
        <v>291</v>
      </c>
      <c r="F81" s="448" t="s">
        <v>385</v>
      </c>
      <c r="G81" s="78" t="s">
        <v>386</v>
      </c>
      <c r="H81" s="615" t="s">
        <v>387</v>
      </c>
      <c r="I81" s="302" t="s">
        <v>141</v>
      </c>
      <c r="J81" s="28" t="s">
        <v>159</v>
      </c>
      <c r="K81" s="567">
        <v>46052</v>
      </c>
      <c r="L81" s="33"/>
      <c r="M81" s="613"/>
      <c r="N81" s="569" t="str" cm="1">
        <f t="array" ref="N81">_xlfn.IFNA(LOOKUP(2, 1/(MOD(COLUMN(O81:XFD81)-COLUMN(O81), 5)=2)/(O81:XFD81&lt;&gt;""), O81:XFD81),"Not Submitted")</f>
        <v>Cat. -I</v>
      </c>
      <c r="O81" s="229"/>
      <c r="P81" s="229"/>
      <c r="Q81" s="64" t="s">
        <v>33</v>
      </c>
      <c r="R81" s="34"/>
      <c r="S81" s="207" t="s">
        <v>185</v>
      </c>
      <c r="T81" s="219"/>
      <c r="U81" s="219"/>
      <c r="V81" s="569"/>
      <c r="W81" s="207"/>
      <c r="X81" s="207"/>
      <c r="Y81" s="219"/>
      <c r="Z81" s="219"/>
      <c r="AA81" s="569"/>
      <c r="AB81" s="569"/>
      <c r="AC81" s="569"/>
      <c r="AD81" s="219"/>
      <c r="AE81" s="219"/>
      <c r="AF81" s="569"/>
      <c r="AG81" s="207"/>
      <c r="AH81" s="207"/>
      <c r="AI81" s="207"/>
      <c r="AJ81" s="207"/>
      <c r="AK81" s="207"/>
      <c r="AL81" s="207"/>
      <c r="AM81" s="207"/>
      <c r="AN81" s="207"/>
      <c r="AO81" s="207"/>
      <c r="AP81" s="207"/>
      <c r="AQ81" s="207"/>
      <c r="AR81" s="207"/>
      <c r="AS81" s="207"/>
      <c r="AT81" s="207"/>
      <c r="AU81" s="207"/>
      <c r="AV81" s="207"/>
      <c r="AW81" s="207"/>
      <c r="AX81" s="207"/>
      <c r="AY81" s="207"/>
      <c r="AZ81" s="207"/>
      <c r="BA81" s="207"/>
      <c r="BB81" s="207"/>
      <c r="BC81" s="207"/>
      <c r="BD81" s="207"/>
      <c r="BE81" s="207"/>
      <c r="BF81" s="207"/>
      <c r="BG81" s="207"/>
      <c r="BH81" s="207"/>
      <c r="BI81" s="207"/>
      <c r="BJ81" s="207"/>
      <c r="BK81" s="207"/>
      <c r="BL81" s="207"/>
      <c r="BM81" s="635" t="str">
        <f t="shared" si="5"/>
        <v>E</v>
      </c>
      <c r="BN81" s="7"/>
      <c r="BO81" s="7"/>
      <c r="BP81" s="7"/>
      <c r="BQ81" s="7"/>
      <c r="BR81" s="7"/>
      <c r="BS81" s="7"/>
      <c r="BT81" s="7"/>
      <c r="BU81" s="7"/>
      <c r="BV81" s="7"/>
      <c r="BW81" s="7"/>
    </row>
    <row r="82" spans="1:75" s="2" customFormat="1" ht="27" hidden="1">
      <c r="A82" s="277">
        <f>A81+1</f>
        <v>112</v>
      </c>
      <c r="B82" s="277" t="str">
        <f t="shared" si="4"/>
        <v>PSS05B_Adani Renewable Energy 44 Limited (ARE44L)</v>
      </c>
      <c r="C82" s="279" t="s">
        <v>290</v>
      </c>
      <c r="D82" s="279" t="s">
        <v>23</v>
      </c>
      <c r="E82" s="28" t="s">
        <v>291</v>
      </c>
      <c r="F82" s="448" t="s">
        <v>388</v>
      </c>
      <c r="G82" s="78" t="s">
        <v>389</v>
      </c>
      <c r="H82" s="615" t="s">
        <v>390</v>
      </c>
      <c r="I82" s="302" t="s">
        <v>190</v>
      </c>
      <c r="J82" s="28" t="s">
        <v>142</v>
      </c>
      <c r="K82" s="567">
        <v>46052</v>
      </c>
      <c r="L82" s="33"/>
      <c r="M82" s="613"/>
      <c r="N82" s="569" t="str" cm="1">
        <f t="array" ref="N82">_xlfn.IFNA(LOOKUP(2, 1/(MOD(COLUMN(O82:XFD82)-COLUMN(O82), 5)=2)/(O82:XFD82&lt;&gt;""), O82:XFD82),"Not Submitted")</f>
        <v>Cat. -IV</v>
      </c>
      <c r="O82" s="229"/>
      <c r="P82" s="229"/>
      <c r="Q82" s="64" t="s">
        <v>37</v>
      </c>
      <c r="R82" s="34"/>
      <c r="S82" s="207" t="s">
        <v>3007</v>
      </c>
      <c r="T82" s="219"/>
      <c r="U82" s="219"/>
      <c r="V82" s="569"/>
      <c r="W82" s="207"/>
      <c r="X82" s="207"/>
      <c r="Y82" s="219"/>
      <c r="Z82" s="219"/>
      <c r="AA82" s="569"/>
      <c r="AB82" s="569"/>
      <c r="AC82" s="569"/>
      <c r="AD82" s="219"/>
      <c r="AE82" s="219"/>
      <c r="AF82" s="569"/>
      <c r="AG82" s="207"/>
      <c r="AH82" s="207"/>
      <c r="AI82" s="207"/>
      <c r="AJ82" s="207"/>
      <c r="AK82" s="207"/>
      <c r="AL82" s="207"/>
      <c r="AM82" s="207"/>
      <c r="AN82" s="207"/>
      <c r="AO82" s="207"/>
      <c r="AP82" s="207"/>
      <c r="AQ82" s="207"/>
      <c r="AR82" s="207"/>
      <c r="AS82" s="207"/>
      <c r="AT82" s="207"/>
      <c r="AU82" s="207"/>
      <c r="AV82" s="207"/>
      <c r="AW82" s="207"/>
      <c r="AX82" s="207"/>
      <c r="AY82" s="207"/>
      <c r="AZ82" s="207"/>
      <c r="BA82" s="207"/>
      <c r="BB82" s="207"/>
      <c r="BC82" s="207"/>
      <c r="BD82" s="207"/>
      <c r="BE82" s="207"/>
      <c r="BF82" s="207"/>
      <c r="BG82" s="207"/>
      <c r="BH82" s="207"/>
      <c r="BI82" s="207"/>
      <c r="BJ82" s="207"/>
      <c r="BK82" s="207"/>
      <c r="BL82" s="207"/>
      <c r="BM82" s="635" t="str">
        <f t="shared" si="5"/>
        <v>E</v>
      </c>
      <c r="BN82" s="7"/>
      <c r="BO82" s="7"/>
      <c r="BP82" s="7"/>
      <c r="BQ82" s="7"/>
      <c r="BR82" s="7"/>
      <c r="BS82" s="7"/>
      <c r="BT82" s="7"/>
      <c r="BU82" s="7"/>
      <c r="BV82" s="7"/>
      <c r="BW82" s="7"/>
    </row>
    <row r="83" spans="1:75" s="2" customFormat="1" ht="38.25" hidden="1">
      <c r="A83" s="277">
        <v>112</v>
      </c>
      <c r="B83" s="277" t="str">
        <f t="shared" si="4"/>
        <v>PSS05B_Adani Renewable Energy 44 Limited (ARE44L)</v>
      </c>
      <c r="C83" s="279" t="s">
        <v>290</v>
      </c>
      <c r="D83" s="279" t="s">
        <v>23</v>
      </c>
      <c r="E83" s="28" t="s">
        <v>291</v>
      </c>
      <c r="F83" s="448" t="s">
        <v>391</v>
      </c>
      <c r="G83" s="78" t="s">
        <v>392</v>
      </c>
      <c r="H83" s="615" t="s">
        <v>393</v>
      </c>
      <c r="I83" s="302" t="s">
        <v>141</v>
      </c>
      <c r="J83" s="28" t="s">
        <v>159</v>
      </c>
      <c r="K83" s="567">
        <v>46052</v>
      </c>
      <c r="L83" s="33"/>
      <c r="M83" s="613"/>
      <c r="N83" s="569" t="str" cm="1">
        <f t="array" ref="N83">_xlfn.IFNA(LOOKUP(2, 1/(MOD(COLUMN(O83:XFD83)-COLUMN(O83), 5)=2)/(O83:XFD83&lt;&gt;""), O83:XFD83),"Not Submitted")</f>
        <v>Cat. -I</v>
      </c>
      <c r="O83" s="229"/>
      <c r="P83" s="229"/>
      <c r="Q83" s="64" t="s">
        <v>33</v>
      </c>
      <c r="R83" s="34"/>
      <c r="S83" s="207" t="s">
        <v>181</v>
      </c>
      <c r="T83" s="219"/>
      <c r="U83" s="219"/>
      <c r="V83" s="569"/>
      <c r="W83" s="207"/>
      <c r="X83" s="207"/>
      <c r="Y83" s="219"/>
      <c r="Z83" s="219"/>
      <c r="AA83" s="569"/>
      <c r="AB83" s="569"/>
      <c r="AC83" s="569"/>
      <c r="AD83" s="219"/>
      <c r="AE83" s="219"/>
      <c r="AF83" s="569"/>
      <c r="AG83" s="207"/>
      <c r="AH83" s="207"/>
      <c r="AI83" s="207"/>
      <c r="AJ83" s="207"/>
      <c r="AK83" s="207"/>
      <c r="AL83" s="207"/>
      <c r="AM83" s="207"/>
      <c r="AN83" s="207"/>
      <c r="AO83" s="207"/>
      <c r="AP83" s="207"/>
      <c r="AQ83" s="207"/>
      <c r="AR83" s="207"/>
      <c r="AS83" s="207"/>
      <c r="AT83" s="207"/>
      <c r="AU83" s="207"/>
      <c r="AV83" s="207"/>
      <c r="AW83" s="207"/>
      <c r="AX83" s="207"/>
      <c r="AY83" s="207"/>
      <c r="AZ83" s="207"/>
      <c r="BA83" s="207"/>
      <c r="BB83" s="207"/>
      <c r="BC83" s="207"/>
      <c r="BD83" s="207"/>
      <c r="BE83" s="207"/>
      <c r="BF83" s="207"/>
      <c r="BG83" s="207"/>
      <c r="BH83" s="207"/>
      <c r="BI83" s="207"/>
      <c r="BJ83" s="207"/>
      <c r="BK83" s="207"/>
      <c r="BL83" s="207"/>
      <c r="BM83" s="635" t="str">
        <f t="shared" si="5"/>
        <v>E</v>
      </c>
      <c r="BN83" s="7"/>
      <c r="BO83" s="7"/>
      <c r="BP83" s="7"/>
      <c r="BQ83" s="7"/>
      <c r="BR83" s="7"/>
      <c r="BS83" s="7"/>
      <c r="BT83" s="7"/>
      <c r="BU83" s="7"/>
      <c r="BV83" s="7"/>
      <c r="BW83" s="7"/>
    </row>
    <row r="84" spans="1:75" s="2" customFormat="1" ht="38.25" hidden="1">
      <c r="A84" s="277">
        <f>A83+1</f>
        <v>113</v>
      </c>
      <c r="B84" s="277" t="str">
        <f t="shared" si="4"/>
        <v>PSS05B_Adani Renewable Energy 44 Limited (ARE44L)</v>
      </c>
      <c r="C84" s="279" t="s">
        <v>290</v>
      </c>
      <c r="D84" s="279" t="s">
        <v>23</v>
      </c>
      <c r="E84" s="28" t="s">
        <v>291</v>
      </c>
      <c r="F84" s="448" t="s">
        <v>394</v>
      </c>
      <c r="G84" s="281" t="s">
        <v>395</v>
      </c>
      <c r="H84" s="615" t="s">
        <v>396</v>
      </c>
      <c r="I84" s="302" t="s">
        <v>141</v>
      </c>
      <c r="J84" s="28" t="s">
        <v>159</v>
      </c>
      <c r="K84" s="567">
        <v>46052</v>
      </c>
      <c r="L84" s="33"/>
      <c r="M84" s="613"/>
      <c r="N84" s="569" t="str" cm="1">
        <f t="array" ref="N84">_xlfn.IFNA(LOOKUP(2, 1/(MOD(COLUMN(O84:XFD84)-COLUMN(O84), 5)=2)/(O84:XFD84&lt;&gt;""), O84:XFD84),"Not Submitted")</f>
        <v>Cat. -I</v>
      </c>
      <c r="O84" s="229"/>
      <c r="P84" s="229"/>
      <c r="Q84" s="64" t="s">
        <v>33</v>
      </c>
      <c r="R84" s="34"/>
      <c r="S84" s="207" t="s">
        <v>185</v>
      </c>
      <c r="T84" s="219"/>
      <c r="U84" s="219"/>
      <c r="V84" s="569"/>
      <c r="W84" s="207"/>
      <c r="X84" s="207"/>
      <c r="Y84" s="219"/>
      <c r="Z84" s="219"/>
      <c r="AA84" s="569"/>
      <c r="AB84" s="569"/>
      <c r="AC84" s="569"/>
      <c r="AD84" s="219"/>
      <c r="AE84" s="219"/>
      <c r="AF84" s="569"/>
      <c r="AG84" s="207"/>
      <c r="AH84" s="207"/>
      <c r="AI84" s="207"/>
      <c r="AJ84" s="207"/>
      <c r="AK84" s="207"/>
      <c r="AL84" s="207"/>
      <c r="AM84" s="207"/>
      <c r="AN84" s="207"/>
      <c r="AO84" s="207"/>
      <c r="AP84" s="207"/>
      <c r="AQ84" s="207"/>
      <c r="AR84" s="207"/>
      <c r="AS84" s="207"/>
      <c r="AT84" s="207"/>
      <c r="AU84" s="207"/>
      <c r="AV84" s="207"/>
      <c r="AW84" s="207"/>
      <c r="AX84" s="207"/>
      <c r="AY84" s="207"/>
      <c r="AZ84" s="207"/>
      <c r="BA84" s="207"/>
      <c r="BB84" s="207"/>
      <c r="BC84" s="207"/>
      <c r="BD84" s="207"/>
      <c r="BE84" s="207"/>
      <c r="BF84" s="207"/>
      <c r="BG84" s="207"/>
      <c r="BH84" s="207"/>
      <c r="BI84" s="207"/>
      <c r="BJ84" s="207"/>
      <c r="BK84" s="207"/>
      <c r="BL84" s="207"/>
      <c r="BM84" s="635" t="str">
        <f t="shared" si="5"/>
        <v>E</v>
      </c>
      <c r="BN84" s="7"/>
      <c r="BO84" s="7"/>
      <c r="BP84" s="7"/>
      <c r="BQ84" s="7"/>
      <c r="BR84" s="7"/>
      <c r="BS84" s="7"/>
      <c r="BT84" s="7"/>
      <c r="BU84" s="7"/>
      <c r="BV84" s="7"/>
      <c r="BW84" s="7"/>
    </row>
    <row r="85" spans="1:75" s="2" customFormat="1" ht="27" hidden="1">
      <c r="A85" s="277">
        <v>113</v>
      </c>
      <c r="B85" s="277" t="str">
        <f t="shared" si="4"/>
        <v>PSS05B_Adani Renewable Energy 44 Limited (ARE44L)</v>
      </c>
      <c r="C85" s="279" t="s">
        <v>290</v>
      </c>
      <c r="D85" s="279" t="s">
        <v>23</v>
      </c>
      <c r="E85" s="28" t="s">
        <v>291</v>
      </c>
      <c r="F85" s="448" t="s">
        <v>397</v>
      </c>
      <c r="G85" s="78" t="s">
        <v>398</v>
      </c>
      <c r="H85" s="307" t="s">
        <v>399</v>
      </c>
      <c r="I85" s="302" t="s">
        <v>190</v>
      </c>
      <c r="J85" s="28" t="s">
        <v>142</v>
      </c>
      <c r="K85" s="567">
        <v>46052</v>
      </c>
      <c r="L85" s="33">
        <v>46295</v>
      </c>
      <c r="M85" s="613"/>
      <c r="N85" s="569" t="str" cm="1">
        <f t="array" ref="N85">_xlfn.IFNA(LOOKUP(2, 1/(MOD(COLUMN(O85:XFD85)-COLUMN(O85), 5)=2)/(O85:XFD85&lt;&gt;""), O85:XFD85),"Not Submitted")</f>
        <v>Not Submitted</v>
      </c>
      <c r="O85" s="229"/>
      <c r="P85" s="229"/>
      <c r="Q85" s="64"/>
      <c r="R85" s="34"/>
      <c r="S85" s="207"/>
      <c r="T85" s="219"/>
      <c r="U85" s="219"/>
      <c r="V85" s="569"/>
      <c r="W85" s="207"/>
      <c r="X85" s="207"/>
      <c r="Y85" s="219"/>
      <c r="Z85" s="219"/>
      <c r="AA85" s="569"/>
      <c r="AB85" s="569"/>
      <c r="AC85" s="569"/>
      <c r="AD85" s="219"/>
      <c r="AE85" s="219"/>
      <c r="AF85" s="569"/>
      <c r="AG85" s="207"/>
      <c r="AH85" s="207"/>
      <c r="AI85" s="207"/>
      <c r="AJ85" s="207"/>
      <c r="AK85" s="207"/>
      <c r="AL85" s="207"/>
      <c r="AM85" s="207"/>
      <c r="AN85" s="207"/>
      <c r="AO85" s="207"/>
      <c r="AP85" s="207"/>
      <c r="AQ85" s="207"/>
      <c r="AR85" s="207"/>
      <c r="AS85" s="207"/>
      <c r="AT85" s="207"/>
      <c r="AU85" s="207"/>
      <c r="AV85" s="207"/>
      <c r="AW85" s="207"/>
      <c r="AX85" s="207"/>
      <c r="AY85" s="207"/>
      <c r="AZ85" s="207"/>
      <c r="BA85" s="207"/>
      <c r="BB85" s="207"/>
      <c r="BC85" s="207"/>
      <c r="BD85" s="207"/>
      <c r="BE85" s="207"/>
      <c r="BF85" s="207"/>
      <c r="BG85" s="207"/>
      <c r="BH85" s="207"/>
      <c r="BI85" s="207"/>
      <c r="BJ85" s="207"/>
      <c r="BK85" s="207"/>
      <c r="BL85" s="207"/>
      <c r="BM85" s="635" t="str">
        <f t="shared" si="5"/>
        <v>E</v>
      </c>
      <c r="BN85" s="7"/>
      <c r="BO85" s="7"/>
      <c r="BP85" s="7"/>
      <c r="BQ85" s="7"/>
      <c r="BR85" s="7"/>
      <c r="BS85" s="7"/>
      <c r="BT85" s="7"/>
      <c r="BU85" s="7"/>
      <c r="BV85" s="7"/>
      <c r="BW85" s="7"/>
    </row>
    <row r="86" spans="1:75" s="2" customFormat="1" ht="38.25" hidden="1">
      <c r="A86" s="277">
        <f>A85+1</f>
        <v>114</v>
      </c>
      <c r="B86" s="277" t="str">
        <f t="shared" si="4"/>
        <v>PSS05B_Adani Renewable Energy 44 Limited (ARE44L)</v>
      </c>
      <c r="C86" s="279" t="s">
        <v>290</v>
      </c>
      <c r="D86" s="279" t="s">
        <v>23</v>
      </c>
      <c r="E86" s="28" t="s">
        <v>291</v>
      </c>
      <c r="F86" s="448" t="s">
        <v>400</v>
      </c>
      <c r="G86" s="78" t="s">
        <v>401</v>
      </c>
      <c r="H86" s="615" t="s">
        <v>402</v>
      </c>
      <c r="I86" s="302" t="s">
        <v>190</v>
      </c>
      <c r="J86" s="28" t="s">
        <v>159</v>
      </c>
      <c r="K86" s="567">
        <v>46052</v>
      </c>
      <c r="L86" s="33"/>
      <c r="M86" s="613"/>
      <c r="N86" s="569" t="str" cm="1">
        <f t="array" ref="N86">_xlfn.IFNA(LOOKUP(2, 1/(MOD(COLUMN(O86:XFD86)-COLUMN(O86), 5)=2)/(O86:XFD86&lt;&gt;""), O86:XFD86),"Not Submitted")</f>
        <v>Delete</v>
      </c>
      <c r="O86" s="229"/>
      <c r="P86" s="229"/>
      <c r="Q86" s="64" t="s">
        <v>56</v>
      </c>
      <c r="R86" s="34"/>
      <c r="S86" s="207" t="s">
        <v>316</v>
      </c>
      <c r="T86" s="219"/>
      <c r="U86" s="219"/>
      <c r="V86" s="569"/>
      <c r="W86" s="207"/>
      <c r="X86" s="207"/>
      <c r="Y86" s="219"/>
      <c r="Z86" s="219"/>
      <c r="AA86" s="569"/>
      <c r="AB86" s="569"/>
      <c r="AC86" s="569"/>
      <c r="AD86" s="219"/>
      <c r="AE86" s="219"/>
      <c r="AF86" s="569"/>
      <c r="AG86" s="207"/>
      <c r="AH86" s="207"/>
      <c r="AI86" s="207"/>
      <c r="AJ86" s="207"/>
      <c r="AK86" s="207"/>
      <c r="AL86" s="207"/>
      <c r="AM86" s="207"/>
      <c r="AN86" s="207"/>
      <c r="AO86" s="207"/>
      <c r="AP86" s="207"/>
      <c r="AQ86" s="207"/>
      <c r="AR86" s="207"/>
      <c r="AS86" s="207"/>
      <c r="AT86" s="207"/>
      <c r="AU86" s="207"/>
      <c r="AV86" s="207"/>
      <c r="AW86" s="207"/>
      <c r="AX86" s="207"/>
      <c r="AY86" s="207"/>
      <c r="AZ86" s="207"/>
      <c r="BA86" s="207"/>
      <c r="BB86" s="207"/>
      <c r="BC86" s="207"/>
      <c r="BD86" s="207"/>
      <c r="BE86" s="207"/>
      <c r="BF86" s="207"/>
      <c r="BG86" s="207"/>
      <c r="BH86" s="207"/>
      <c r="BI86" s="207"/>
      <c r="BJ86" s="207"/>
      <c r="BK86" s="207"/>
      <c r="BL86" s="207"/>
      <c r="BM86" s="635" t="str">
        <f t="shared" si="5"/>
        <v>E</v>
      </c>
      <c r="BN86" s="7"/>
      <c r="BO86" s="7"/>
      <c r="BP86" s="7"/>
      <c r="BQ86" s="7"/>
      <c r="BR86" s="7"/>
      <c r="BS86" s="7"/>
      <c r="BT86" s="7"/>
      <c r="BU86" s="7"/>
      <c r="BV86" s="7"/>
      <c r="BW86" s="7"/>
    </row>
    <row r="87" spans="1:75" s="2" customFormat="1" ht="38.25" hidden="1">
      <c r="A87" s="277">
        <v>114</v>
      </c>
      <c r="B87" s="277" t="str">
        <f t="shared" si="4"/>
        <v>PSS05B_Adani Renewable Energy 44 Limited (ARE44L)</v>
      </c>
      <c r="C87" s="279" t="s">
        <v>290</v>
      </c>
      <c r="D87" s="279" t="s">
        <v>23</v>
      </c>
      <c r="E87" s="28" t="s">
        <v>291</v>
      </c>
      <c r="F87" s="448" t="s">
        <v>403</v>
      </c>
      <c r="G87" s="281" t="s">
        <v>404</v>
      </c>
      <c r="H87" s="615" t="s">
        <v>405</v>
      </c>
      <c r="I87" s="302" t="s">
        <v>190</v>
      </c>
      <c r="J87" s="28" t="s">
        <v>159</v>
      </c>
      <c r="K87" s="567">
        <v>46052</v>
      </c>
      <c r="L87" s="33"/>
      <c r="M87" s="613"/>
      <c r="N87" s="569" t="str" cm="1">
        <f t="array" ref="N87">_xlfn.IFNA(LOOKUP(2, 1/(MOD(COLUMN(O87:XFD87)-COLUMN(O87), 5)=2)/(O87:XFD87&lt;&gt;""), O87:XFD87),"Not Submitted")</f>
        <v>Cat. -I</v>
      </c>
      <c r="O87" s="229"/>
      <c r="P87" s="229"/>
      <c r="Q87" s="64" t="s">
        <v>33</v>
      </c>
      <c r="R87" s="34"/>
      <c r="S87" s="207" t="s">
        <v>185</v>
      </c>
      <c r="T87" s="219"/>
      <c r="U87" s="219"/>
      <c r="V87" s="569"/>
      <c r="W87" s="207"/>
      <c r="X87" s="207"/>
      <c r="Y87" s="219"/>
      <c r="Z87" s="219"/>
      <c r="AA87" s="569"/>
      <c r="AB87" s="569"/>
      <c r="AC87" s="569"/>
      <c r="AD87" s="219"/>
      <c r="AE87" s="219"/>
      <c r="AF87" s="569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  <c r="AQ87" s="207"/>
      <c r="AR87" s="207"/>
      <c r="AS87" s="207"/>
      <c r="AT87" s="207"/>
      <c r="AU87" s="207"/>
      <c r="AV87" s="207"/>
      <c r="AW87" s="207"/>
      <c r="AX87" s="207"/>
      <c r="AY87" s="207"/>
      <c r="AZ87" s="207"/>
      <c r="BA87" s="207"/>
      <c r="BB87" s="207"/>
      <c r="BC87" s="207"/>
      <c r="BD87" s="207"/>
      <c r="BE87" s="207"/>
      <c r="BF87" s="207"/>
      <c r="BG87" s="207"/>
      <c r="BH87" s="207"/>
      <c r="BI87" s="207"/>
      <c r="BJ87" s="207"/>
      <c r="BK87" s="207"/>
      <c r="BL87" s="207"/>
      <c r="BM87" s="635" t="str">
        <f t="shared" si="5"/>
        <v>E</v>
      </c>
      <c r="BN87" s="7"/>
      <c r="BO87" s="7"/>
      <c r="BP87" s="7"/>
      <c r="BQ87" s="7"/>
      <c r="BR87" s="7"/>
      <c r="BS87" s="7"/>
      <c r="BT87" s="7"/>
      <c r="BU87" s="7"/>
      <c r="BV87" s="7"/>
      <c r="BW87" s="7"/>
    </row>
    <row r="88" spans="1:75" s="2" customFormat="1" ht="38.25" hidden="1">
      <c r="A88" s="277">
        <f>A87+1</f>
        <v>115</v>
      </c>
      <c r="B88" s="277" t="str">
        <f t="shared" si="4"/>
        <v>PSS05B_Adani Renewable Energy 44 Limited (ARE44L)</v>
      </c>
      <c r="C88" s="279" t="s">
        <v>290</v>
      </c>
      <c r="D88" s="279" t="s">
        <v>23</v>
      </c>
      <c r="E88" s="28" t="s">
        <v>291</v>
      </c>
      <c r="F88" s="448" t="s">
        <v>406</v>
      </c>
      <c r="G88" s="78" t="s">
        <v>407</v>
      </c>
      <c r="H88" s="615" t="s">
        <v>408</v>
      </c>
      <c r="I88" s="302" t="s">
        <v>190</v>
      </c>
      <c r="J88" s="28" t="s">
        <v>142</v>
      </c>
      <c r="K88" s="567">
        <v>46052</v>
      </c>
      <c r="L88" s="33"/>
      <c r="M88" s="613"/>
      <c r="N88" s="569" t="str" cm="1">
        <f t="array" ref="N88">_xlfn.IFNA(LOOKUP(2, 1/(MOD(COLUMN(O88:XFD88)-COLUMN(O88), 5)=2)/(O88:XFD88&lt;&gt;""), O88:XFD88),"Not Submitted")</f>
        <v>Cat. -IV</v>
      </c>
      <c r="O88" s="229"/>
      <c r="P88" s="229"/>
      <c r="Q88" s="64" t="s">
        <v>37</v>
      </c>
      <c r="R88" s="34"/>
      <c r="S88" s="172" t="s">
        <v>3045</v>
      </c>
      <c r="T88" s="219"/>
      <c r="U88" s="219"/>
      <c r="V88" s="569"/>
      <c r="W88" s="207"/>
      <c r="X88" s="207"/>
      <c r="Y88" s="219"/>
      <c r="Z88" s="219"/>
      <c r="AA88" s="569"/>
      <c r="AB88" s="569"/>
      <c r="AC88" s="569"/>
      <c r="AD88" s="219"/>
      <c r="AE88" s="219"/>
      <c r="AF88" s="569"/>
      <c r="AG88" s="207"/>
      <c r="AH88" s="207"/>
      <c r="AI88" s="207"/>
      <c r="AJ88" s="207"/>
      <c r="AK88" s="207"/>
      <c r="AL88" s="207"/>
      <c r="AM88" s="207"/>
      <c r="AN88" s="207"/>
      <c r="AO88" s="207"/>
      <c r="AP88" s="207"/>
      <c r="AQ88" s="207"/>
      <c r="AR88" s="207"/>
      <c r="AS88" s="207"/>
      <c r="AT88" s="207"/>
      <c r="AU88" s="207"/>
      <c r="AV88" s="207"/>
      <c r="AW88" s="207"/>
      <c r="AX88" s="207"/>
      <c r="AY88" s="207"/>
      <c r="AZ88" s="207"/>
      <c r="BA88" s="207"/>
      <c r="BB88" s="207"/>
      <c r="BC88" s="207"/>
      <c r="BD88" s="207"/>
      <c r="BE88" s="207"/>
      <c r="BF88" s="207"/>
      <c r="BG88" s="207"/>
      <c r="BH88" s="207"/>
      <c r="BI88" s="207"/>
      <c r="BJ88" s="207"/>
      <c r="BK88" s="207"/>
      <c r="BL88" s="207"/>
      <c r="BM88" s="635" t="str">
        <f t="shared" si="5"/>
        <v>E</v>
      </c>
      <c r="BN88" s="7"/>
      <c r="BO88" s="7"/>
      <c r="BP88" s="7"/>
      <c r="BQ88" s="7"/>
      <c r="BR88" s="7"/>
      <c r="BS88" s="7"/>
      <c r="BT88" s="7"/>
      <c r="BU88" s="7"/>
      <c r="BV88" s="7"/>
      <c r="BW88" s="7"/>
    </row>
    <row r="89" spans="1:75" s="2" customFormat="1" ht="54" hidden="1">
      <c r="A89" s="277">
        <v>115</v>
      </c>
      <c r="B89" s="277" t="str">
        <f t="shared" si="4"/>
        <v>PSS05B_Adani Renewable Energy 44 Limited (ARE44L)</v>
      </c>
      <c r="C89" s="279" t="s">
        <v>290</v>
      </c>
      <c r="D89" s="279" t="s">
        <v>23</v>
      </c>
      <c r="E89" s="28" t="s">
        <v>291</v>
      </c>
      <c r="F89" s="448" t="s">
        <v>409</v>
      </c>
      <c r="G89" s="78" t="s">
        <v>410</v>
      </c>
      <c r="H89" s="615" t="s">
        <v>411</v>
      </c>
      <c r="I89" s="302" t="s">
        <v>141</v>
      </c>
      <c r="J89" s="28" t="s">
        <v>159</v>
      </c>
      <c r="K89" s="567">
        <v>46052</v>
      </c>
      <c r="L89" s="33"/>
      <c r="M89" s="613"/>
      <c r="N89" s="569" t="str" cm="1">
        <f t="array" ref="N89">_xlfn.IFNA(LOOKUP(2, 1/(MOD(COLUMN(O89:XFD89)-COLUMN(O89), 5)=2)/(O89:XFD89&lt;&gt;""), O89:XFD89),"Not Submitted")</f>
        <v>Delete</v>
      </c>
      <c r="O89" s="229"/>
      <c r="P89" s="229"/>
      <c r="Q89" s="64" t="s">
        <v>56</v>
      </c>
      <c r="R89" s="34"/>
      <c r="S89" s="207" t="s">
        <v>316</v>
      </c>
      <c r="T89" s="219"/>
      <c r="U89" s="219"/>
      <c r="V89" s="569"/>
      <c r="W89" s="207"/>
      <c r="X89" s="207"/>
      <c r="Y89" s="219"/>
      <c r="Z89" s="219"/>
      <c r="AA89" s="569"/>
      <c r="AB89" s="569"/>
      <c r="AC89" s="569"/>
      <c r="AD89" s="219"/>
      <c r="AE89" s="219"/>
      <c r="AF89" s="569"/>
      <c r="AG89" s="207"/>
      <c r="AH89" s="207"/>
      <c r="AI89" s="207"/>
      <c r="AJ89" s="207"/>
      <c r="AK89" s="207"/>
      <c r="AL89" s="207"/>
      <c r="AM89" s="207"/>
      <c r="AN89" s="207"/>
      <c r="AO89" s="207"/>
      <c r="AP89" s="207"/>
      <c r="AQ89" s="207"/>
      <c r="AR89" s="207"/>
      <c r="AS89" s="207"/>
      <c r="AT89" s="207"/>
      <c r="AU89" s="207"/>
      <c r="AV89" s="207"/>
      <c r="AW89" s="207"/>
      <c r="AX89" s="207"/>
      <c r="AY89" s="207"/>
      <c r="AZ89" s="207"/>
      <c r="BA89" s="207"/>
      <c r="BB89" s="207"/>
      <c r="BC89" s="207"/>
      <c r="BD89" s="207"/>
      <c r="BE89" s="207"/>
      <c r="BF89" s="207"/>
      <c r="BG89" s="207"/>
      <c r="BH89" s="207"/>
      <c r="BI89" s="207"/>
      <c r="BJ89" s="207"/>
      <c r="BK89" s="207"/>
      <c r="BL89" s="207"/>
      <c r="BM89" s="635" t="str">
        <f t="shared" si="5"/>
        <v>E</v>
      </c>
      <c r="BN89" s="7"/>
      <c r="BO89" s="7"/>
      <c r="BP89" s="7"/>
      <c r="BQ89" s="7"/>
      <c r="BR89" s="7"/>
      <c r="BS89" s="7"/>
      <c r="BT89" s="7"/>
      <c r="BU89" s="7"/>
      <c r="BV89" s="7"/>
      <c r="BW89" s="7"/>
    </row>
    <row r="90" spans="1:75" s="2" customFormat="1" ht="38.25" hidden="1">
      <c r="A90" s="277">
        <f>A89+1</f>
        <v>116</v>
      </c>
      <c r="B90" s="277" t="str">
        <f t="shared" si="4"/>
        <v>PSS05B_Adani Renewable Energy 44 Limited (ARE44L)</v>
      </c>
      <c r="C90" s="279" t="s">
        <v>290</v>
      </c>
      <c r="D90" s="279" t="s">
        <v>23</v>
      </c>
      <c r="E90" s="28" t="s">
        <v>291</v>
      </c>
      <c r="F90" s="448" t="s">
        <v>412</v>
      </c>
      <c r="G90" s="281" t="s">
        <v>413</v>
      </c>
      <c r="H90" s="615" t="s">
        <v>414</v>
      </c>
      <c r="I90" s="302" t="s">
        <v>141</v>
      </c>
      <c r="J90" s="28" t="s">
        <v>159</v>
      </c>
      <c r="K90" s="567">
        <v>46052</v>
      </c>
      <c r="L90" s="33"/>
      <c r="M90" s="613"/>
      <c r="N90" s="569" t="str" cm="1">
        <f t="array" ref="N90">_xlfn.IFNA(LOOKUP(2, 1/(MOD(COLUMN(O90:XFD90)-COLUMN(O90), 5)=2)/(O90:XFD90&lt;&gt;""), O90:XFD90),"Not Submitted")</f>
        <v>Cat. -I</v>
      </c>
      <c r="O90" s="229"/>
      <c r="P90" s="229"/>
      <c r="Q90" s="64" t="s">
        <v>33</v>
      </c>
      <c r="R90" s="34"/>
      <c r="S90" s="207" t="s">
        <v>185</v>
      </c>
      <c r="T90" s="219"/>
      <c r="U90" s="219"/>
      <c r="V90" s="569"/>
      <c r="W90" s="207"/>
      <c r="X90" s="207"/>
      <c r="Y90" s="219"/>
      <c r="Z90" s="219"/>
      <c r="AA90" s="569"/>
      <c r="AB90" s="569"/>
      <c r="AC90" s="569"/>
      <c r="AD90" s="219"/>
      <c r="AE90" s="219"/>
      <c r="AF90" s="569"/>
      <c r="AG90" s="207"/>
      <c r="AH90" s="207"/>
      <c r="AI90" s="207"/>
      <c r="AJ90" s="207"/>
      <c r="AK90" s="207"/>
      <c r="AL90" s="207"/>
      <c r="AM90" s="207"/>
      <c r="AN90" s="207"/>
      <c r="AO90" s="207"/>
      <c r="AP90" s="207"/>
      <c r="AQ90" s="207"/>
      <c r="AR90" s="207"/>
      <c r="AS90" s="207"/>
      <c r="AT90" s="207"/>
      <c r="AU90" s="207"/>
      <c r="AV90" s="207"/>
      <c r="AW90" s="207"/>
      <c r="AX90" s="207"/>
      <c r="AY90" s="207"/>
      <c r="AZ90" s="207"/>
      <c r="BA90" s="207"/>
      <c r="BB90" s="207"/>
      <c r="BC90" s="207"/>
      <c r="BD90" s="207"/>
      <c r="BE90" s="207"/>
      <c r="BF90" s="207"/>
      <c r="BG90" s="207"/>
      <c r="BH90" s="207"/>
      <c r="BI90" s="207"/>
      <c r="BJ90" s="207"/>
      <c r="BK90" s="207"/>
      <c r="BL90" s="207"/>
      <c r="BM90" s="635" t="str">
        <f t="shared" si="5"/>
        <v>E</v>
      </c>
      <c r="BN90" s="7"/>
      <c r="BO90" s="7"/>
      <c r="BP90" s="7"/>
      <c r="BQ90" s="7"/>
      <c r="BR90" s="7"/>
      <c r="BS90" s="7"/>
      <c r="BT90" s="7"/>
      <c r="BU90" s="7"/>
      <c r="BV90" s="7"/>
      <c r="BW90" s="7"/>
    </row>
    <row r="91" spans="1:75" s="7" customFormat="1" ht="26.25" hidden="1">
      <c r="A91" s="461">
        <v>1</v>
      </c>
      <c r="B91" s="461" t="str">
        <f t="shared" si="4"/>
        <v>PSS05B_Adani Renewable Energy 44 Limited (ARE44L)</v>
      </c>
      <c r="C91" s="286" t="s">
        <v>415</v>
      </c>
      <c r="D91" s="500" t="s">
        <v>23</v>
      </c>
      <c r="E91" s="501" t="s">
        <v>23</v>
      </c>
      <c r="F91" s="617" t="s">
        <v>417</v>
      </c>
      <c r="G91" s="280" t="s">
        <v>418</v>
      </c>
      <c r="H91" s="709" t="s">
        <v>419</v>
      </c>
      <c r="I91" s="501" t="s">
        <v>141</v>
      </c>
      <c r="J91" s="501" t="s">
        <v>142</v>
      </c>
      <c r="K91" s="618"/>
      <c r="L91" s="33"/>
      <c r="M91" s="568"/>
      <c r="N91" s="569" t="str" cm="1">
        <f t="array" ref="N91">_xlfn.IFNA(LOOKUP(2, 1/(MOD(COLUMN(O91:XFD91)-COLUMN(O91), 5)=2)/(O91:XFD91&lt;&gt;""), O91:XFD91),"Not Submitted")</f>
        <v>Delete</v>
      </c>
      <c r="O91" s="595"/>
      <c r="P91" s="595"/>
      <c r="Q91" s="28" t="s">
        <v>56</v>
      </c>
      <c r="R91" s="34"/>
      <c r="S91" s="207" t="s">
        <v>2973</v>
      </c>
      <c r="T91" s="219"/>
      <c r="U91" s="219"/>
      <c r="V91" s="569"/>
      <c r="W91" s="207"/>
      <c r="X91" s="207"/>
      <c r="Y91" s="219"/>
      <c r="Z91" s="219"/>
      <c r="AA91" s="569"/>
      <c r="AB91" s="569"/>
      <c r="AC91" s="569"/>
      <c r="AD91" s="219"/>
      <c r="AE91" s="219"/>
      <c r="AF91" s="569"/>
      <c r="AG91" s="207"/>
      <c r="AH91" s="207"/>
      <c r="AI91" s="207"/>
      <c r="AJ91" s="207"/>
      <c r="AK91" s="207"/>
      <c r="AL91" s="207"/>
      <c r="AM91" s="207"/>
      <c r="AN91" s="207"/>
      <c r="AO91" s="207"/>
      <c r="AP91" s="207"/>
      <c r="AQ91" s="207"/>
      <c r="AR91" s="207"/>
      <c r="AS91" s="207"/>
      <c r="AT91" s="207"/>
      <c r="AU91" s="207"/>
      <c r="AV91" s="207"/>
      <c r="AW91" s="207"/>
      <c r="AX91" s="207"/>
      <c r="AY91" s="207"/>
      <c r="AZ91" s="207"/>
      <c r="BA91" s="207"/>
      <c r="BB91" s="207"/>
      <c r="BC91" s="207"/>
      <c r="BD91" s="207"/>
      <c r="BE91" s="207"/>
      <c r="BF91" s="207"/>
      <c r="BG91" s="207"/>
      <c r="BH91" s="207"/>
      <c r="BI91" s="207"/>
      <c r="BJ91" s="207"/>
      <c r="BK91" s="207"/>
      <c r="BL91" s="207"/>
      <c r="BM91" s="635" t="str">
        <f t="shared" si="5"/>
        <v>C</v>
      </c>
      <c r="BN91" s="2"/>
      <c r="BO91" s="2"/>
      <c r="BP91" s="2"/>
      <c r="BQ91" s="2"/>
      <c r="BR91" s="2"/>
      <c r="BS91" s="2"/>
      <c r="BT91" s="2"/>
      <c r="BU91" s="2"/>
      <c r="BV91" s="2"/>
      <c r="BW91" s="2"/>
    </row>
    <row r="92" spans="1:75" s="7" customFormat="1" ht="26.25" hidden="1">
      <c r="A92" s="461">
        <f>A91+1</f>
        <v>2</v>
      </c>
      <c r="B92" s="461" t="str">
        <f t="shared" si="4"/>
        <v>PSS05B_Adani Renewable Energy 44 Limited (ARE44L)</v>
      </c>
      <c r="C92" s="286" t="s">
        <v>415</v>
      </c>
      <c r="D92" s="500" t="s">
        <v>23</v>
      </c>
      <c r="E92" s="501" t="s">
        <v>23</v>
      </c>
      <c r="F92" s="617" t="s">
        <v>420</v>
      </c>
      <c r="G92" s="280" t="s">
        <v>421</v>
      </c>
      <c r="H92" s="503" t="s">
        <v>422</v>
      </c>
      <c r="I92" s="501" t="s">
        <v>141</v>
      </c>
      <c r="J92" s="501" t="s">
        <v>142</v>
      </c>
      <c r="K92" s="618"/>
      <c r="L92" s="33"/>
      <c r="M92" s="568"/>
      <c r="N92" s="569" t="str" cm="1">
        <f t="array" ref="N92">_xlfn.IFNA(LOOKUP(2, 1/(MOD(COLUMN(O92:XFD92)-COLUMN(O92), 5)=2)/(O92:XFD92&lt;&gt;""), O92:XFD92),"Not Submitted")</f>
        <v>Delete</v>
      </c>
      <c r="O92" s="595"/>
      <c r="P92" s="595"/>
      <c r="Q92" s="28" t="s">
        <v>56</v>
      </c>
      <c r="R92" s="34"/>
      <c r="S92" s="207" t="s">
        <v>2973</v>
      </c>
      <c r="T92" s="219"/>
      <c r="U92" s="219"/>
      <c r="V92" s="569"/>
      <c r="W92" s="207"/>
      <c r="X92" s="207"/>
      <c r="Y92" s="219"/>
      <c r="Z92" s="219"/>
      <c r="AA92" s="569"/>
      <c r="AB92" s="569"/>
      <c r="AC92" s="569"/>
      <c r="AD92" s="219"/>
      <c r="AE92" s="219"/>
      <c r="AF92" s="569"/>
      <c r="AG92" s="207"/>
      <c r="AH92" s="207"/>
      <c r="AI92" s="207"/>
      <c r="AJ92" s="207"/>
      <c r="AK92" s="207"/>
      <c r="AL92" s="207"/>
      <c r="AM92" s="207"/>
      <c r="AN92" s="207"/>
      <c r="AO92" s="207"/>
      <c r="AP92" s="207"/>
      <c r="AQ92" s="207"/>
      <c r="AR92" s="207"/>
      <c r="AS92" s="207"/>
      <c r="AT92" s="207"/>
      <c r="AU92" s="207"/>
      <c r="AV92" s="207"/>
      <c r="AW92" s="207"/>
      <c r="AX92" s="207"/>
      <c r="AY92" s="207"/>
      <c r="AZ92" s="207"/>
      <c r="BA92" s="207"/>
      <c r="BB92" s="207"/>
      <c r="BC92" s="207"/>
      <c r="BD92" s="207"/>
      <c r="BE92" s="207"/>
      <c r="BF92" s="207"/>
      <c r="BG92" s="207"/>
      <c r="BH92" s="207"/>
      <c r="BI92" s="207"/>
      <c r="BJ92" s="207"/>
      <c r="BK92" s="207"/>
      <c r="BL92" s="207"/>
      <c r="BM92" s="635" t="str">
        <f t="shared" si="5"/>
        <v>C</v>
      </c>
      <c r="BN92" s="2"/>
      <c r="BO92" s="2"/>
      <c r="BP92" s="2"/>
      <c r="BQ92" s="2"/>
      <c r="BR92" s="2"/>
      <c r="BS92" s="2"/>
      <c r="BT92" s="2"/>
      <c r="BU92" s="2"/>
      <c r="BV92" s="2"/>
      <c r="BW92" s="2"/>
    </row>
    <row r="93" spans="1:75" s="7" customFormat="1" ht="26.25" hidden="1">
      <c r="A93" s="461">
        <v>2</v>
      </c>
      <c r="B93" s="461" t="str">
        <f t="shared" si="4"/>
        <v>PSS05B_Adani Renewable Energy 44 Limited (ARE44L)</v>
      </c>
      <c r="C93" s="286" t="s">
        <v>415</v>
      </c>
      <c r="D93" s="500" t="s">
        <v>23</v>
      </c>
      <c r="E93" s="501" t="s">
        <v>23</v>
      </c>
      <c r="F93" s="617" t="s">
        <v>423</v>
      </c>
      <c r="G93" s="280" t="s">
        <v>424</v>
      </c>
      <c r="H93" s="503" t="s">
        <v>425</v>
      </c>
      <c r="I93" s="501" t="s">
        <v>141</v>
      </c>
      <c r="J93" s="501" t="s">
        <v>142</v>
      </c>
      <c r="K93" s="618"/>
      <c r="L93" s="33"/>
      <c r="M93" s="568"/>
      <c r="N93" s="569" t="str" cm="1">
        <f t="array" ref="N93">_xlfn.IFNA(LOOKUP(2, 1/(MOD(COLUMN(O93:XFD93)-COLUMN(O93), 5)=2)/(O93:XFD93&lt;&gt;""), O93:XFD93),"Not Submitted")</f>
        <v>Delete</v>
      </c>
      <c r="O93" s="595"/>
      <c r="P93" s="595"/>
      <c r="Q93" s="28" t="s">
        <v>56</v>
      </c>
      <c r="R93" s="34"/>
      <c r="S93" s="207" t="s">
        <v>2973</v>
      </c>
      <c r="T93" s="219"/>
      <c r="U93" s="219"/>
      <c r="V93" s="569"/>
      <c r="W93" s="207"/>
      <c r="X93" s="207"/>
      <c r="Y93" s="219"/>
      <c r="Z93" s="219"/>
      <c r="AA93" s="569"/>
      <c r="AB93" s="569"/>
      <c r="AC93" s="569"/>
      <c r="AD93" s="219"/>
      <c r="AE93" s="219"/>
      <c r="AF93" s="569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  <c r="AQ93" s="207"/>
      <c r="AR93" s="207"/>
      <c r="AS93" s="207"/>
      <c r="AT93" s="207"/>
      <c r="AU93" s="207"/>
      <c r="AV93" s="207"/>
      <c r="AW93" s="207"/>
      <c r="AX93" s="207"/>
      <c r="AY93" s="207"/>
      <c r="AZ93" s="207"/>
      <c r="BA93" s="207"/>
      <c r="BB93" s="207"/>
      <c r="BC93" s="207"/>
      <c r="BD93" s="207"/>
      <c r="BE93" s="207"/>
      <c r="BF93" s="207"/>
      <c r="BG93" s="207"/>
      <c r="BH93" s="207"/>
      <c r="BI93" s="207"/>
      <c r="BJ93" s="207"/>
      <c r="BK93" s="207"/>
      <c r="BL93" s="207"/>
      <c r="BM93" s="635" t="str">
        <f t="shared" si="5"/>
        <v>C</v>
      </c>
      <c r="BN93" s="2"/>
      <c r="BO93" s="2"/>
      <c r="BP93" s="2"/>
      <c r="BQ93" s="2"/>
      <c r="BR93" s="2"/>
      <c r="BS93" s="2"/>
      <c r="BT93" s="2"/>
      <c r="BU93" s="2"/>
      <c r="BV93" s="2"/>
      <c r="BW93" s="2"/>
    </row>
    <row r="94" spans="1:75" s="7" customFormat="1" ht="26.25" hidden="1">
      <c r="A94" s="461">
        <f>A93+1</f>
        <v>3</v>
      </c>
      <c r="B94" s="461" t="str">
        <f t="shared" si="4"/>
        <v>PSS05B_Adani Renewable Energy 44 Limited (ARE44L)</v>
      </c>
      <c r="C94" s="286" t="s">
        <v>415</v>
      </c>
      <c r="D94" s="500" t="s">
        <v>23</v>
      </c>
      <c r="E94" s="501" t="s">
        <v>23</v>
      </c>
      <c r="F94" s="617" t="s">
        <v>426</v>
      </c>
      <c r="G94" s="280" t="s">
        <v>427</v>
      </c>
      <c r="H94" s="503" t="s">
        <v>428</v>
      </c>
      <c r="I94" s="501" t="s">
        <v>141</v>
      </c>
      <c r="J94" s="501" t="s">
        <v>142</v>
      </c>
      <c r="K94" s="618"/>
      <c r="L94" s="33"/>
      <c r="M94" s="568"/>
      <c r="N94" s="569" t="str" cm="1">
        <f t="array" ref="N94">_xlfn.IFNA(LOOKUP(2, 1/(MOD(COLUMN(O94:XFD94)-COLUMN(O94), 5)=2)/(O94:XFD94&lt;&gt;""), O94:XFD94),"Not Submitted")</f>
        <v>Delete</v>
      </c>
      <c r="O94" s="595"/>
      <c r="P94" s="595"/>
      <c r="Q94" s="28" t="s">
        <v>56</v>
      </c>
      <c r="R94" s="34"/>
      <c r="S94" s="207" t="s">
        <v>2973</v>
      </c>
      <c r="T94" s="219"/>
      <c r="U94" s="219"/>
      <c r="V94" s="569"/>
      <c r="W94" s="207"/>
      <c r="X94" s="207"/>
      <c r="Y94" s="219"/>
      <c r="Z94" s="219"/>
      <c r="AA94" s="569"/>
      <c r="AB94" s="569"/>
      <c r="AC94" s="569"/>
      <c r="AD94" s="219"/>
      <c r="AE94" s="219"/>
      <c r="AF94" s="569"/>
      <c r="AG94" s="207"/>
      <c r="AH94" s="207"/>
      <c r="AI94" s="207"/>
      <c r="AJ94" s="207"/>
      <c r="AK94" s="207"/>
      <c r="AL94" s="207"/>
      <c r="AM94" s="207"/>
      <c r="AN94" s="207"/>
      <c r="AO94" s="207"/>
      <c r="AP94" s="207"/>
      <c r="AQ94" s="207"/>
      <c r="AR94" s="207"/>
      <c r="AS94" s="207"/>
      <c r="AT94" s="207"/>
      <c r="AU94" s="207"/>
      <c r="AV94" s="207"/>
      <c r="AW94" s="207"/>
      <c r="AX94" s="207"/>
      <c r="AY94" s="207"/>
      <c r="AZ94" s="207"/>
      <c r="BA94" s="207"/>
      <c r="BB94" s="207"/>
      <c r="BC94" s="207"/>
      <c r="BD94" s="207"/>
      <c r="BE94" s="207"/>
      <c r="BF94" s="207"/>
      <c r="BG94" s="207"/>
      <c r="BH94" s="207"/>
      <c r="BI94" s="207"/>
      <c r="BJ94" s="207"/>
      <c r="BK94" s="207"/>
      <c r="BL94" s="207"/>
      <c r="BM94" s="635" t="str">
        <f t="shared" si="5"/>
        <v>C</v>
      </c>
      <c r="BN94" s="2"/>
      <c r="BO94" s="2"/>
      <c r="BP94" s="2"/>
      <c r="BQ94" s="2"/>
      <c r="BR94" s="2"/>
      <c r="BS94" s="2"/>
      <c r="BT94" s="2"/>
      <c r="BU94" s="2"/>
      <c r="BV94" s="2"/>
      <c r="BW94" s="2"/>
    </row>
    <row r="95" spans="1:75" s="7" customFormat="1" ht="26.25" hidden="1">
      <c r="A95" s="277">
        <v>3</v>
      </c>
      <c r="B95" s="277" t="str">
        <f t="shared" si="4"/>
        <v>PSS05B_Adani Renewable Energy 44 Limited (ARE44L)</v>
      </c>
      <c r="C95" s="279" t="s">
        <v>429</v>
      </c>
      <c r="D95" s="279" t="s">
        <v>23</v>
      </c>
      <c r="E95" s="28" t="s">
        <v>23</v>
      </c>
      <c r="F95" s="448" t="s">
        <v>430</v>
      </c>
      <c r="G95" s="78" t="s">
        <v>431</v>
      </c>
      <c r="H95" s="288" t="s">
        <v>432</v>
      </c>
      <c r="I95" s="28"/>
      <c r="J95" s="28"/>
      <c r="K95" s="616"/>
      <c r="L95" s="33"/>
      <c r="M95" s="613"/>
      <c r="N95" s="569" t="str" cm="1">
        <f t="array" ref="N95">_xlfn.IFNA(LOOKUP(2, 1/(MOD(COLUMN(O95:XFD95)-COLUMN(O95), 5)=2)/(O95:XFD95&lt;&gt;""), O95:XFD95),"Not Submitted")</f>
        <v>Not Submitted</v>
      </c>
      <c r="O95" s="229"/>
      <c r="P95" s="229"/>
      <c r="Q95" s="64"/>
      <c r="R95" s="34"/>
      <c r="S95" s="207"/>
      <c r="T95" s="219"/>
      <c r="U95" s="219"/>
      <c r="V95" s="569"/>
      <c r="W95" s="207"/>
      <c r="X95" s="207"/>
      <c r="Y95" s="219"/>
      <c r="Z95" s="219"/>
      <c r="AA95" s="569"/>
      <c r="AB95" s="569"/>
      <c r="AC95" s="569"/>
      <c r="AD95" s="219"/>
      <c r="AE95" s="219"/>
      <c r="AF95" s="569"/>
      <c r="AG95" s="207"/>
      <c r="AH95" s="207"/>
      <c r="AI95" s="207"/>
      <c r="AJ95" s="207"/>
      <c r="AK95" s="207"/>
      <c r="AL95" s="207"/>
      <c r="AM95" s="207"/>
      <c r="AN95" s="207"/>
      <c r="AO95" s="207"/>
      <c r="AP95" s="207"/>
      <c r="AQ95" s="207"/>
      <c r="AR95" s="207"/>
      <c r="AS95" s="207"/>
      <c r="AT95" s="207"/>
      <c r="AU95" s="207"/>
      <c r="AV95" s="207"/>
      <c r="AW95" s="207"/>
      <c r="AX95" s="207"/>
      <c r="AY95" s="207"/>
      <c r="AZ95" s="207"/>
      <c r="BA95" s="207"/>
      <c r="BB95" s="207"/>
      <c r="BC95" s="207"/>
      <c r="BD95" s="207"/>
      <c r="BE95" s="207"/>
      <c r="BF95" s="207"/>
      <c r="BG95" s="207"/>
      <c r="BH95" s="207"/>
      <c r="BI95" s="207"/>
      <c r="BJ95" s="207"/>
      <c r="BK95" s="207"/>
      <c r="BL95" s="207"/>
      <c r="BM95" s="635" t="str">
        <f t="shared" si="5"/>
        <v>E</v>
      </c>
    </row>
    <row r="96" spans="1:75" s="7" customFormat="1" ht="26.25" hidden="1">
      <c r="A96" s="277">
        <f>A95+1</f>
        <v>4</v>
      </c>
      <c r="B96" s="277" t="str">
        <f t="shared" si="4"/>
        <v>PSS05B_Adani Renewable Energy 44 Limited (ARE44L)</v>
      </c>
      <c r="C96" s="279" t="s">
        <v>433</v>
      </c>
      <c r="D96" s="279" t="s">
        <v>23</v>
      </c>
      <c r="E96" s="28" t="s">
        <v>23</v>
      </c>
      <c r="F96" s="448" t="s">
        <v>434</v>
      </c>
      <c r="G96" s="78" t="s">
        <v>435</v>
      </c>
      <c r="H96" s="212" t="s">
        <v>436</v>
      </c>
      <c r="I96" s="28"/>
      <c r="J96" s="28"/>
      <c r="K96" s="567"/>
      <c r="L96" s="33"/>
      <c r="M96" s="613"/>
      <c r="N96" s="569" t="str" cm="1">
        <f t="array" ref="N96">_xlfn.IFNA(LOOKUP(2, 1/(MOD(COLUMN(O96:XFD96)-COLUMN(O96), 5)=2)/(O96:XFD96&lt;&gt;""), O96:XFD96),"Not Submitted")</f>
        <v>Not Submitted</v>
      </c>
      <c r="O96" s="229"/>
      <c r="P96" s="229"/>
      <c r="Q96" s="64"/>
      <c r="R96" s="34"/>
      <c r="S96" s="207"/>
      <c r="T96" s="219"/>
      <c r="U96" s="219"/>
      <c r="V96" s="569"/>
      <c r="W96" s="207"/>
      <c r="X96" s="207"/>
      <c r="Y96" s="219"/>
      <c r="Z96" s="219"/>
      <c r="AA96" s="569"/>
      <c r="AB96" s="569"/>
      <c r="AC96" s="569"/>
      <c r="AD96" s="219"/>
      <c r="AE96" s="219"/>
      <c r="AF96" s="569"/>
      <c r="AG96" s="207"/>
      <c r="AH96" s="207"/>
      <c r="AI96" s="207"/>
      <c r="AJ96" s="207"/>
      <c r="AK96" s="207"/>
      <c r="AL96" s="207"/>
      <c r="AM96" s="207"/>
      <c r="AN96" s="207"/>
      <c r="AO96" s="207"/>
      <c r="AP96" s="207"/>
      <c r="AQ96" s="207"/>
      <c r="AR96" s="207"/>
      <c r="AS96" s="207"/>
      <c r="AT96" s="207"/>
      <c r="AU96" s="207"/>
      <c r="AV96" s="207"/>
      <c r="AW96" s="207"/>
      <c r="AX96" s="207"/>
      <c r="AY96" s="207"/>
      <c r="AZ96" s="207"/>
      <c r="BA96" s="207"/>
      <c r="BB96" s="207"/>
      <c r="BC96" s="207"/>
      <c r="BD96" s="207"/>
      <c r="BE96" s="207"/>
      <c r="BF96" s="207"/>
      <c r="BG96" s="207"/>
      <c r="BH96" s="207"/>
      <c r="BI96" s="207"/>
      <c r="BJ96" s="207"/>
      <c r="BK96" s="207"/>
      <c r="BL96" s="207"/>
      <c r="BM96" s="635" t="str">
        <f t="shared" si="5"/>
        <v>E</v>
      </c>
    </row>
    <row r="97" spans="1:75" s="7" customFormat="1" ht="26.25" hidden="1">
      <c r="A97" s="277">
        <v>4</v>
      </c>
      <c r="B97" s="277" t="str">
        <f t="shared" si="4"/>
        <v>PSS05B_Adani Renewable Energy 44 Limited (ARE44L)</v>
      </c>
      <c r="C97" s="279" t="s">
        <v>433</v>
      </c>
      <c r="D97" s="279" t="s">
        <v>23</v>
      </c>
      <c r="E97" s="28" t="s">
        <v>23</v>
      </c>
      <c r="F97" s="448" t="s">
        <v>434</v>
      </c>
      <c r="G97" s="78" t="s">
        <v>437</v>
      </c>
      <c r="H97" s="211" t="s">
        <v>438</v>
      </c>
      <c r="I97" s="28"/>
      <c r="J97" s="28"/>
      <c r="K97" s="567"/>
      <c r="L97" s="33"/>
      <c r="M97" s="613"/>
      <c r="N97" s="569" t="str" cm="1">
        <f t="array" ref="N97">_xlfn.IFNA(LOOKUP(2, 1/(MOD(COLUMN(O97:XFD97)-COLUMN(O97), 5)=2)/(O97:XFD97&lt;&gt;""), O97:XFD97),"Not Submitted")</f>
        <v>Not Submitted</v>
      </c>
      <c r="O97" s="33"/>
      <c r="P97" s="33"/>
      <c r="Q97" s="64"/>
      <c r="R97" s="34"/>
      <c r="S97" s="207"/>
      <c r="T97" s="219"/>
      <c r="U97" s="219"/>
      <c r="V97" s="569"/>
      <c r="W97" s="207"/>
      <c r="X97" s="207"/>
      <c r="Y97" s="219"/>
      <c r="Z97" s="219"/>
      <c r="AA97" s="569"/>
      <c r="AB97" s="569"/>
      <c r="AC97" s="569"/>
      <c r="AD97" s="219"/>
      <c r="AE97" s="219"/>
      <c r="AF97" s="569"/>
      <c r="AG97" s="207"/>
      <c r="AH97" s="207"/>
      <c r="AI97" s="207"/>
      <c r="AJ97" s="207"/>
      <c r="AK97" s="207"/>
      <c r="AL97" s="207"/>
      <c r="AM97" s="207"/>
      <c r="AN97" s="207"/>
      <c r="AO97" s="207"/>
      <c r="AP97" s="207"/>
      <c r="AQ97" s="207"/>
      <c r="AR97" s="207"/>
      <c r="AS97" s="207"/>
      <c r="AT97" s="207"/>
      <c r="AU97" s="207"/>
      <c r="AV97" s="207"/>
      <c r="AW97" s="207"/>
      <c r="AX97" s="207"/>
      <c r="AY97" s="207"/>
      <c r="AZ97" s="207"/>
      <c r="BA97" s="207"/>
      <c r="BB97" s="207"/>
      <c r="BC97" s="207"/>
      <c r="BD97" s="207"/>
      <c r="BE97" s="207"/>
      <c r="BF97" s="207"/>
      <c r="BG97" s="207"/>
      <c r="BH97" s="207"/>
      <c r="BI97" s="207"/>
      <c r="BJ97" s="207"/>
      <c r="BK97" s="207"/>
      <c r="BL97" s="207"/>
      <c r="BM97" s="635" t="str">
        <f t="shared" si="5"/>
        <v>E</v>
      </c>
    </row>
    <row r="98" spans="1:75" s="7" customFormat="1" ht="26.25" hidden="1">
      <c r="A98" s="277">
        <f>A97+1</f>
        <v>5</v>
      </c>
      <c r="B98" s="277" t="str">
        <f t="shared" si="4"/>
        <v>PSS05B_Adani Renewable Energy 44 Limited (ARE44L)</v>
      </c>
      <c r="C98" s="279" t="s">
        <v>439</v>
      </c>
      <c r="D98" s="279" t="s">
        <v>23</v>
      </c>
      <c r="E98" s="28" t="s">
        <v>23</v>
      </c>
      <c r="F98" s="448" t="s">
        <v>440</v>
      </c>
      <c r="G98" s="78" t="s">
        <v>441</v>
      </c>
      <c r="H98" s="211" t="s">
        <v>442</v>
      </c>
      <c r="I98" s="28"/>
      <c r="J98" s="28"/>
      <c r="K98" s="567"/>
      <c r="L98" s="33"/>
      <c r="M98" s="613"/>
      <c r="N98" s="569" t="str" cm="1">
        <f t="array" ref="N98">_xlfn.IFNA(LOOKUP(2, 1/(MOD(COLUMN(O98:XFD98)-COLUMN(O98), 5)=2)/(O98:XFD98&lt;&gt;""), O98:XFD98),"Not Submitted")</f>
        <v>Not Submitted</v>
      </c>
      <c r="O98" s="229"/>
      <c r="P98" s="229"/>
      <c r="Q98" s="64"/>
      <c r="R98" s="34"/>
      <c r="S98" s="207"/>
      <c r="T98" s="219"/>
      <c r="U98" s="219"/>
      <c r="V98" s="569"/>
      <c r="W98" s="207"/>
      <c r="X98" s="207"/>
      <c r="Y98" s="219"/>
      <c r="Z98" s="219"/>
      <c r="AA98" s="569"/>
      <c r="AB98" s="569"/>
      <c r="AC98" s="569"/>
      <c r="AD98" s="219"/>
      <c r="AE98" s="219"/>
      <c r="AF98" s="569"/>
      <c r="AG98" s="207"/>
      <c r="AH98" s="207"/>
      <c r="AI98" s="207"/>
      <c r="AJ98" s="207"/>
      <c r="AK98" s="207"/>
      <c r="AL98" s="207"/>
      <c r="AM98" s="207"/>
      <c r="AN98" s="207"/>
      <c r="AO98" s="207"/>
      <c r="AP98" s="207"/>
      <c r="AQ98" s="207"/>
      <c r="AR98" s="207"/>
      <c r="AS98" s="207"/>
      <c r="AT98" s="207"/>
      <c r="AU98" s="207"/>
      <c r="AV98" s="207"/>
      <c r="AW98" s="207"/>
      <c r="AX98" s="207"/>
      <c r="AY98" s="207"/>
      <c r="AZ98" s="207"/>
      <c r="BA98" s="207"/>
      <c r="BB98" s="207"/>
      <c r="BC98" s="207"/>
      <c r="BD98" s="207"/>
      <c r="BE98" s="207"/>
      <c r="BF98" s="207"/>
      <c r="BG98" s="207"/>
      <c r="BH98" s="207"/>
      <c r="BI98" s="207"/>
      <c r="BJ98" s="207"/>
      <c r="BK98" s="207"/>
      <c r="BL98" s="207"/>
      <c r="BM98" s="635" t="str">
        <f t="shared" si="5"/>
        <v>E</v>
      </c>
    </row>
    <row r="99" spans="1:75" s="7" customFormat="1" ht="26.25" hidden="1">
      <c r="A99" s="277">
        <v>5</v>
      </c>
      <c r="B99" s="277" t="str">
        <f t="shared" ref="B99:B108" si="6">$A$1</f>
        <v>PSS05B_Adani Renewable Energy 44 Limited (ARE44L)</v>
      </c>
      <c r="C99" s="279" t="s">
        <v>439</v>
      </c>
      <c r="D99" s="279" t="s">
        <v>23</v>
      </c>
      <c r="E99" s="28" t="s">
        <v>23</v>
      </c>
      <c r="F99" s="448" t="s">
        <v>440</v>
      </c>
      <c r="G99" s="78" t="s">
        <v>443</v>
      </c>
      <c r="H99" s="211" t="s">
        <v>442</v>
      </c>
      <c r="I99" s="28"/>
      <c r="J99" s="28"/>
      <c r="K99" s="567"/>
      <c r="L99" s="33"/>
      <c r="M99" s="613"/>
      <c r="N99" s="569" t="str" cm="1">
        <f t="array" ref="N99">_xlfn.IFNA(LOOKUP(2, 1/(MOD(COLUMN(O99:XFD99)-COLUMN(O99), 5)=2)/(O99:XFD99&lt;&gt;""), O99:XFD99),"Not Submitted")</f>
        <v>Not Submitted</v>
      </c>
      <c r="O99" s="229"/>
      <c r="P99" s="229"/>
      <c r="Q99" s="64"/>
      <c r="R99" s="34"/>
      <c r="S99" s="207"/>
      <c r="T99" s="219"/>
      <c r="U99" s="219"/>
      <c r="V99" s="569"/>
      <c r="W99" s="207"/>
      <c r="X99" s="207"/>
      <c r="Y99" s="219"/>
      <c r="Z99" s="219"/>
      <c r="AA99" s="569"/>
      <c r="AB99" s="569"/>
      <c r="AC99" s="569"/>
      <c r="AD99" s="219"/>
      <c r="AE99" s="219"/>
      <c r="AF99" s="569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  <c r="AQ99" s="207"/>
      <c r="AR99" s="207"/>
      <c r="AS99" s="207"/>
      <c r="AT99" s="207"/>
      <c r="AU99" s="207"/>
      <c r="AV99" s="207"/>
      <c r="AW99" s="207"/>
      <c r="AX99" s="207"/>
      <c r="AY99" s="207"/>
      <c r="AZ99" s="207"/>
      <c r="BA99" s="207"/>
      <c r="BB99" s="207"/>
      <c r="BC99" s="207"/>
      <c r="BD99" s="207"/>
      <c r="BE99" s="207"/>
      <c r="BF99" s="207"/>
      <c r="BG99" s="207"/>
      <c r="BH99" s="207"/>
      <c r="BI99" s="207"/>
      <c r="BJ99" s="207"/>
      <c r="BK99" s="207"/>
      <c r="BL99" s="207"/>
      <c r="BM99" s="635" t="str">
        <f t="shared" ref="BM99:BM130" si="7">MID(F99,20,1)</f>
        <v>E</v>
      </c>
    </row>
    <row r="100" spans="1:75" s="7" customFormat="1" ht="26.25" hidden="1">
      <c r="A100" s="277">
        <f>A99+1</f>
        <v>6</v>
      </c>
      <c r="B100" s="277" t="str">
        <f t="shared" si="6"/>
        <v>PSS05B_Adani Renewable Energy 44 Limited (ARE44L)</v>
      </c>
      <c r="C100" s="279" t="s">
        <v>444</v>
      </c>
      <c r="D100" s="279" t="s">
        <v>23</v>
      </c>
      <c r="E100" s="28" t="s">
        <v>23</v>
      </c>
      <c r="F100" s="448" t="s">
        <v>445</v>
      </c>
      <c r="G100" s="78" t="s">
        <v>446</v>
      </c>
      <c r="H100" s="211" t="s">
        <v>447</v>
      </c>
      <c r="I100" s="28"/>
      <c r="J100" s="28" t="s">
        <v>159</v>
      </c>
      <c r="K100" s="567"/>
      <c r="L100" s="33"/>
      <c r="M100" s="613"/>
      <c r="N100" s="569" t="str" cm="1">
        <f t="array" ref="N100">_xlfn.IFNA(LOOKUP(2, 1/(MOD(COLUMN(O100:XFD100)-COLUMN(O100), 5)=2)/(O100:XFD100&lt;&gt;""), O100:XFD100),"Not Submitted")</f>
        <v>Not Submitted</v>
      </c>
      <c r="O100" s="229"/>
      <c r="P100" s="229"/>
      <c r="Q100" s="64"/>
      <c r="R100" s="34"/>
      <c r="S100" s="207"/>
      <c r="T100" s="219"/>
      <c r="U100" s="219"/>
      <c r="V100" s="569"/>
      <c r="W100" s="207"/>
      <c r="X100" s="207"/>
      <c r="Y100" s="219"/>
      <c r="Z100" s="219"/>
      <c r="AA100" s="569"/>
      <c r="AB100" s="569"/>
      <c r="AC100" s="569"/>
      <c r="AD100" s="219"/>
      <c r="AE100" s="219"/>
      <c r="AF100" s="569"/>
      <c r="AG100" s="207"/>
      <c r="AH100" s="207"/>
      <c r="AI100" s="207"/>
      <c r="AJ100" s="207"/>
      <c r="AK100" s="207"/>
      <c r="AL100" s="207"/>
      <c r="AM100" s="207"/>
      <c r="AN100" s="207"/>
      <c r="AO100" s="207"/>
      <c r="AP100" s="207"/>
      <c r="AQ100" s="207"/>
      <c r="AR100" s="207"/>
      <c r="AS100" s="207"/>
      <c r="AT100" s="207"/>
      <c r="AU100" s="207"/>
      <c r="AV100" s="207"/>
      <c r="AW100" s="207"/>
      <c r="AX100" s="207"/>
      <c r="AY100" s="207"/>
      <c r="AZ100" s="207"/>
      <c r="BA100" s="207"/>
      <c r="BB100" s="207"/>
      <c r="BC100" s="207"/>
      <c r="BD100" s="207"/>
      <c r="BE100" s="207"/>
      <c r="BF100" s="207"/>
      <c r="BG100" s="207"/>
      <c r="BH100" s="207"/>
      <c r="BI100" s="207"/>
      <c r="BJ100" s="207"/>
      <c r="BK100" s="207"/>
      <c r="BL100" s="207"/>
      <c r="BM100" s="635" t="str">
        <f t="shared" si="7"/>
        <v>I</v>
      </c>
    </row>
    <row r="101" spans="1:75" s="7" customFormat="1" ht="26.25" hidden="1">
      <c r="A101" s="277">
        <v>6</v>
      </c>
      <c r="B101" s="277" t="str">
        <f t="shared" si="6"/>
        <v>PSS05B_Adani Renewable Energy 44 Limited (ARE44L)</v>
      </c>
      <c r="C101" s="278" t="s">
        <v>444</v>
      </c>
      <c r="D101" s="279" t="s">
        <v>23</v>
      </c>
      <c r="E101" s="28" t="s">
        <v>23</v>
      </c>
      <c r="F101" s="448" t="s">
        <v>448</v>
      </c>
      <c r="G101" s="280" t="s">
        <v>449</v>
      </c>
      <c r="H101" s="289" t="s">
        <v>450</v>
      </c>
      <c r="I101" s="28" t="s">
        <v>141</v>
      </c>
      <c r="J101" s="28" t="s">
        <v>159</v>
      </c>
      <c r="K101" s="567"/>
      <c r="L101" s="33"/>
      <c r="M101" s="568"/>
      <c r="N101" s="569" t="str" cm="1">
        <f t="array" ref="N101">_xlfn.IFNA(LOOKUP(2, 1/(MOD(COLUMN(O101:XFD101)-COLUMN(O101), 5)=2)/(O101:XFD101&lt;&gt;""), O101:XFD101),"Not Submitted")</f>
        <v>Not Submitted</v>
      </c>
      <c r="O101" s="229"/>
      <c r="P101" s="229"/>
      <c r="Q101" s="28"/>
      <c r="R101" s="34"/>
      <c r="S101" s="207"/>
      <c r="T101" s="219"/>
      <c r="U101" s="219"/>
      <c r="V101" s="569"/>
      <c r="W101" s="207"/>
      <c r="X101" s="207"/>
      <c r="Y101" s="219"/>
      <c r="Z101" s="219"/>
      <c r="AA101" s="569"/>
      <c r="AB101" s="569"/>
      <c r="AC101" s="569"/>
      <c r="AD101" s="219"/>
      <c r="AE101" s="219"/>
      <c r="AF101" s="569"/>
      <c r="AG101" s="207"/>
      <c r="AH101" s="207"/>
      <c r="AI101" s="207"/>
      <c r="AJ101" s="207"/>
      <c r="AK101" s="207"/>
      <c r="AL101" s="207"/>
      <c r="AM101" s="207"/>
      <c r="AN101" s="207"/>
      <c r="AO101" s="207"/>
      <c r="AP101" s="207"/>
      <c r="AQ101" s="207"/>
      <c r="AR101" s="207"/>
      <c r="AS101" s="207"/>
      <c r="AT101" s="207"/>
      <c r="AU101" s="207"/>
      <c r="AV101" s="207"/>
      <c r="AW101" s="207"/>
      <c r="AX101" s="207"/>
      <c r="AY101" s="207"/>
      <c r="AZ101" s="207"/>
      <c r="BA101" s="207"/>
      <c r="BB101" s="207"/>
      <c r="BC101" s="207"/>
      <c r="BD101" s="207"/>
      <c r="BE101" s="207"/>
      <c r="BF101" s="207"/>
      <c r="BG101" s="207"/>
      <c r="BH101" s="207"/>
      <c r="BI101" s="207"/>
      <c r="BJ101" s="207"/>
      <c r="BK101" s="207"/>
      <c r="BL101" s="207"/>
      <c r="BM101" s="635" t="str">
        <f t="shared" si="7"/>
        <v>E</v>
      </c>
      <c r="BN101" s="2"/>
      <c r="BO101" s="2"/>
      <c r="BP101" s="2"/>
      <c r="BQ101" s="2"/>
      <c r="BR101" s="2"/>
      <c r="BS101" s="2"/>
      <c r="BT101" s="2"/>
      <c r="BU101" s="2"/>
      <c r="BV101" s="2"/>
      <c r="BW101" s="2"/>
    </row>
    <row r="102" spans="1:75" s="7" customFormat="1" ht="26.25" hidden="1">
      <c r="A102" s="277">
        <f>A101+1</f>
        <v>7</v>
      </c>
      <c r="B102" s="277" t="str">
        <f t="shared" si="6"/>
        <v>PSS05B_Adani Renewable Energy 44 Limited (ARE44L)</v>
      </c>
      <c r="C102" s="278" t="s">
        <v>444</v>
      </c>
      <c r="D102" s="279" t="s">
        <v>23</v>
      </c>
      <c r="E102" s="28" t="s">
        <v>23</v>
      </c>
      <c r="F102" s="448" t="s">
        <v>451</v>
      </c>
      <c r="G102" s="280" t="s">
        <v>452</v>
      </c>
      <c r="H102" s="289" t="s">
        <v>453</v>
      </c>
      <c r="I102" s="28" t="s">
        <v>141</v>
      </c>
      <c r="J102" s="28" t="s">
        <v>142</v>
      </c>
      <c r="K102" s="567"/>
      <c r="L102" s="33"/>
      <c r="M102" s="568"/>
      <c r="N102" s="569" t="str" cm="1">
        <f t="array" ref="N102">_xlfn.IFNA(LOOKUP(2, 1/(MOD(COLUMN(O102:XFD102)-COLUMN(O102), 5)=2)/(O102:XFD102&lt;&gt;""), O102:XFD102),"Not Submitted")</f>
        <v>Not Submitted</v>
      </c>
      <c r="O102" s="229"/>
      <c r="P102" s="229"/>
      <c r="Q102" s="28"/>
      <c r="R102" s="34"/>
      <c r="S102" s="207"/>
      <c r="T102" s="219"/>
      <c r="U102" s="219"/>
      <c r="V102" s="569"/>
      <c r="W102" s="207"/>
      <c r="X102" s="207"/>
      <c r="Y102" s="219"/>
      <c r="Z102" s="219"/>
      <c r="AA102" s="569"/>
      <c r="AB102" s="569"/>
      <c r="AC102" s="569"/>
      <c r="AD102" s="219"/>
      <c r="AE102" s="219"/>
      <c r="AF102" s="569"/>
      <c r="AG102" s="207"/>
      <c r="AH102" s="207"/>
      <c r="AI102" s="207"/>
      <c r="AJ102" s="207"/>
      <c r="AK102" s="207"/>
      <c r="AL102" s="207"/>
      <c r="AM102" s="207"/>
      <c r="AN102" s="207"/>
      <c r="AO102" s="207"/>
      <c r="AP102" s="207"/>
      <c r="AQ102" s="207"/>
      <c r="AR102" s="207"/>
      <c r="AS102" s="207"/>
      <c r="AT102" s="207"/>
      <c r="AU102" s="207"/>
      <c r="AV102" s="207"/>
      <c r="AW102" s="207"/>
      <c r="AX102" s="207"/>
      <c r="AY102" s="207"/>
      <c r="AZ102" s="207"/>
      <c r="BA102" s="207"/>
      <c r="BB102" s="207"/>
      <c r="BC102" s="207"/>
      <c r="BD102" s="207"/>
      <c r="BE102" s="207"/>
      <c r="BF102" s="207"/>
      <c r="BG102" s="207"/>
      <c r="BH102" s="207"/>
      <c r="BI102" s="207"/>
      <c r="BJ102" s="207"/>
      <c r="BK102" s="207"/>
      <c r="BL102" s="207"/>
      <c r="BM102" s="635" t="str">
        <f t="shared" si="7"/>
        <v>E</v>
      </c>
      <c r="BN102" s="2"/>
      <c r="BO102" s="2"/>
      <c r="BP102" s="2"/>
      <c r="BQ102" s="2"/>
      <c r="BR102" s="2"/>
      <c r="BS102" s="2"/>
      <c r="BT102" s="2"/>
      <c r="BU102" s="2"/>
      <c r="BV102" s="2"/>
      <c r="BW102" s="2"/>
    </row>
    <row r="103" spans="1:75" s="7" customFormat="1" ht="26.25" hidden="1">
      <c r="A103" s="277">
        <v>7</v>
      </c>
      <c r="B103" s="277" t="str">
        <f t="shared" si="6"/>
        <v>PSS05B_Adani Renewable Energy 44 Limited (ARE44L)</v>
      </c>
      <c r="C103" s="278" t="s">
        <v>444</v>
      </c>
      <c r="D103" s="279" t="s">
        <v>23</v>
      </c>
      <c r="E103" s="28" t="s">
        <v>23</v>
      </c>
      <c r="F103" s="448" t="s">
        <v>454</v>
      </c>
      <c r="G103" s="280" t="s">
        <v>455</v>
      </c>
      <c r="H103" s="289" t="s">
        <v>456</v>
      </c>
      <c r="I103" s="28" t="s">
        <v>141</v>
      </c>
      <c r="J103" s="28" t="s">
        <v>159</v>
      </c>
      <c r="K103" s="567"/>
      <c r="L103" s="33"/>
      <c r="M103" s="568"/>
      <c r="N103" s="569" t="str" cm="1">
        <f t="array" ref="N103">_xlfn.IFNA(LOOKUP(2, 1/(MOD(COLUMN(O103:XFD103)-COLUMN(O103), 5)=2)/(O103:XFD103&lt;&gt;""), O103:XFD103),"Not Submitted")</f>
        <v>Not Submitted</v>
      </c>
      <c r="O103" s="229"/>
      <c r="P103" s="229"/>
      <c r="Q103" s="28"/>
      <c r="R103" s="34"/>
      <c r="S103" s="207"/>
      <c r="T103" s="219"/>
      <c r="U103" s="219"/>
      <c r="V103" s="569"/>
      <c r="W103" s="207"/>
      <c r="X103" s="207"/>
      <c r="Y103" s="219"/>
      <c r="Z103" s="219"/>
      <c r="AA103" s="569"/>
      <c r="AB103" s="569"/>
      <c r="AC103" s="569"/>
      <c r="AD103" s="219"/>
      <c r="AE103" s="219"/>
      <c r="AF103" s="569"/>
      <c r="AG103" s="207"/>
      <c r="AH103" s="207"/>
      <c r="AI103" s="207"/>
      <c r="AJ103" s="207"/>
      <c r="AK103" s="207"/>
      <c r="AL103" s="207"/>
      <c r="AM103" s="207"/>
      <c r="AN103" s="207"/>
      <c r="AO103" s="207"/>
      <c r="AP103" s="207"/>
      <c r="AQ103" s="207"/>
      <c r="AR103" s="207"/>
      <c r="AS103" s="207"/>
      <c r="AT103" s="207"/>
      <c r="AU103" s="207"/>
      <c r="AV103" s="207"/>
      <c r="AW103" s="207"/>
      <c r="AX103" s="207"/>
      <c r="AY103" s="207"/>
      <c r="AZ103" s="207"/>
      <c r="BA103" s="207"/>
      <c r="BB103" s="207"/>
      <c r="BC103" s="207"/>
      <c r="BD103" s="207"/>
      <c r="BE103" s="207"/>
      <c r="BF103" s="207"/>
      <c r="BG103" s="207"/>
      <c r="BH103" s="207"/>
      <c r="BI103" s="207"/>
      <c r="BJ103" s="207"/>
      <c r="BK103" s="207"/>
      <c r="BL103" s="207"/>
      <c r="BM103" s="635" t="str">
        <f t="shared" si="7"/>
        <v>E</v>
      </c>
      <c r="BN103" s="2"/>
      <c r="BO103" s="2"/>
      <c r="BP103" s="2"/>
      <c r="BQ103" s="2"/>
      <c r="BR103" s="2"/>
      <c r="BS103" s="2"/>
      <c r="BT103" s="2"/>
      <c r="BU103" s="2"/>
      <c r="BV103" s="2"/>
      <c r="BW103" s="2"/>
    </row>
    <row r="104" spans="1:75" s="7" customFormat="1" ht="26.25" hidden="1">
      <c r="A104" s="277">
        <f>A103+1</f>
        <v>8</v>
      </c>
      <c r="B104" s="277" t="str">
        <f t="shared" si="6"/>
        <v>PSS05B_Adani Renewable Energy 44 Limited (ARE44L)</v>
      </c>
      <c r="C104" s="279" t="s">
        <v>444</v>
      </c>
      <c r="D104" s="279" t="s">
        <v>23</v>
      </c>
      <c r="E104" s="28" t="s">
        <v>23</v>
      </c>
      <c r="F104" s="448" t="s">
        <v>457</v>
      </c>
      <c r="G104" s="280" t="s">
        <v>458</v>
      </c>
      <c r="H104" s="211" t="s">
        <v>459</v>
      </c>
      <c r="I104" s="28" t="s">
        <v>141</v>
      </c>
      <c r="J104" s="28" t="s">
        <v>142</v>
      </c>
      <c r="K104" s="567"/>
      <c r="L104" s="33"/>
      <c r="M104" s="613"/>
      <c r="N104" s="569" t="str" cm="1">
        <f t="array" ref="N104">_xlfn.IFNA(LOOKUP(2, 1/(MOD(COLUMN(O104:XFD104)-COLUMN(O104), 5)=2)/(O104:XFD104&lt;&gt;""), O104:XFD104),"Not Submitted")</f>
        <v>Not Submitted</v>
      </c>
      <c r="O104" s="229"/>
      <c r="P104" s="229"/>
      <c r="Q104" s="64"/>
      <c r="R104" s="34"/>
      <c r="S104" s="207"/>
      <c r="T104" s="219"/>
      <c r="U104" s="219"/>
      <c r="V104" s="569"/>
      <c r="W104" s="207"/>
      <c r="X104" s="207"/>
      <c r="Y104" s="219"/>
      <c r="Z104" s="219"/>
      <c r="AA104" s="569"/>
      <c r="AB104" s="569"/>
      <c r="AC104" s="569"/>
      <c r="AD104" s="219"/>
      <c r="AE104" s="219"/>
      <c r="AF104" s="569"/>
      <c r="AG104" s="207"/>
      <c r="AH104" s="207"/>
      <c r="AI104" s="207"/>
      <c r="AJ104" s="207"/>
      <c r="AK104" s="207"/>
      <c r="AL104" s="207"/>
      <c r="AM104" s="207"/>
      <c r="AN104" s="207"/>
      <c r="AO104" s="207"/>
      <c r="AP104" s="207"/>
      <c r="AQ104" s="207"/>
      <c r="AR104" s="207"/>
      <c r="AS104" s="207"/>
      <c r="AT104" s="207"/>
      <c r="AU104" s="207"/>
      <c r="AV104" s="207"/>
      <c r="AW104" s="207"/>
      <c r="AX104" s="207"/>
      <c r="AY104" s="207"/>
      <c r="AZ104" s="207"/>
      <c r="BA104" s="207"/>
      <c r="BB104" s="207"/>
      <c r="BC104" s="207"/>
      <c r="BD104" s="207"/>
      <c r="BE104" s="207"/>
      <c r="BF104" s="207"/>
      <c r="BG104" s="207"/>
      <c r="BH104" s="207"/>
      <c r="BI104" s="207"/>
      <c r="BJ104" s="207"/>
      <c r="BK104" s="207"/>
      <c r="BL104" s="207"/>
      <c r="BM104" s="635" t="str">
        <f t="shared" si="7"/>
        <v>E</v>
      </c>
      <c r="BN104" s="2"/>
      <c r="BO104" s="2"/>
      <c r="BP104" s="2"/>
      <c r="BQ104" s="2"/>
      <c r="BR104" s="2"/>
      <c r="BS104" s="2"/>
      <c r="BT104" s="2"/>
      <c r="BU104" s="2"/>
      <c r="BV104" s="2"/>
      <c r="BW104" s="2"/>
    </row>
    <row r="105" spans="1:75" s="7" customFormat="1" ht="26.25" hidden="1">
      <c r="A105" s="277">
        <v>8</v>
      </c>
      <c r="B105" s="277" t="str">
        <f t="shared" si="6"/>
        <v>PSS05B_Adani Renewable Energy 44 Limited (ARE44L)</v>
      </c>
      <c r="C105" s="278" t="s">
        <v>444</v>
      </c>
      <c r="D105" s="279" t="s">
        <v>23</v>
      </c>
      <c r="E105" s="28" t="s">
        <v>23</v>
      </c>
      <c r="F105" s="448" t="s">
        <v>460</v>
      </c>
      <c r="G105" s="280" t="s">
        <v>461</v>
      </c>
      <c r="H105" s="289" t="s">
        <v>462</v>
      </c>
      <c r="I105" s="28" t="s">
        <v>190</v>
      </c>
      <c r="J105" s="28" t="s">
        <v>142</v>
      </c>
      <c r="K105" s="567"/>
      <c r="L105" s="33"/>
      <c r="M105" s="568"/>
      <c r="N105" s="569" t="str" cm="1">
        <f t="array" ref="N105">_xlfn.IFNA(LOOKUP(2, 1/(MOD(COLUMN(O105:XFD105)-COLUMN(O105), 5)=2)/(O105:XFD105&lt;&gt;""), O105:XFD105),"Not Submitted")</f>
        <v>Not Submitted</v>
      </c>
      <c r="O105" s="229"/>
      <c r="P105" s="229"/>
      <c r="Q105" s="28"/>
      <c r="R105" s="34"/>
      <c r="S105" s="207"/>
      <c r="T105" s="219"/>
      <c r="U105" s="219"/>
      <c r="V105" s="569"/>
      <c r="W105" s="207"/>
      <c r="X105" s="207"/>
      <c r="Y105" s="219"/>
      <c r="Z105" s="219"/>
      <c r="AA105" s="569"/>
      <c r="AB105" s="569"/>
      <c r="AC105" s="569"/>
      <c r="AD105" s="219"/>
      <c r="AE105" s="219"/>
      <c r="AF105" s="569"/>
      <c r="AG105" s="207"/>
      <c r="AH105" s="207"/>
      <c r="AI105" s="207"/>
      <c r="AJ105" s="207"/>
      <c r="AK105" s="207"/>
      <c r="AL105" s="207"/>
      <c r="AM105" s="207"/>
      <c r="AN105" s="207"/>
      <c r="AO105" s="207"/>
      <c r="AP105" s="207"/>
      <c r="AQ105" s="207"/>
      <c r="AR105" s="207"/>
      <c r="AS105" s="207"/>
      <c r="AT105" s="207"/>
      <c r="AU105" s="207"/>
      <c r="AV105" s="207"/>
      <c r="AW105" s="207"/>
      <c r="AX105" s="207"/>
      <c r="AY105" s="207"/>
      <c r="AZ105" s="207"/>
      <c r="BA105" s="207"/>
      <c r="BB105" s="207"/>
      <c r="BC105" s="207"/>
      <c r="BD105" s="207"/>
      <c r="BE105" s="207"/>
      <c r="BF105" s="207"/>
      <c r="BG105" s="207"/>
      <c r="BH105" s="207"/>
      <c r="BI105" s="207"/>
      <c r="BJ105" s="207"/>
      <c r="BK105" s="207"/>
      <c r="BL105" s="207"/>
      <c r="BM105" s="635" t="str">
        <f t="shared" si="7"/>
        <v>E</v>
      </c>
      <c r="BN105" s="2"/>
      <c r="BO105" s="2"/>
      <c r="BP105" s="2"/>
      <c r="BQ105" s="2"/>
      <c r="BR105" s="2"/>
      <c r="BS105" s="2"/>
      <c r="BT105" s="2"/>
      <c r="BU105" s="2"/>
      <c r="BV105" s="2"/>
      <c r="BW105" s="2"/>
    </row>
    <row r="106" spans="1:75" s="7" customFormat="1" ht="26.25" hidden="1">
      <c r="A106" s="277">
        <f>A105+1</f>
        <v>9</v>
      </c>
      <c r="B106" s="277" t="str">
        <f t="shared" si="6"/>
        <v>PSS05B_Adani Renewable Energy 44 Limited (ARE44L)</v>
      </c>
      <c r="C106" s="278" t="s">
        <v>444</v>
      </c>
      <c r="D106" s="279" t="s">
        <v>23</v>
      </c>
      <c r="E106" s="28" t="s">
        <v>23</v>
      </c>
      <c r="F106" s="448" t="s">
        <v>463</v>
      </c>
      <c r="G106" s="280" t="s">
        <v>464</v>
      </c>
      <c r="H106" s="289" t="s">
        <v>465</v>
      </c>
      <c r="I106" s="28" t="s">
        <v>141</v>
      </c>
      <c r="J106" s="28" t="s">
        <v>142</v>
      </c>
      <c r="K106" s="567"/>
      <c r="L106" s="33"/>
      <c r="M106" s="568"/>
      <c r="N106" s="569" t="str" cm="1">
        <f t="array" ref="N106">_xlfn.IFNA(LOOKUP(2, 1/(MOD(COLUMN(O106:XFD106)-COLUMN(O106), 5)=2)/(O106:XFD106&lt;&gt;""), O106:XFD106),"Not Submitted")</f>
        <v>Not Submitted</v>
      </c>
      <c r="O106" s="229"/>
      <c r="P106" s="229"/>
      <c r="Q106" s="28"/>
      <c r="R106" s="34"/>
      <c r="S106" s="207"/>
      <c r="T106" s="219"/>
      <c r="U106" s="219"/>
      <c r="V106" s="569"/>
      <c r="W106" s="207"/>
      <c r="X106" s="207"/>
      <c r="Y106" s="219"/>
      <c r="Z106" s="219"/>
      <c r="AA106" s="569"/>
      <c r="AB106" s="569"/>
      <c r="AC106" s="569"/>
      <c r="AD106" s="219"/>
      <c r="AE106" s="219"/>
      <c r="AF106" s="569"/>
      <c r="AG106" s="207"/>
      <c r="AH106" s="207"/>
      <c r="AI106" s="207"/>
      <c r="AJ106" s="207"/>
      <c r="AK106" s="207"/>
      <c r="AL106" s="207"/>
      <c r="AM106" s="207"/>
      <c r="AN106" s="207"/>
      <c r="AO106" s="207"/>
      <c r="AP106" s="207"/>
      <c r="AQ106" s="207"/>
      <c r="AR106" s="207"/>
      <c r="AS106" s="207"/>
      <c r="AT106" s="207"/>
      <c r="AU106" s="207"/>
      <c r="AV106" s="207"/>
      <c r="AW106" s="207"/>
      <c r="AX106" s="207"/>
      <c r="AY106" s="207"/>
      <c r="AZ106" s="207"/>
      <c r="BA106" s="207"/>
      <c r="BB106" s="207"/>
      <c r="BC106" s="207"/>
      <c r="BD106" s="207"/>
      <c r="BE106" s="207"/>
      <c r="BF106" s="207"/>
      <c r="BG106" s="207"/>
      <c r="BH106" s="207"/>
      <c r="BI106" s="207"/>
      <c r="BJ106" s="207"/>
      <c r="BK106" s="207"/>
      <c r="BL106" s="207"/>
      <c r="BM106" s="635" t="str">
        <f t="shared" si="7"/>
        <v>E</v>
      </c>
      <c r="BN106" s="2"/>
      <c r="BO106" s="2"/>
      <c r="BP106" s="2"/>
      <c r="BQ106" s="2"/>
      <c r="BR106" s="2"/>
      <c r="BS106" s="2"/>
      <c r="BT106" s="2"/>
      <c r="BU106" s="2"/>
      <c r="BV106" s="2"/>
      <c r="BW106" s="2"/>
    </row>
    <row r="107" spans="1:75" s="7" customFormat="1" ht="26.25" hidden="1">
      <c r="A107" s="277">
        <v>9</v>
      </c>
      <c r="B107" s="277" t="str">
        <f t="shared" si="6"/>
        <v>PSS05B_Adani Renewable Energy 44 Limited (ARE44L)</v>
      </c>
      <c r="C107" s="278" t="s">
        <v>444</v>
      </c>
      <c r="D107" s="279" t="s">
        <v>23</v>
      </c>
      <c r="E107" s="28" t="s">
        <v>23</v>
      </c>
      <c r="F107" s="448" t="s">
        <v>466</v>
      </c>
      <c r="G107" s="280" t="s">
        <v>467</v>
      </c>
      <c r="H107" s="289" t="s">
        <v>468</v>
      </c>
      <c r="I107" s="28" t="s">
        <v>141</v>
      </c>
      <c r="J107" s="28" t="s">
        <v>142</v>
      </c>
      <c r="K107" s="567"/>
      <c r="L107" s="33"/>
      <c r="M107" s="568"/>
      <c r="N107" s="569" t="str" cm="1">
        <f t="array" ref="N107">_xlfn.IFNA(LOOKUP(2, 1/(MOD(COLUMN(O107:XFD107)-COLUMN(O107), 5)=2)/(O107:XFD107&lt;&gt;""), O107:XFD107),"Not Submitted")</f>
        <v>Not Submitted</v>
      </c>
      <c r="O107" s="229"/>
      <c r="P107" s="229"/>
      <c r="Q107" s="28"/>
      <c r="R107" s="34"/>
      <c r="S107" s="207"/>
      <c r="T107" s="219"/>
      <c r="U107" s="219"/>
      <c r="V107" s="569"/>
      <c r="W107" s="207"/>
      <c r="X107" s="207"/>
      <c r="Y107" s="219"/>
      <c r="Z107" s="219"/>
      <c r="AA107" s="569"/>
      <c r="AB107" s="569"/>
      <c r="AC107" s="569"/>
      <c r="AD107" s="219"/>
      <c r="AE107" s="219"/>
      <c r="AF107" s="569"/>
      <c r="AG107" s="207"/>
      <c r="AH107" s="207"/>
      <c r="AI107" s="207"/>
      <c r="AJ107" s="207"/>
      <c r="AK107" s="207"/>
      <c r="AL107" s="207"/>
      <c r="AM107" s="207"/>
      <c r="AN107" s="207"/>
      <c r="AO107" s="207"/>
      <c r="AP107" s="207"/>
      <c r="AQ107" s="207"/>
      <c r="AR107" s="207"/>
      <c r="AS107" s="207"/>
      <c r="AT107" s="207"/>
      <c r="AU107" s="207"/>
      <c r="AV107" s="207"/>
      <c r="AW107" s="207"/>
      <c r="AX107" s="207"/>
      <c r="AY107" s="207"/>
      <c r="AZ107" s="207"/>
      <c r="BA107" s="207"/>
      <c r="BB107" s="207"/>
      <c r="BC107" s="207"/>
      <c r="BD107" s="207"/>
      <c r="BE107" s="207"/>
      <c r="BF107" s="207"/>
      <c r="BG107" s="207"/>
      <c r="BH107" s="207"/>
      <c r="BI107" s="207"/>
      <c r="BJ107" s="207"/>
      <c r="BK107" s="207"/>
      <c r="BL107" s="207"/>
      <c r="BM107" s="635" t="str">
        <f t="shared" si="7"/>
        <v>E</v>
      </c>
      <c r="BN107" s="2"/>
      <c r="BO107" s="2"/>
      <c r="BP107" s="2"/>
      <c r="BQ107" s="2"/>
      <c r="BR107" s="2"/>
      <c r="BS107" s="2"/>
      <c r="BT107" s="2"/>
      <c r="BU107" s="2"/>
      <c r="BV107" s="2"/>
      <c r="BW107" s="2"/>
    </row>
    <row r="108" spans="1:75" s="7" customFormat="1" ht="26.25" hidden="1">
      <c r="A108" s="277">
        <f>A107+1</f>
        <v>10</v>
      </c>
      <c r="B108" s="277" t="str">
        <f t="shared" si="6"/>
        <v>PSS05B_Adani Renewable Energy 44 Limited (ARE44L)</v>
      </c>
      <c r="C108" s="278" t="s">
        <v>444</v>
      </c>
      <c r="D108" s="279" t="s">
        <v>23</v>
      </c>
      <c r="E108" s="28" t="s">
        <v>23</v>
      </c>
      <c r="F108" s="448" t="s">
        <v>469</v>
      </c>
      <c r="G108" s="280" t="s">
        <v>470</v>
      </c>
      <c r="H108" s="289" t="s">
        <v>471</v>
      </c>
      <c r="I108" s="28" t="s">
        <v>141</v>
      </c>
      <c r="J108" s="28" t="s">
        <v>142</v>
      </c>
      <c r="K108" s="567"/>
      <c r="L108" s="33"/>
      <c r="M108" s="568"/>
      <c r="N108" s="569" t="str" cm="1">
        <f t="array" ref="N108">_xlfn.IFNA(LOOKUP(2, 1/(MOD(COLUMN(O108:XFD108)-COLUMN(O108), 5)=2)/(O108:XFD108&lt;&gt;""), O108:XFD108),"Not Submitted")</f>
        <v>Not Submitted</v>
      </c>
      <c r="O108" s="229"/>
      <c r="P108" s="229"/>
      <c r="Q108" s="28"/>
      <c r="R108" s="34"/>
      <c r="S108" s="207"/>
      <c r="T108" s="219"/>
      <c r="U108" s="219"/>
      <c r="V108" s="569"/>
      <c r="W108" s="207"/>
      <c r="X108" s="207"/>
      <c r="Y108" s="219"/>
      <c r="Z108" s="219"/>
      <c r="AA108" s="569"/>
      <c r="AB108" s="569"/>
      <c r="AC108" s="569"/>
      <c r="AD108" s="219"/>
      <c r="AE108" s="219"/>
      <c r="AF108" s="569"/>
      <c r="AG108" s="207"/>
      <c r="AH108" s="207"/>
      <c r="AI108" s="207"/>
      <c r="AJ108" s="207"/>
      <c r="AK108" s="207"/>
      <c r="AL108" s="207"/>
      <c r="AM108" s="207"/>
      <c r="AN108" s="207"/>
      <c r="AO108" s="207"/>
      <c r="AP108" s="207"/>
      <c r="AQ108" s="207"/>
      <c r="AR108" s="207"/>
      <c r="AS108" s="207"/>
      <c r="AT108" s="207"/>
      <c r="AU108" s="207"/>
      <c r="AV108" s="207"/>
      <c r="AW108" s="207"/>
      <c r="AX108" s="207"/>
      <c r="AY108" s="207"/>
      <c r="AZ108" s="207"/>
      <c r="BA108" s="207"/>
      <c r="BB108" s="207"/>
      <c r="BC108" s="207"/>
      <c r="BD108" s="207"/>
      <c r="BE108" s="207"/>
      <c r="BF108" s="207"/>
      <c r="BG108" s="207"/>
      <c r="BH108" s="207"/>
      <c r="BI108" s="207"/>
      <c r="BJ108" s="207"/>
      <c r="BK108" s="207"/>
      <c r="BL108" s="207"/>
      <c r="BM108" s="635" t="str">
        <f t="shared" si="7"/>
        <v>E</v>
      </c>
      <c r="BN108" s="2"/>
      <c r="BO108" s="2"/>
      <c r="BP108" s="2"/>
      <c r="BQ108" s="2"/>
      <c r="BR108" s="2"/>
      <c r="BS108" s="2"/>
      <c r="BT108" s="2"/>
      <c r="BU108" s="2"/>
      <c r="BV108" s="2"/>
      <c r="BW108" s="2"/>
    </row>
    <row r="109" spans="1:75" s="7" customFormat="1" ht="27" hidden="1">
      <c r="A109" s="277">
        <v>10</v>
      </c>
      <c r="B109" s="277"/>
      <c r="C109" s="278" t="s">
        <v>444</v>
      </c>
      <c r="D109" s="279"/>
      <c r="E109" s="28" t="s">
        <v>23</v>
      </c>
      <c r="F109" s="448" t="s">
        <v>472</v>
      </c>
      <c r="G109" s="280" t="s">
        <v>473</v>
      </c>
      <c r="H109" s="289" t="s">
        <v>474</v>
      </c>
      <c r="I109" s="28" t="s">
        <v>141</v>
      </c>
      <c r="J109" s="28" t="s">
        <v>159</v>
      </c>
      <c r="K109" s="567"/>
      <c r="L109" s="33"/>
      <c r="M109" s="568"/>
      <c r="N109" s="569" t="str" cm="1">
        <f t="array" ref="N109">_xlfn.IFNA(LOOKUP(2, 1/(MOD(COLUMN(O109:XFD109)-COLUMN(O109), 5)=2)/(O109:XFD109&lt;&gt;""), O109:XFD109),"Not Submitted")</f>
        <v>Not Submitted</v>
      </c>
      <c r="O109" s="229"/>
      <c r="P109" s="229"/>
      <c r="Q109" s="28"/>
      <c r="R109" s="34"/>
      <c r="S109" s="207"/>
      <c r="T109" s="219"/>
      <c r="U109" s="219"/>
      <c r="V109" s="569"/>
      <c r="W109" s="207"/>
      <c r="X109" s="207"/>
      <c r="Y109" s="219"/>
      <c r="Z109" s="219"/>
      <c r="AA109" s="569"/>
      <c r="AB109" s="569"/>
      <c r="AC109" s="569"/>
      <c r="AD109" s="219"/>
      <c r="AE109" s="219"/>
      <c r="AF109" s="569"/>
      <c r="AG109" s="207"/>
      <c r="AH109" s="207"/>
      <c r="AI109" s="207"/>
      <c r="AJ109" s="207"/>
      <c r="AK109" s="207"/>
      <c r="AL109" s="207"/>
      <c r="AM109" s="207"/>
      <c r="AN109" s="207"/>
      <c r="AO109" s="207"/>
      <c r="AP109" s="207"/>
      <c r="AQ109" s="207"/>
      <c r="AR109" s="207"/>
      <c r="AS109" s="207"/>
      <c r="AT109" s="207"/>
      <c r="AU109" s="207"/>
      <c r="AV109" s="207"/>
      <c r="AW109" s="207"/>
      <c r="AX109" s="207"/>
      <c r="AY109" s="207"/>
      <c r="AZ109" s="207"/>
      <c r="BA109" s="207"/>
      <c r="BB109" s="207"/>
      <c r="BC109" s="207"/>
      <c r="BD109" s="207"/>
      <c r="BE109" s="207"/>
      <c r="BF109" s="207"/>
      <c r="BG109" s="207"/>
      <c r="BH109" s="207"/>
      <c r="BI109" s="207"/>
      <c r="BJ109" s="207"/>
      <c r="BK109" s="207"/>
      <c r="BL109" s="207"/>
      <c r="BM109" s="635" t="str">
        <f t="shared" si="7"/>
        <v>E</v>
      </c>
      <c r="BN109" s="2"/>
      <c r="BO109" s="2"/>
      <c r="BP109" s="2"/>
      <c r="BQ109" s="2"/>
      <c r="BR109" s="2"/>
      <c r="BS109" s="2"/>
      <c r="BT109" s="2"/>
      <c r="BU109" s="2"/>
      <c r="BV109" s="2"/>
      <c r="BW109" s="2"/>
    </row>
    <row r="110" spans="1:75" s="7" customFormat="1" ht="26.25" hidden="1">
      <c r="A110" s="277">
        <f>A109+1</f>
        <v>11</v>
      </c>
      <c r="B110" s="277" t="str">
        <f t="shared" ref="B110:B141" si="8">$A$1</f>
        <v>PSS05B_Adani Renewable Energy 44 Limited (ARE44L)</v>
      </c>
      <c r="C110" s="278" t="s">
        <v>444</v>
      </c>
      <c r="D110" s="279" t="s">
        <v>23</v>
      </c>
      <c r="E110" s="28" t="s">
        <v>23</v>
      </c>
      <c r="F110" s="448" t="s">
        <v>475</v>
      </c>
      <c r="G110" s="280" t="s">
        <v>476</v>
      </c>
      <c r="H110" s="289" t="s">
        <v>477</v>
      </c>
      <c r="I110" s="28" t="s">
        <v>190</v>
      </c>
      <c r="J110" s="28" t="s">
        <v>159</v>
      </c>
      <c r="K110" s="567"/>
      <c r="L110" s="33"/>
      <c r="M110" s="568"/>
      <c r="N110" s="569" t="str" cm="1">
        <f t="array" ref="N110">_xlfn.IFNA(LOOKUP(2, 1/(MOD(COLUMN(O110:XFD110)-COLUMN(O110), 5)=2)/(O110:XFD110&lt;&gt;""), O110:XFD110),"Not Submitted")</f>
        <v>Not Submitted</v>
      </c>
      <c r="O110" s="229"/>
      <c r="P110" s="229"/>
      <c r="Q110" s="28"/>
      <c r="R110" s="34"/>
      <c r="S110" s="207"/>
      <c r="T110" s="219"/>
      <c r="U110" s="219"/>
      <c r="V110" s="569"/>
      <c r="W110" s="207"/>
      <c r="X110" s="207"/>
      <c r="Y110" s="219"/>
      <c r="Z110" s="219"/>
      <c r="AA110" s="569"/>
      <c r="AB110" s="569"/>
      <c r="AC110" s="569"/>
      <c r="AD110" s="219"/>
      <c r="AE110" s="219"/>
      <c r="AF110" s="569"/>
      <c r="AG110" s="207"/>
      <c r="AH110" s="207"/>
      <c r="AI110" s="207"/>
      <c r="AJ110" s="207"/>
      <c r="AK110" s="207"/>
      <c r="AL110" s="207"/>
      <c r="AM110" s="207"/>
      <c r="AN110" s="207"/>
      <c r="AO110" s="207"/>
      <c r="AP110" s="207"/>
      <c r="AQ110" s="207"/>
      <c r="AR110" s="207"/>
      <c r="AS110" s="207"/>
      <c r="AT110" s="207"/>
      <c r="AU110" s="207"/>
      <c r="AV110" s="207"/>
      <c r="AW110" s="207"/>
      <c r="AX110" s="207"/>
      <c r="AY110" s="207"/>
      <c r="AZ110" s="207"/>
      <c r="BA110" s="207"/>
      <c r="BB110" s="207"/>
      <c r="BC110" s="207"/>
      <c r="BD110" s="207"/>
      <c r="BE110" s="207"/>
      <c r="BF110" s="207"/>
      <c r="BG110" s="207"/>
      <c r="BH110" s="207"/>
      <c r="BI110" s="207"/>
      <c r="BJ110" s="207"/>
      <c r="BK110" s="207"/>
      <c r="BL110" s="207"/>
      <c r="BM110" s="635" t="str">
        <f t="shared" si="7"/>
        <v>E</v>
      </c>
      <c r="BN110" s="2"/>
      <c r="BO110" s="2"/>
      <c r="BP110" s="2"/>
      <c r="BQ110" s="2"/>
      <c r="BR110" s="2"/>
      <c r="BS110" s="2"/>
      <c r="BT110" s="2"/>
      <c r="BU110" s="2"/>
      <c r="BV110" s="2"/>
      <c r="BW110" s="2"/>
    </row>
    <row r="111" spans="1:75" s="7" customFormat="1" ht="26.25" hidden="1">
      <c r="A111" s="277">
        <v>11</v>
      </c>
      <c r="B111" s="277" t="str">
        <f t="shared" si="8"/>
        <v>PSS05B_Adani Renewable Energy 44 Limited (ARE44L)</v>
      </c>
      <c r="C111" s="278" t="s">
        <v>444</v>
      </c>
      <c r="D111" s="279" t="s">
        <v>23</v>
      </c>
      <c r="E111" s="28" t="s">
        <v>23</v>
      </c>
      <c r="F111" s="448" t="s">
        <v>478</v>
      </c>
      <c r="G111" s="280" t="s">
        <v>479</v>
      </c>
      <c r="H111" s="289" t="s">
        <v>480</v>
      </c>
      <c r="I111" s="28" t="s">
        <v>141</v>
      </c>
      <c r="J111" s="28" t="s">
        <v>159</v>
      </c>
      <c r="K111" s="567"/>
      <c r="L111" s="33"/>
      <c r="M111" s="568"/>
      <c r="N111" s="569" t="str" cm="1">
        <f t="array" ref="N111">_xlfn.IFNA(LOOKUP(2, 1/(MOD(COLUMN(O111:XFD111)-COLUMN(O111), 5)=2)/(O111:XFD111&lt;&gt;""), O111:XFD111),"Not Submitted")</f>
        <v>Not Submitted</v>
      </c>
      <c r="O111" s="229"/>
      <c r="P111" s="229"/>
      <c r="Q111" s="28"/>
      <c r="R111" s="34"/>
      <c r="S111" s="207"/>
      <c r="T111" s="219"/>
      <c r="U111" s="219"/>
      <c r="V111" s="569"/>
      <c r="W111" s="207"/>
      <c r="X111" s="207"/>
      <c r="Y111" s="219"/>
      <c r="Z111" s="219"/>
      <c r="AA111" s="569"/>
      <c r="AB111" s="569"/>
      <c r="AC111" s="569"/>
      <c r="AD111" s="219"/>
      <c r="AE111" s="219"/>
      <c r="AF111" s="569"/>
      <c r="AG111" s="207"/>
      <c r="AH111" s="207"/>
      <c r="AI111" s="207"/>
      <c r="AJ111" s="207"/>
      <c r="AK111" s="207"/>
      <c r="AL111" s="207"/>
      <c r="AM111" s="207"/>
      <c r="AN111" s="207"/>
      <c r="AO111" s="207"/>
      <c r="AP111" s="207"/>
      <c r="AQ111" s="207"/>
      <c r="AR111" s="207"/>
      <c r="AS111" s="207"/>
      <c r="AT111" s="207"/>
      <c r="AU111" s="207"/>
      <c r="AV111" s="207"/>
      <c r="AW111" s="207"/>
      <c r="AX111" s="207"/>
      <c r="AY111" s="207"/>
      <c r="AZ111" s="207"/>
      <c r="BA111" s="207"/>
      <c r="BB111" s="207"/>
      <c r="BC111" s="207"/>
      <c r="BD111" s="207"/>
      <c r="BE111" s="207"/>
      <c r="BF111" s="207"/>
      <c r="BG111" s="207"/>
      <c r="BH111" s="207"/>
      <c r="BI111" s="207"/>
      <c r="BJ111" s="207"/>
      <c r="BK111" s="207"/>
      <c r="BL111" s="207"/>
      <c r="BM111" s="635" t="str">
        <f t="shared" si="7"/>
        <v>E</v>
      </c>
      <c r="BN111" s="2"/>
      <c r="BO111" s="2"/>
      <c r="BP111" s="2"/>
      <c r="BQ111" s="2"/>
      <c r="BR111" s="2"/>
      <c r="BS111" s="2"/>
      <c r="BT111" s="2"/>
      <c r="BU111" s="2"/>
      <c r="BV111" s="2"/>
      <c r="BW111" s="2"/>
    </row>
    <row r="112" spans="1:75" s="7" customFormat="1" ht="26.25" hidden="1">
      <c r="A112" s="277">
        <f>A111+1</f>
        <v>12</v>
      </c>
      <c r="B112" s="277" t="str">
        <f t="shared" si="8"/>
        <v>PSS05B_Adani Renewable Energy 44 Limited (ARE44L)</v>
      </c>
      <c r="C112" s="278" t="s">
        <v>444</v>
      </c>
      <c r="D112" s="279" t="s">
        <v>23</v>
      </c>
      <c r="E112" s="28" t="s">
        <v>23</v>
      </c>
      <c r="F112" s="448" t="s">
        <v>481</v>
      </c>
      <c r="G112" s="280" t="s">
        <v>482</v>
      </c>
      <c r="H112" s="289" t="s">
        <v>483</v>
      </c>
      <c r="I112" s="28" t="s">
        <v>141</v>
      </c>
      <c r="J112" s="28" t="s">
        <v>142</v>
      </c>
      <c r="K112" s="567"/>
      <c r="L112" s="33"/>
      <c r="M112" s="568"/>
      <c r="N112" s="569" t="str" cm="1">
        <f t="array" ref="N112">_xlfn.IFNA(LOOKUP(2, 1/(MOD(COLUMN(O112:XFD112)-COLUMN(O112), 5)=2)/(O112:XFD112&lt;&gt;""), O112:XFD112),"Not Submitted")</f>
        <v>Not Submitted</v>
      </c>
      <c r="O112" s="229"/>
      <c r="P112" s="229"/>
      <c r="Q112" s="28"/>
      <c r="R112" s="34"/>
      <c r="S112" s="207"/>
      <c r="T112" s="219"/>
      <c r="U112" s="219"/>
      <c r="V112" s="569"/>
      <c r="W112" s="207"/>
      <c r="X112" s="207"/>
      <c r="Y112" s="219"/>
      <c r="Z112" s="219"/>
      <c r="AA112" s="569"/>
      <c r="AB112" s="569"/>
      <c r="AC112" s="569"/>
      <c r="AD112" s="219"/>
      <c r="AE112" s="219"/>
      <c r="AF112" s="569"/>
      <c r="AG112" s="207"/>
      <c r="AH112" s="207"/>
      <c r="AI112" s="207"/>
      <c r="AJ112" s="207"/>
      <c r="AK112" s="207"/>
      <c r="AL112" s="207"/>
      <c r="AM112" s="207"/>
      <c r="AN112" s="207"/>
      <c r="AO112" s="207"/>
      <c r="AP112" s="207"/>
      <c r="AQ112" s="207"/>
      <c r="AR112" s="207"/>
      <c r="AS112" s="207"/>
      <c r="AT112" s="207"/>
      <c r="AU112" s="207"/>
      <c r="AV112" s="207"/>
      <c r="AW112" s="207"/>
      <c r="AX112" s="207"/>
      <c r="AY112" s="207"/>
      <c r="AZ112" s="207"/>
      <c r="BA112" s="207"/>
      <c r="BB112" s="207"/>
      <c r="BC112" s="207"/>
      <c r="BD112" s="207"/>
      <c r="BE112" s="207"/>
      <c r="BF112" s="207"/>
      <c r="BG112" s="207"/>
      <c r="BH112" s="207"/>
      <c r="BI112" s="207"/>
      <c r="BJ112" s="207"/>
      <c r="BK112" s="207"/>
      <c r="BL112" s="207"/>
      <c r="BM112" s="635" t="str">
        <f t="shared" si="7"/>
        <v>E</v>
      </c>
      <c r="BN112" s="2"/>
      <c r="BO112" s="2"/>
      <c r="BP112" s="2"/>
      <c r="BQ112" s="2"/>
      <c r="BR112" s="2"/>
      <c r="BS112" s="2"/>
      <c r="BT112" s="2"/>
      <c r="BU112" s="2"/>
      <c r="BV112" s="2"/>
      <c r="BW112" s="2"/>
    </row>
    <row r="113" spans="1:75" s="7" customFormat="1" ht="26.25" hidden="1">
      <c r="A113" s="277">
        <v>12</v>
      </c>
      <c r="B113" s="277" t="str">
        <f t="shared" si="8"/>
        <v>PSS05B_Adani Renewable Energy 44 Limited (ARE44L)</v>
      </c>
      <c r="C113" s="278" t="s">
        <v>444</v>
      </c>
      <c r="D113" s="279" t="s">
        <v>23</v>
      </c>
      <c r="E113" s="28" t="s">
        <v>23</v>
      </c>
      <c r="F113" s="448" t="s">
        <v>484</v>
      </c>
      <c r="G113" s="280" t="s">
        <v>485</v>
      </c>
      <c r="H113" s="289" t="s">
        <v>486</v>
      </c>
      <c r="I113" s="28" t="s">
        <v>141</v>
      </c>
      <c r="J113" s="28" t="s">
        <v>142</v>
      </c>
      <c r="K113" s="567"/>
      <c r="L113" s="33"/>
      <c r="M113" s="568"/>
      <c r="N113" s="569" t="str" cm="1">
        <f t="array" ref="N113">_xlfn.IFNA(LOOKUP(2, 1/(MOD(COLUMN(O113:XFD113)-COLUMN(O113), 5)=2)/(O113:XFD113&lt;&gt;""), O113:XFD113),"Not Submitted")</f>
        <v>Not Submitted</v>
      </c>
      <c r="O113" s="229"/>
      <c r="P113" s="229"/>
      <c r="Q113" s="28"/>
      <c r="R113" s="34"/>
      <c r="S113" s="207"/>
      <c r="T113" s="219"/>
      <c r="U113" s="219"/>
      <c r="V113" s="569"/>
      <c r="W113" s="207"/>
      <c r="X113" s="207"/>
      <c r="Y113" s="219"/>
      <c r="Z113" s="219"/>
      <c r="AA113" s="569"/>
      <c r="AB113" s="569"/>
      <c r="AC113" s="569"/>
      <c r="AD113" s="219"/>
      <c r="AE113" s="219"/>
      <c r="AF113" s="569"/>
      <c r="AG113" s="207"/>
      <c r="AH113" s="207"/>
      <c r="AI113" s="207"/>
      <c r="AJ113" s="207"/>
      <c r="AK113" s="207"/>
      <c r="AL113" s="207"/>
      <c r="AM113" s="207"/>
      <c r="AN113" s="207"/>
      <c r="AO113" s="207"/>
      <c r="AP113" s="207"/>
      <c r="AQ113" s="207"/>
      <c r="AR113" s="207"/>
      <c r="AS113" s="207"/>
      <c r="AT113" s="207"/>
      <c r="AU113" s="207"/>
      <c r="AV113" s="207"/>
      <c r="AW113" s="207"/>
      <c r="AX113" s="207"/>
      <c r="AY113" s="207"/>
      <c r="AZ113" s="207"/>
      <c r="BA113" s="207"/>
      <c r="BB113" s="207"/>
      <c r="BC113" s="207"/>
      <c r="BD113" s="207"/>
      <c r="BE113" s="207"/>
      <c r="BF113" s="207"/>
      <c r="BG113" s="207"/>
      <c r="BH113" s="207"/>
      <c r="BI113" s="207"/>
      <c r="BJ113" s="207"/>
      <c r="BK113" s="207"/>
      <c r="BL113" s="207"/>
      <c r="BM113" s="635" t="str">
        <f t="shared" si="7"/>
        <v>E</v>
      </c>
      <c r="BN113" s="2"/>
      <c r="BO113" s="2"/>
      <c r="BP113" s="2"/>
      <c r="BQ113" s="2"/>
      <c r="BR113" s="2"/>
      <c r="BS113" s="2"/>
      <c r="BT113" s="2"/>
      <c r="BU113" s="2"/>
      <c r="BV113" s="2"/>
      <c r="BW113" s="2"/>
    </row>
    <row r="114" spans="1:75" s="7" customFormat="1" ht="26.25" hidden="1">
      <c r="A114" s="277">
        <f>A113+1</f>
        <v>13</v>
      </c>
      <c r="B114" s="277" t="str">
        <f t="shared" si="8"/>
        <v>PSS05B_Adani Renewable Energy 44 Limited (ARE44L)</v>
      </c>
      <c r="C114" s="278" t="s">
        <v>444</v>
      </c>
      <c r="D114" s="279" t="s">
        <v>23</v>
      </c>
      <c r="E114" s="28" t="s">
        <v>23</v>
      </c>
      <c r="F114" s="448" t="s">
        <v>487</v>
      </c>
      <c r="G114" s="280" t="s">
        <v>488</v>
      </c>
      <c r="H114" s="289" t="s">
        <v>489</v>
      </c>
      <c r="I114" s="28" t="s">
        <v>141</v>
      </c>
      <c r="J114" s="28" t="s">
        <v>142</v>
      </c>
      <c r="K114" s="567"/>
      <c r="L114" s="33"/>
      <c r="M114" s="568"/>
      <c r="N114" s="569" t="str" cm="1">
        <f t="array" ref="N114">_xlfn.IFNA(LOOKUP(2, 1/(MOD(COLUMN(O114:XFD114)-COLUMN(O114), 5)=2)/(O114:XFD114&lt;&gt;""), O114:XFD114),"Not Submitted")</f>
        <v>Not Submitted</v>
      </c>
      <c r="O114" s="229"/>
      <c r="P114" s="229"/>
      <c r="Q114" s="28"/>
      <c r="R114" s="34"/>
      <c r="S114" s="207"/>
      <c r="T114" s="219"/>
      <c r="U114" s="219"/>
      <c r="V114" s="569"/>
      <c r="W114" s="207"/>
      <c r="X114" s="207"/>
      <c r="Y114" s="219"/>
      <c r="Z114" s="219"/>
      <c r="AA114" s="569"/>
      <c r="AB114" s="569"/>
      <c r="AC114" s="569"/>
      <c r="AD114" s="219"/>
      <c r="AE114" s="219"/>
      <c r="AF114" s="569"/>
      <c r="AG114" s="207"/>
      <c r="AH114" s="207"/>
      <c r="AI114" s="207"/>
      <c r="AJ114" s="207"/>
      <c r="AK114" s="207"/>
      <c r="AL114" s="207"/>
      <c r="AM114" s="207"/>
      <c r="AN114" s="207"/>
      <c r="AO114" s="207"/>
      <c r="AP114" s="207"/>
      <c r="AQ114" s="207"/>
      <c r="AR114" s="207"/>
      <c r="AS114" s="207"/>
      <c r="AT114" s="207"/>
      <c r="AU114" s="207"/>
      <c r="AV114" s="207"/>
      <c r="AW114" s="207"/>
      <c r="AX114" s="207"/>
      <c r="AY114" s="207"/>
      <c r="AZ114" s="207"/>
      <c r="BA114" s="207"/>
      <c r="BB114" s="207"/>
      <c r="BC114" s="207"/>
      <c r="BD114" s="207"/>
      <c r="BE114" s="207"/>
      <c r="BF114" s="207"/>
      <c r="BG114" s="207"/>
      <c r="BH114" s="207"/>
      <c r="BI114" s="207"/>
      <c r="BJ114" s="207"/>
      <c r="BK114" s="207"/>
      <c r="BL114" s="207"/>
      <c r="BM114" s="635" t="str">
        <f t="shared" si="7"/>
        <v>E</v>
      </c>
      <c r="BN114" s="2"/>
      <c r="BO114" s="2"/>
      <c r="BP114" s="2"/>
      <c r="BQ114" s="2"/>
      <c r="BR114" s="2"/>
      <c r="BS114" s="2"/>
      <c r="BT114" s="2"/>
      <c r="BU114" s="2"/>
      <c r="BV114" s="2"/>
      <c r="BW114" s="2"/>
    </row>
    <row r="115" spans="1:75" s="7" customFormat="1" ht="40.5" hidden="1">
      <c r="A115" s="277">
        <v>13</v>
      </c>
      <c r="B115" s="277" t="str">
        <f t="shared" si="8"/>
        <v>PSS05B_Adani Renewable Energy 44 Limited (ARE44L)</v>
      </c>
      <c r="C115" s="279" t="s">
        <v>444</v>
      </c>
      <c r="D115" s="279" t="s">
        <v>23</v>
      </c>
      <c r="E115" s="28" t="s">
        <v>23</v>
      </c>
      <c r="F115" s="448" t="s">
        <v>490</v>
      </c>
      <c r="G115" s="280" t="s">
        <v>491</v>
      </c>
      <c r="H115" s="211" t="s">
        <v>492</v>
      </c>
      <c r="I115" s="28" t="s">
        <v>141</v>
      </c>
      <c r="J115" s="28" t="s">
        <v>142</v>
      </c>
      <c r="K115" s="567"/>
      <c r="L115" s="33"/>
      <c r="M115" s="613"/>
      <c r="N115" s="569" t="str" cm="1">
        <f t="array" ref="N115">_xlfn.IFNA(LOOKUP(2, 1/(MOD(COLUMN(O115:XFD115)-COLUMN(O115), 5)=2)/(O115:XFD115&lt;&gt;""), O115:XFD115),"Not Submitted")</f>
        <v>Not Submitted</v>
      </c>
      <c r="O115" s="229"/>
      <c r="P115" s="229"/>
      <c r="Q115" s="64"/>
      <c r="R115" s="34"/>
      <c r="S115" s="207"/>
      <c r="T115" s="219"/>
      <c r="U115" s="219"/>
      <c r="V115" s="569"/>
      <c r="W115" s="207"/>
      <c r="X115" s="207"/>
      <c r="Y115" s="219"/>
      <c r="Z115" s="219"/>
      <c r="AA115" s="569"/>
      <c r="AB115" s="569"/>
      <c r="AC115" s="569"/>
      <c r="AD115" s="219"/>
      <c r="AE115" s="219"/>
      <c r="AF115" s="569"/>
      <c r="AG115" s="207"/>
      <c r="AH115" s="207"/>
      <c r="AI115" s="207"/>
      <c r="AJ115" s="207"/>
      <c r="AK115" s="207"/>
      <c r="AL115" s="207"/>
      <c r="AM115" s="207"/>
      <c r="AN115" s="207"/>
      <c r="AO115" s="207"/>
      <c r="AP115" s="207"/>
      <c r="AQ115" s="207"/>
      <c r="AR115" s="207"/>
      <c r="AS115" s="207"/>
      <c r="AT115" s="207"/>
      <c r="AU115" s="207"/>
      <c r="AV115" s="207"/>
      <c r="AW115" s="207"/>
      <c r="AX115" s="207"/>
      <c r="AY115" s="207"/>
      <c r="AZ115" s="207"/>
      <c r="BA115" s="207"/>
      <c r="BB115" s="207"/>
      <c r="BC115" s="207"/>
      <c r="BD115" s="207"/>
      <c r="BE115" s="207"/>
      <c r="BF115" s="207"/>
      <c r="BG115" s="207"/>
      <c r="BH115" s="207"/>
      <c r="BI115" s="207"/>
      <c r="BJ115" s="207"/>
      <c r="BK115" s="207"/>
      <c r="BL115" s="207"/>
      <c r="BM115" s="635" t="str">
        <f t="shared" si="7"/>
        <v>E</v>
      </c>
      <c r="BN115" s="2"/>
      <c r="BO115" s="2"/>
      <c r="BP115" s="2"/>
      <c r="BQ115" s="2"/>
      <c r="BR115" s="2"/>
      <c r="BS115" s="2"/>
      <c r="BT115" s="2"/>
      <c r="BU115" s="2"/>
      <c r="BV115" s="2"/>
      <c r="BW115" s="2"/>
    </row>
    <row r="116" spans="1:75" s="7" customFormat="1" ht="26.25" hidden="1">
      <c r="A116" s="277">
        <f>A115+1</f>
        <v>14</v>
      </c>
      <c r="B116" s="277" t="str">
        <f t="shared" si="8"/>
        <v>PSS05B_Adani Renewable Energy 44 Limited (ARE44L)</v>
      </c>
      <c r="C116" s="278" t="s">
        <v>444</v>
      </c>
      <c r="D116" s="279" t="s">
        <v>23</v>
      </c>
      <c r="E116" s="28" t="s">
        <v>23</v>
      </c>
      <c r="F116" s="448" t="s">
        <v>493</v>
      </c>
      <c r="G116" s="280" t="s">
        <v>494</v>
      </c>
      <c r="H116" s="289" t="s">
        <v>495</v>
      </c>
      <c r="I116" s="28" t="s">
        <v>141</v>
      </c>
      <c r="J116" s="28" t="s">
        <v>142</v>
      </c>
      <c r="K116" s="567"/>
      <c r="L116" s="33"/>
      <c r="M116" s="568"/>
      <c r="N116" s="569" t="str" cm="1">
        <f t="array" ref="N116">_xlfn.IFNA(LOOKUP(2, 1/(MOD(COLUMN(O116:XFD116)-COLUMN(O116), 5)=2)/(O116:XFD116&lt;&gt;""), O116:XFD116),"Not Submitted")</f>
        <v>Not Submitted</v>
      </c>
      <c r="O116" s="229"/>
      <c r="P116" s="229"/>
      <c r="Q116" s="28"/>
      <c r="R116" s="34"/>
      <c r="S116" s="207"/>
      <c r="T116" s="219"/>
      <c r="U116" s="219"/>
      <c r="V116" s="569"/>
      <c r="W116" s="207"/>
      <c r="X116" s="207"/>
      <c r="Y116" s="219"/>
      <c r="Z116" s="219"/>
      <c r="AA116" s="569"/>
      <c r="AB116" s="569"/>
      <c r="AC116" s="569"/>
      <c r="AD116" s="219"/>
      <c r="AE116" s="219"/>
      <c r="AF116" s="569"/>
      <c r="AG116" s="207"/>
      <c r="AH116" s="207"/>
      <c r="AI116" s="207"/>
      <c r="AJ116" s="207"/>
      <c r="AK116" s="207"/>
      <c r="AL116" s="207"/>
      <c r="AM116" s="207"/>
      <c r="AN116" s="207"/>
      <c r="AO116" s="207"/>
      <c r="AP116" s="207"/>
      <c r="AQ116" s="207"/>
      <c r="AR116" s="207"/>
      <c r="AS116" s="207"/>
      <c r="AT116" s="207"/>
      <c r="AU116" s="207"/>
      <c r="AV116" s="207"/>
      <c r="AW116" s="207"/>
      <c r="AX116" s="207"/>
      <c r="AY116" s="207"/>
      <c r="AZ116" s="207"/>
      <c r="BA116" s="207"/>
      <c r="BB116" s="207"/>
      <c r="BC116" s="207"/>
      <c r="BD116" s="207"/>
      <c r="BE116" s="207"/>
      <c r="BF116" s="207"/>
      <c r="BG116" s="207"/>
      <c r="BH116" s="207"/>
      <c r="BI116" s="207"/>
      <c r="BJ116" s="207"/>
      <c r="BK116" s="207"/>
      <c r="BL116" s="207"/>
      <c r="BM116" s="635" t="str">
        <f t="shared" si="7"/>
        <v>E</v>
      </c>
      <c r="BN116" s="2"/>
      <c r="BO116" s="2"/>
      <c r="BP116" s="2"/>
      <c r="BQ116" s="2"/>
      <c r="BR116" s="2"/>
      <c r="BS116" s="2"/>
      <c r="BT116" s="2"/>
      <c r="BU116" s="2"/>
      <c r="BV116" s="2"/>
      <c r="BW116" s="2"/>
    </row>
    <row r="117" spans="1:75" s="7" customFormat="1" ht="26.25" hidden="1">
      <c r="A117" s="277">
        <v>14</v>
      </c>
      <c r="B117" s="277" t="str">
        <f t="shared" si="8"/>
        <v>PSS05B_Adani Renewable Energy 44 Limited (ARE44L)</v>
      </c>
      <c r="C117" s="278" t="s">
        <v>444</v>
      </c>
      <c r="D117" s="279" t="s">
        <v>23</v>
      </c>
      <c r="E117" s="28" t="s">
        <v>23</v>
      </c>
      <c r="F117" s="448" t="s">
        <v>496</v>
      </c>
      <c r="G117" s="280" t="s">
        <v>497</v>
      </c>
      <c r="H117" s="289" t="s">
        <v>498</v>
      </c>
      <c r="I117" s="28" t="s">
        <v>141</v>
      </c>
      <c r="J117" s="28" t="s">
        <v>142</v>
      </c>
      <c r="K117" s="567"/>
      <c r="L117" s="33"/>
      <c r="M117" s="568"/>
      <c r="N117" s="569" t="str" cm="1">
        <f t="array" ref="N117">_xlfn.IFNA(LOOKUP(2, 1/(MOD(COLUMN(O117:XFD117)-COLUMN(O117), 5)=2)/(O117:XFD117&lt;&gt;""), O117:XFD117),"Not Submitted")</f>
        <v>Not Submitted</v>
      </c>
      <c r="O117" s="229"/>
      <c r="P117" s="229"/>
      <c r="Q117" s="28"/>
      <c r="R117" s="34"/>
      <c r="S117" s="207"/>
      <c r="T117" s="219"/>
      <c r="U117" s="219"/>
      <c r="V117" s="569"/>
      <c r="W117" s="207"/>
      <c r="X117" s="207"/>
      <c r="Y117" s="219"/>
      <c r="Z117" s="219"/>
      <c r="AA117" s="569"/>
      <c r="AB117" s="569"/>
      <c r="AC117" s="569"/>
      <c r="AD117" s="219"/>
      <c r="AE117" s="219"/>
      <c r="AF117" s="569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  <c r="AX117" s="207"/>
      <c r="AY117" s="207"/>
      <c r="AZ117" s="207"/>
      <c r="BA117" s="207"/>
      <c r="BB117" s="207"/>
      <c r="BC117" s="207"/>
      <c r="BD117" s="207"/>
      <c r="BE117" s="207"/>
      <c r="BF117" s="207"/>
      <c r="BG117" s="207"/>
      <c r="BH117" s="207"/>
      <c r="BI117" s="207"/>
      <c r="BJ117" s="207"/>
      <c r="BK117" s="207"/>
      <c r="BL117" s="207"/>
      <c r="BM117" s="635" t="str">
        <f t="shared" si="7"/>
        <v>E</v>
      </c>
      <c r="BN117" s="2"/>
      <c r="BO117" s="2"/>
      <c r="BP117" s="2"/>
      <c r="BQ117" s="2"/>
      <c r="BR117" s="2"/>
      <c r="BS117" s="2"/>
      <c r="BT117" s="2"/>
      <c r="BU117" s="2"/>
      <c r="BV117" s="2"/>
      <c r="BW117" s="2"/>
    </row>
    <row r="118" spans="1:75" s="7" customFormat="1" ht="26.25" hidden="1">
      <c r="A118" s="277">
        <f>A117+1</f>
        <v>15</v>
      </c>
      <c r="B118" s="277" t="str">
        <f t="shared" si="8"/>
        <v>PSS05B_Adani Renewable Energy 44 Limited (ARE44L)</v>
      </c>
      <c r="C118" s="278" t="s">
        <v>444</v>
      </c>
      <c r="D118" s="279" t="s">
        <v>23</v>
      </c>
      <c r="E118" s="28" t="s">
        <v>23</v>
      </c>
      <c r="F118" s="448" t="s">
        <v>499</v>
      </c>
      <c r="G118" s="280" t="s">
        <v>500</v>
      </c>
      <c r="H118" s="289" t="s">
        <v>501</v>
      </c>
      <c r="I118" s="28" t="s">
        <v>141</v>
      </c>
      <c r="J118" s="28" t="s">
        <v>159</v>
      </c>
      <c r="K118" s="567"/>
      <c r="L118" s="33"/>
      <c r="M118" s="568"/>
      <c r="N118" s="569" t="str" cm="1">
        <f t="array" ref="N118">_xlfn.IFNA(LOOKUP(2, 1/(MOD(COLUMN(O118:XFD118)-COLUMN(O118), 5)=2)/(O118:XFD118&lt;&gt;""), O118:XFD118),"Not Submitted")</f>
        <v>Not Submitted</v>
      </c>
      <c r="O118" s="229"/>
      <c r="P118" s="229"/>
      <c r="Q118" s="28"/>
      <c r="R118" s="34"/>
      <c r="S118" s="207"/>
      <c r="T118" s="219"/>
      <c r="U118" s="219"/>
      <c r="V118" s="569"/>
      <c r="W118" s="207"/>
      <c r="X118" s="207"/>
      <c r="Y118" s="219"/>
      <c r="Z118" s="219"/>
      <c r="AA118" s="569"/>
      <c r="AB118" s="569"/>
      <c r="AC118" s="569"/>
      <c r="AD118" s="219"/>
      <c r="AE118" s="219"/>
      <c r="AF118" s="569"/>
      <c r="AG118" s="207"/>
      <c r="AH118" s="207"/>
      <c r="AI118" s="207"/>
      <c r="AJ118" s="207"/>
      <c r="AK118" s="207"/>
      <c r="AL118" s="207"/>
      <c r="AM118" s="207"/>
      <c r="AN118" s="207"/>
      <c r="AO118" s="207"/>
      <c r="AP118" s="207"/>
      <c r="AQ118" s="207"/>
      <c r="AR118" s="207"/>
      <c r="AS118" s="207"/>
      <c r="AT118" s="207"/>
      <c r="AU118" s="207"/>
      <c r="AV118" s="207"/>
      <c r="AW118" s="207"/>
      <c r="AX118" s="207"/>
      <c r="AY118" s="207"/>
      <c r="AZ118" s="207"/>
      <c r="BA118" s="207"/>
      <c r="BB118" s="207"/>
      <c r="BC118" s="207"/>
      <c r="BD118" s="207"/>
      <c r="BE118" s="207"/>
      <c r="BF118" s="207"/>
      <c r="BG118" s="207"/>
      <c r="BH118" s="207"/>
      <c r="BI118" s="207"/>
      <c r="BJ118" s="207"/>
      <c r="BK118" s="207"/>
      <c r="BL118" s="207"/>
      <c r="BM118" s="635" t="str">
        <f t="shared" si="7"/>
        <v>E</v>
      </c>
      <c r="BN118" s="2"/>
      <c r="BO118" s="2"/>
      <c r="BP118" s="2"/>
      <c r="BQ118" s="2"/>
      <c r="BR118" s="2"/>
      <c r="BS118" s="2"/>
      <c r="BT118" s="2"/>
      <c r="BU118" s="2"/>
      <c r="BV118" s="2"/>
      <c r="BW118" s="2"/>
    </row>
    <row r="119" spans="1:75" s="7" customFormat="1" ht="26.25" hidden="1">
      <c r="A119" s="277">
        <v>15</v>
      </c>
      <c r="B119" s="277" t="str">
        <f t="shared" si="8"/>
        <v>PSS05B_Adani Renewable Energy 44 Limited (ARE44L)</v>
      </c>
      <c r="C119" s="278" t="s">
        <v>444</v>
      </c>
      <c r="D119" s="279" t="s">
        <v>23</v>
      </c>
      <c r="E119" s="28" t="s">
        <v>23</v>
      </c>
      <c r="F119" s="448" t="s">
        <v>502</v>
      </c>
      <c r="G119" s="280" t="s">
        <v>503</v>
      </c>
      <c r="H119" s="289" t="s">
        <v>504</v>
      </c>
      <c r="I119" s="28" t="s">
        <v>141</v>
      </c>
      <c r="J119" s="28" t="s">
        <v>159</v>
      </c>
      <c r="K119" s="567"/>
      <c r="L119" s="33"/>
      <c r="M119" s="568"/>
      <c r="N119" s="569" t="str" cm="1">
        <f t="array" ref="N119">_xlfn.IFNA(LOOKUP(2, 1/(MOD(COLUMN(O119:XFD119)-COLUMN(O119), 5)=2)/(O119:XFD119&lt;&gt;""), O119:XFD119),"Not Submitted")</f>
        <v>Not Submitted</v>
      </c>
      <c r="O119" s="229"/>
      <c r="P119" s="229"/>
      <c r="Q119" s="28"/>
      <c r="R119" s="34"/>
      <c r="S119" s="207"/>
      <c r="T119" s="219"/>
      <c r="U119" s="219"/>
      <c r="V119" s="569"/>
      <c r="W119" s="207"/>
      <c r="X119" s="207"/>
      <c r="Y119" s="219"/>
      <c r="Z119" s="219"/>
      <c r="AA119" s="569"/>
      <c r="AB119" s="569"/>
      <c r="AC119" s="569"/>
      <c r="AD119" s="219"/>
      <c r="AE119" s="219"/>
      <c r="AF119" s="569"/>
      <c r="AG119" s="207"/>
      <c r="AH119" s="207"/>
      <c r="AI119" s="207"/>
      <c r="AJ119" s="207"/>
      <c r="AK119" s="207"/>
      <c r="AL119" s="207"/>
      <c r="AM119" s="207"/>
      <c r="AN119" s="207"/>
      <c r="AO119" s="207"/>
      <c r="AP119" s="207"/>
      <c r="AQ119" s="207"/>
      <c r="AR119" s="207"/>
      <c r="AS119" s="207"/>
      <c r="AT119" s="207"/>
      <c r="AU119" s="207"/>
      <c r="AV119" s="207"/>
      <c r="AW119" s="207"/>
      <c r="AX119" s="207"/>
      <c r="AY119" s="207"/>
      <c r="AZ119" s="207"/>
      <c r="BA119" s="207"/>
      <c r="BB119" s="207"/>
      <c r="BC119" s="207"/>
      <c r="BD119" s="207"/>
      <c r="BE119" s="207"/>
      <c r="BF119" s="207"/>
      <c r="BG119" s="207"/>
      <c r="BH119" s="207"/>
      <c r="BI119" s="207"/>
      <c r="BJ119" s="207"/>
      <c r="BK119" s="207"/>
      <c r="BL119" s="207"/>
      <c r="BM119" s="635" t="str">
        <f t="shared" si="7"/>
        <v>E</v>
      </c>
      <c r="BN119" s="2"/>
      <c r="BO119" s="2"/>
      <c r="BP119" s="2"/>
      <c r="BQ119" s="2"/>
      <c r="BR119" s="2"/>
      <c r="BS119" s="2"/>
      <c r="BT119" s="2"/>
      <c r="BU119" s="2"/>
      <c r="BV119" s="2"/>
      <c r="BW119" s="2"/>
    </row>
    <row r="120" spans="1:75" s="7" customFormat="1" ht="26.25" hidden="1">
      <c r="A120" s="277">
        <f>A119+1</f>
        <v>16</v>
      </c>
      <c r="B120" s="277" t="str">
        <f t="shared" si="8"/>
        <v>PSS05B_Adani Renewable Energy 44 Limited (ARE44L)</v>
      </c>
      <c r="C120" s="278" t="s">
        <v>444</v>
      </c>
      <c r="D120" s="279" t="s">
        <v>23</v>
      </c>
      <c r="E120" s="28" t="s">
        <v>23</v>
      </c>
      <c r="F120" s="448" t="s">
        <v>505</v>
      </c>
      <c r="G120" s="280" t="s">
        <v>506</v>
      </c>
      <c r="H120" s="289" t="s">
        <v>507</v>
      </c>
      <c r="I120" s="28" t="s">
        <v>190</v>
      </c>
      <c r="J120" s="28" t="s">
        <v>142</v>
      </c>
      <c r="K120" s="567"/>
      <c r="L120" s="33"/>
      <c r="M120" s="568"/>
      <c r="N120" s="569" t="str" cm="1">
        <f t="array" ref="N120">_xlfn.IFNA(LOOKUP(2, 1/(MOD(COLUMN(O120:XFD120)-COLUMN(O120), 5)=2)/(O120:XFD120&lt;&gt;""), O120:XFD120),"Not Submitted")</f>
        <v>Not Submitted</v>
      </c>
      <c r="O120" s="229"/>
      <c r="P120" s="229"/>
      <c r="Q120" s="28"/>
      <c r="R120" s="34"/>
      <c r="S120" s="207"/>
      <c r="T120" s="219"/>
      <c r="U120" s="219"/>
      <c r="V120" s="569"/>
      <c r="W120" s="207"/>
      <c r="X120" s="207"/>
      <c r="Y120" s="219"/>
      <c r="Z120" s="219"/>
      <c r="AA120" s="569"/>
      <c r="AB120" s="569"/>
      <c r="AC120" s="569"/>
      <c r="AD120" s="219"/>
      <c r="AE120" s="219"/>
      <c r="AF120" s="569"/>
      <c r="AG120" s="207"/>
      <c r="AH120" s="207"/>
      <c r="AI120" s="207"/>
      <c r="AJ120" s="207"/>
      <c r="AK120" s="207"/>
      <c r="AL120" s="207"/>
      <c r="AM120" s="207"/>
      <c r="AN120" s="207"/>
      <c r="AO120" s="207"/>
      <c r="AP120" s="207"/>
      <c r="AQ120" s="207"/>
      <c r="AR120" s="207"/>
      <c r="AS120" s="207"/>
      <c r="AT120" s="207"/>
      <c r="AU120" s="207"/>
      <c r="AV120" s="207"/>
      <c r="AW120" s="207"/>
      <c r="AX120" s="207"/>
      <c r="AY120" s="207"/>
      <c r="AZ120" s="207"/>
      <c r="BA120" s="207"/>
      <c r="BB120" s="207"/>
      <c r="BC120" s="207"/>
      <c r="BD120" s="207"/>
      <c r="BE120" s="207"/>
      <c r="BF120" s="207"/>
      <c r="BG120" s="207"/>
      <c r="BH120" s="207"/>
      <c r="BI120" s="207"/>
      <c r="BJ120" s="207"/>
      <c r="BK120" s="207"/>
      <c r="BL120" s="207"/>
      <c r="BM120" s="635" t="str">
        <f t="shared" si="7"/>
        <v>E</v>
      </c>
      <c r="BN120" s="2"/>
      <c r="BO120" s="2"/>
      <c r="BP120" s="2"/>
      <c r="BQ120" s="2"/>
      <c r="BR120" s="2"/>
      <c r="BS120" s="2"/>
      <c r="BT120" s="2"/>
      <c r="BU120" s="2"/>
      <c r="BV120" s="2"/>
      <c r="BW120" s="2"/>
    </row>
    <row r="121" spans="1:75" s="7" customFormat="1" ht="26.25" hidden="1">
      <c r="A121" s="277">
        <v>16</v>
      </c>
      <c r="B121" s="277" t="str">
        <f t="shared" si="8"/>
        <v>PSS05B_Adani Renewable Energy 44 Limited (ARE44L)</v>
      </c>
      <c r="C121" s="278" t="s">
        <v>444</v>
      </c>
      <c r="D121" s="279" t="s">
        <v>23</v>
      </c>
      <c r="E121" s="28" t="s">
        <v>23</v>
      </c>
      <c r="F121" s="448" t="s">
        <v>508</v>
      </c>
      <c r="G121" s="280" t="s">
        <v>509</v>
      </c>
      <c r="H121" s="289" t="s">
        <v>510</v>
      </c>
      <c r="I121" s="28" t="s">
        <v>141</v>
      </c>
      <c r="J121" s="28" t="s">
        <v>159</v>
      </c>
      <c r="K121" s="567"/>
      <c r="L121" s="33"/>
      <c r="M121" s="568"/>
      <c r="N121" s="569" t="str" cm="1">
        <f t="array" ref="N121">_xlfn.IFNA(LOOKUP(2, 1/(MOD(COLUMN(O121:XFD121)-COLUMN(O121), 5)=2)/(O121:XFD121&lt;&gt;""), O121:XFD121),"Not Submitted")</f>
        <v>Not Submitted</v>
      </c>
      <c r="O121" s="229"/>
      <c r="P121" s="229"/>
      <c r="Q121" s="28"/>
      <c r="R121" s="34"/>
      <c r="S121" s="207"/>
      <c r="T121" s="219"/>
      <c r="U121" s="219"/>
      <c r="V121" s="569"/>
      <c r="W121" s="207"/>
      <c r="X121" s="207"/>
      <c r="Y121" s="219"/>
      <c r="Z121" s="219"/>
      <c r="AA121" s="569"/>
      <c r="AB121" s="569"/>
      <c r="AC121" s="569"/>
      <c r="AD121" s="219"/>
      <c r="AE121" s="219"/>
      <c r="AF121" s="569"/>
      <c r="AG121" s="207"/>
      <c r="AH121" s="207"/>
      <c r="AI121" s="207"/>
      <c r="AJ121" s="207"/>
      <c r="AK121" s="207"/>
      <c r="AL121" s="207"/>
      <c r="AM121" s="207"/>
      <c r="AN121" s="207"/>
      <c r="AO121" s="207"/>
      <c r="AP121" s="207"/>
      <c r="AQ121" s="207"/>
      <c r="AR121" s="207"/>
      <c r="AS121" s="207"/>
      <c r="AT121" s="207"/>
      <c r="AU121" s="207"/>
      <c r="AV121" s="207"/>
      <c r="AW121" s="207"/>
      <c r="AX121" s="207"/>
      <c r="AY121" s="207"/>
      <c r="AZ121" s="207"/>
      <c r="BA121" s="207"/>
      <c r="BB121" s="207"/>
      <c r="BC121" s="207"/>
      <c r="BD121" s="207"/>
      <c r="BE121" s="207"/>
      <c r="BF121" s="207"/>
      <c r="BG121" s="207"/>
      <c r="BH121" s="207"/>
      <c r="BI121" s="207"/>
      <c r="BJ121" s="207"/>
      <c r="BK121" s="207"/>
      <c r="BL121" s="207"/>
      <c r="BM121" s="635" t="str">
        <f t="shared" si="7"/>
        <v>E</v>
      </c>
      <c r="BN121" s="2"/>
      <c r="BO121" s="2"/>
      <c r="BP121" s="2"/>
      <c r="BQ121" s="2"/>
      <c r="BR121" s="2"/>
      <c r="BS121" s="2"/>
      <c r="BT121" s="2"/>
      <c r="BU121" s="2"/>
      <c r="BV121" s="2"/>
      <c r="BW121" s="2"/>
    </row>
    <row r="122" spans="1:75" s="7" customFormat="1" ht="26.25" hidden="1">
      <c r="A122" s="277">
        <f>A121+1</f>
        <v>17</v>
      </c>
      <c r="B122" s="277" t="str">
        <f t="shared" si="8"/>
        <v>PSS05B_Adani Renewable Energy 44 Limited (ARE44L)</v>
      </c>
      <c r="C122" s="278" t="s">
        <v>444</v>
      </c>
      <c r="D122" s="279" t="s">
        <v>23</v>
      </c>
      <c r="E122" s="28" t="s">
        <v>23</v>
      </c>
      <c r="F122" s="448" t="s">
        <v>511</v>
      </c>
      <c r="G122" s="280" t="s">
        <v>512</v>
      </c>
      <c r="H122" s="289" t="s">
        <v>513</v>
      </c>
      <c r="I122" s="28" t="s">
        <v>141</v>
      </c>
      <c r="J122" s="28" t="s">
        <v>159</v>
      </c>
      <c r="K122" s="567"/>
      <c r="L122" s="33"/>
      <c r="M122" s="568"/>
      <c r="N122" s="569" t="str" cm="1">
        <f t="array" ref="N122">_xlfn.IFNA(LOOKUP(2, 1/(MOD(COLUMN(O122:XFD122)-COLUMN(O122), 5)=2)/(O122:XFD122&lt;&gt;""), O122:XFD122),"Not Submitted")</f>
        <v>Not Submitted</v>
      </c>
      <c r="O122" s="229"/>
      <c r="P122" s="229"/>
      <c r="Q122" s="28"/>
      <c r="R122" s="34"/>
      <c r="S122" s="207"/>
      <c r="T122" s="219"/>
      <c r="U122" s="219"/>
      <c r="V122" s="569"/>
      <c r="W122" s="207"/>
      <c r="X122" s="207"/>
      <c r="Y122" s="219"/>
      <c r="Z122" s="219"/>
      <c r="AA122" s="569"/>
      <c r="AB122" s="569"/>
      <c r="AC122" s="569"/>
      <c r="AD122" s="219"/>
      <c r="AE122" s="219"/>
      <c r="AF122" s="569"/>
      <c r="AG122" s="207"/>
      <c r="AH122" s="207"/>
      <c r="AI122" s="207"/>
      <c r="AJ122" s="207"/>
      <c r="AK122" s="207"/>
      <c r="AL122" s="207"/>
      <c r="AM122" s="207"/>
      <c r="AN122" s="207"/>
      <c r="AO122" s="207"/>
      <c r="AP122" s="207"/>
      <c r="AQ122" s="207"/>
      <c r="AR122" s="207"/>
      <c r="AS122" s="207"/>
      <c r="AT122" s="207"/>
      <c r="AU122" s="207"/>
      <c r="AV122" s="207"/>
      <c r="AW122" s="207"/>
      <c r="AX122" s="207"/>
      <c r="AY122" s="207"/>
      <c r="AZ122" s="207"/>
      <c r="BA122" s="207"/>
      <c r="BB122" s="207"/>
      <c r="BC122" s="207"/>
      <c r="BD122" s="207"/>
      <c r="BE122" s="207"/>
      <c r="BF122" s="207"/>
      <c r="BG122" s="207"/>
      <c r="BH122" s="207"/>
      <c r="BI122" s="207"/>
      <c r="BJ122" s="207"/>
      <c r="BK122" s="207"/>
      <c r="BL122" s="207"/>
      <c r="BM122" s="635" t="str">
        <f t="shared" si="7"/>
        <v>E</v>
      </c>
      <c r="BN122" s="2"/>
      <c r="BO122" s="2"/>
      <c r="BP122" s="2"/>
      <c r="BQ122" s="2"/>
      <c r="BR122" s="2"/>
      <c r="BS122" s="2"/>
      <c r="BT122" s="2"/>
      <c r="BU122" s="2"/>
      <c r="BV122" s="2"/>
      <c r="BW122" s="2"/>
    </row>
    <row r="123" spans="1:75" s="7" customFormat="1" ht="26.25" hidden="1">
      <c r="A123" s="277">
        <v>17</v>
      </c>
      <c r="B123" s="277" t="str">
        <f t="shared" si="8"/>
        <v>PSS05B_Adani Renewable Energy 44 Limited (ARE44L)</v>
      </c>
      <c r="C123" s="278" t="s">
        <v>444</v>
      </c>
      <c r="D123" s="279" t="s">
        <v>23</v>
      </c>
      <c r="E123" s="28" t="s">
        <v>23</v>
      </c>
      <c r="F123" s="448" t="s">
        <v>514</v>
      </c>
      <c r="G123" s="280" t="s">
        <v>515</v>
      </c>
      <c r="H123" s="289" t="s">
        <v>516</v>
      </c>
      <c r="I123" s="28" t="s">
        <v>141</v>
      </c>
      <c r="J123" s="28" t="s">
        <v>159</v>
      </c>
      <c r="K123" s="567"/>
      <c r="L123" s="33"/>
      <c r="M123" s="568"/>
      <c r="N123" s="569" t="str" cm="1">
        <f t="array" ref="N123">_xlfn.IFNA(LOOKUP(2, 1/(MOD(COLUMN(O123:XFD123)-COLUMN(O123), 5)=2)/(O123:XFD123&lt;&gt;""), O123:XFD123),"Not Submitted")</f>
        <v>Not Submitted</v>
      </c>
      <c r="O123" s="229"/>
      <c r="P123" s="229"/>
      <c r="Q123" s="28"/>
      <c r="R123" s="34"/>
      <c r="S123" s="207"/>
      <c r="T123" s="219"/>
      <c r="U123" s="219"/>
      <c r="V123" s="569"/>
      <c r="W123" s="207"/>
      <c r="X123" s="207"/>
      <c r="Y123" s="219"/>
      <c r="Z123" s="219"/>
      <c r="AA123" s="569"/>
      <c r="AB123" s="569"/>
      <c r="AC123" s="569"/>
      <c r="AD123" s="219"/>
      <c r="AE123" s="219"/>
      <c r="AF123" s="569"/>
      <c r="AG123" s="207"/>
      <c r="AH123" s="207"/>
      <c r="AI123" s="207"/>
      <c r="AJ123" s="207"/>
      <c r="AK123" s="207"/>
      <c r="AL123" s="207"/>
      <c r="AM123" s="207"/>
      <c r="AN123" s="207"/>
      <c r="AO123" s="207"/>
      <c r="AP123" s="207"/>
      <c r="AQ123" s="207"/>
      <c r="AR123" s="207"/>
      <c r="AS123" s="207"/>
      <c r="AT123" s="207"/>
      <c r="AU123" s="207"/>
      <c r="AV123" s="207"/>
      <c r="AW123" s="207"/>
      <c r="AX123" s="207"/>
      <c r="AY123" s="207"/>
      <c r="AZ123" s="207"/>
      <c r="BA123" s="207"/>
      <c r="BB123" s="207"/>
      <c r="BC123" s="207"/>
      <c r="BD123" s="207"/>
      <c r="BE123" s="207"/>
      <c r="BF123" s="207"/>
      <c r="BG123" s="207"/>
      <c r="BH123" s="207"/>
      <c r="BI123" s="207"/>
      <c r="BJ123" s="207"/>
      <c r="BK123" s="207"/>
      <c r="BL123" s="207"/>
      <c r="BM123" s="635" t="str">
        <f t="shared" si="7"/>
        <v>E</v>
      </c>
      <c r="BN123" s="2"/>
      <c r="BO123" s="2"/>
      <c r="BP123" s="2"/>
      <c r="BQ123" s="2"/>
      <c r="BR123" s="2"/>
      <c r="BS123" s="2"/>
      <c r="BT123" s="2"/>
      <c r="BU123" s="2"/>
      <c r="BV123" s="2"/>
      <c r="BW123" s="2"/>
    </row>
    <row r="124" spans="1:75" s="7" customFormat="1" ht="26.25" hidden="1">
      <c r="A124" s="277">
        <f>A123+1</f>
        <v>18</v>
      </c>
      <c r="B124" s="277" t="str">
        <f t="shared" si="8"/>
        <v>PSS05B_Adani Renewable Energy 44 Limited (ARE44L)</v>
      </c>
      <c r="C124" s="278" t="s">
        <v>444</v>
      </c>
      <c r="D124" s="279" t="s">
        <v>23</v>
      </c>
      <c r="E124" s="28" t="s">
        <v>23</v>
      </c>
      <c r="F124" s="448" t="s">
        <v>517</v>
      </c>
      <c r="G124" s="280" t="s">
        <v>518</v>
      </c>
      <c r="H124" s="289" t="s">
        <v>519</v>
      </c>
      <c r="I124" s="28" t="s">
        <v>141</v>
      </c>
      <c r="J124" s="28" t="s">
        <v>159</v>
      </c>
      <c r="K124" s="567"/>
      <c r="L124" s="33"/>
      <c r="M124" s="568"/>
      <c r="N124" s="569" t="str" cm="1">
        <f t="array" ref="N124">_xlfn.IFNA(LOOKUP(2, 1/(MOD(COLUMN(O124:XFD124)-COLUMN(O124), 5)=2)/(O124:XFD124&lt;&gt;""), O124:XFD124),"Not Submitted")</f>
        <v>Not Submitted</v>
      </c>
      <c r="O124" s="229"/>
      <c r="P124" s="229"/>
      <c r="Q124" s="28"/>
      <c r="R124" s="34"/>
      <c r="S124" s="207"/>
      <c r="T124" s="219"/>
      <c r="U124" s="219"/>
      <c r="V124" s="569"/>
      <c r="W124" s="207"/>
      <c r="X124" s="207"/>
      <c r="Y124" s="219"/>
      <c r="Z124" s="219"/>
      <c r="AA124" s="569"/>
      <c r="AB124" s="569"/>
      <c r="AC124" s="569"/>
      <c r="AD124" s="219"/>
      <c r="AE124" s="219"/>
      <c r="AF124" s="569"/>
      <c r="AG124" s="207"/>
      <c r="AH124" s="207"/>
      <c r="AI124" s="207"/>
      <c r="AJ124" s="207"/>
      <c r="AK124" s="207"/>
      <c r="AL124" s="207"/>
      <c r="AM124" s="207"/>
      <c r="AN124" s="207"/>
      <c r="AO124" s="207"/>
      <c r="AP124" s="207"/>
      <c r="AQ124" s="207"/>
      <c r="AR124" s="207"/>
      <c r="AS124" s="207"/>
      <c r="AT124" s="207"/>
      <c r="AU124" s="207"/>
      <c r="AV124" s="207"/>
      <c r="AW124" s="207"/>
      <c r="AX124" s="207"/>
      <c r="AY124" s="207"/>
      <c r="AZ124" s="207"/>
      <c r="BA124" s="207"/>
      <c r="BB124" s="207"/>
      <c r="BC124" s="207"/>
      <c r="BD124" s="207"/>
      <c r="BE124" s="207"/>
      <c r="BF124" s="207"/>
      <c r="BG124" s="207"/>
      <c r="BH124" s="207"/>
      <c r="BI124" s="207"/>
      <c r="BJ124" s="207"/>
      <c r="BK124" s="207"/>
      <c r="BL124" s="207"/>
      <c r="BM124" s="635" t="str">
        <f t="shared" si="7"/>
        <v>E</v>
      </c>
      <c r="BN124" s="2"/>
      <c r="BO124" s="2"/>
      <c r="BP124" s="2"/>
      <c r="BQ124" s="2"/>
      <c r="BR124" s="2"/>
      <c r="BS124" s="2"/>
      <c r="BT124" s="2"/>
      <c r="BU124" s="2"/>
      <c r="BV124" s="2"/>
      <c r="BW124" s="2"/>
    </row>
    <row r="125" spans="1:75" s="7" customFormat="1" ht="26.25" hidden="1">
      <c r="A125" s="277">
        <v>18</v>
      </c>
      <c r="B125" s="277" t="str">
        <f t="shared" si="8"/>
        <v>PSS05B_Adani Renewable Energy 44 Limited (ARE44L)</v>
      </c>
      <c r="C125" s="278" t="s">
        <v>444</v>
      </c>
      <c r="D125" s="279" t="s">
        <v>23</v>
      </c>
      <c r="E125" s="28" t="s">
        <v>23</v>
      </c>
      <c r="F125" s="448" t="s">
        <v>520</v>
      </c>
      <c r="G125" s="280" t="s">
        <v>521</v>
      </c>
      <c r="H125" s="289" t="s">
        <v>522</v>
      </c>
      <c r="I125" s="28" t="s">
        <v>141</v>
      </c>
      <c r="J125" s="28" t="s">
        <v>159</v>
      </c>
      <c r="K125" s="567"/>
      <c r="L125" s="33"/>
      <c r="M125" s="568"/>
      <c r="N125" s="569" t="str" cm="1">
        <f t="array" ref="N125">_xlfn.IFNA(LOOKUP(2, 1/(MOD(COLUMN(O125:XFD125)-COLUMN(O125), 5)=2)/(O125:XFD125&lt;&gt;""), O125:XFD125),"Not Submitted")</f>
        <v>Not Submitted</v>
      </c>
      <c r="O125" s="229"/>
      <c r="P125" s="229"/>
      <c r="Q125" s="28"/>
      <c r="R125" s="34"/>
      <c r="S125" s="207"/>
      <c r="T125" s="219"/>
      <c r="U125" s="219"/>
      <c r="V125" s="569"/>
      <c r="W125" s="207"/>
      <c r="X125" s="207"/>
      <c r="Y125" s="219"/>
      <c r="Z125" s="219"/>
      <c r="AA125" s="569"/>
      <c r="AB125" s="569"/>
      <c r="AC125" s="569"/>
      <c r="AD125" s="219"/>
      <c r="AE125" s="219"/>
      <c r="AF125" s="569"/>
      <c r="AG125" s="207"/>
      <c r="AH125" s="207"/>
      <c r="AI125" s="207"/>
      <c r="AJ125" s="207"/>
      <c r="AK125" s="207"/>
      <c r="AL125" s="207"/>
      <c r="AM125" s="207"/>
      <c r="AN125" s="207"/>
      <c r="AO125" s="207"/>
      <c r="AP125" s="207"/>
      <c r="AQ125" s="207"/>
      <c r="AR125" s="207"/>
      <c r="AS125" s="207"/>
      <c r="AT125" s="207"/>
      <c r="AU125" s="207"/>
      <c r="AV125" s="207"/>
      <c r="AW125" s="207"/>
      <c r="AX125" s="207"/>
      <c r="AY125" s="207"/>
      <c r="AZ125" s="207"/>
      <c r="BA125" s="207"/>
      <c r="BB125" s="207"/>
      <c r="BC125" s="207"/>
      <c r="BD125" s="207"/>
      <c r="BE125" s="207"/>
      <c r="BF125" s="207"/>
      <c r="BG125" s="207"/>
      <c r="BH125" s="207"/>
      <c r="BI125" s="207"/>
      <c r="BJ125" s="207"/>
      <c r="BK125" s="207"/>
      <c r="BL125" s="207"/>
      <c r="BM125" s="635" t="str">
        <f t="shared" si="7"/>
        <v>E</v>
      </c>
      <c r="BN125" s="2"/>
      <c r="BO125" s="2"/>
      <c r="BP125" s="2"/>
      <c r="BQ125" s="2"/>
      <c r="BR125" s="2"/>
      <c r="BS125" s="2"/>
      <c r="BT125" s="2"/>
      <c r="BU125" s="2"/>
      <c r="BV125" s="2"/>
      <c r="BW125" s="2"/>
    </row>
    <row r="126" spans="1:75" s="7" customFormat="1" ht="54" hidden="1">
      <c r="A126" s="277">
        <f>A125+1</f>
        <v>19</v>
      </c>
      <c r="B126" s="277" t="str">
        <f t="shared" si="8"/>
        <v>PSS05B_Adani Renewable Energy 44 Limited (ARE44L)</v>
      </c>
      <c r="C126" s="279" t="s">
        <v>523</v>
      </c>
      <c r="D126" s="279" t="s">
        <v>23</v>
      </c>
      <c r="E126" s="28" t="s">
        <v>23</v>
      </c>
      <c r="F126" s="448" t="s">
        <v>524</v>
      </c>
      <c r="G126" s="78" t="s">
        <v>525</v>
      </c>
      <c r="H126" s="288" t="s">
        <v>526</v>
      </c>
      <c r="I126" s="28"/>
      <c r="J126" s="28"/>
      <c r="K126" s="567"/>
      <c r="L126" s="33"/>
      <c r="M126" s="613"/>
      <c r="N126" s="569" t="str" cm="1">
        <f t="array" ref="N126">_xlfn.IFNA(LOOKUP(2, 1/(MOD(COLUMN(O126:XFD126)-COLUMN(O126), 5)=2)/(O126:XFD126&lt;&gt;""), O126:XFD126),"Not Submitted")</f>
        <v>Not Submitted</v>
      </c>
      <c r="O126" s="229"/>
      <c r="P126" s="229"/>
      <c r="Q126" s="64"/>
      <c r="R126" s="34"/>
      <c r="S126" s="207"/>
      <c r="T126" s="219"/>
      <c r="U126" s="219"/>
      <c r="V126" s="569"/>
      <c r="W126" s="207"/>
      <c r="X126" s="207"/>
      <c r="Y126" s="219"/>
      <c r="Z126" s="219"/>
      <c r="AA126" s="569"/>
      <c r="AB126" s="569"/>
      <c r="AC126" s="569"/>
      <c r="AD126" s="219"/>
      <c r="AE126" s="219"/>
      <c r="AF126" s="569"/>
      <c r="AG126" s="207"/>
      <c r="AH126" s="207"/>
      <c r="AI126" s="207"/>
      <c r="AJ126" s="207"/>
      <c r="AK126" s="207"/>
      <c r="AL126" s="207"/>
      <c r="AM126" s="207"/>
      <c r="AN126" s="207"/>
      <c r="AO126" s="207"/>
      <c r="AP126" s="207"/>
      <c r="AQ126" s="207"/>
      <c r="AR126" s="207"/>
      <c r="AS126" s="207"/>
      <c r="AT126" s="207"/>
      <c r="AU126" s="207"/>
      <c r="AV126" s="207"/>
      <c r="AW126" s="207"/>
      <c r="AX126" s="207"/>
      <c r="AY126" s="207"/>
      <c r="AZ126" s="207"/>
      <c r="BA126" s="207"/>
      <c r="BB126" s="207"/>
      <c r="BC126" s="207"/>
      <c r="BD126" s="207"/>
      <c r="BE126" s="207"/>
      <c r="BF126" s="207"/>
      <c r="BG126" s="207"/>
      <c r="BH126" s="207"/>
      <c r="BI126" s="207"/>
      <c r="BJ126" s="207"/>
      <c r="BK126" s="207"/>
      <c r="BL126" s="207"/>
      <c r="BM126" s="635" t="str">
        <f t="shared" si="7"/>
        <v>E</v>
      </c>
    </row>
    <row r="127" spans="1:75" s="2" customFormat="1" ht="27" hidden="1">
      <c r="A127" s="277">
        <f>A255+1</f>
        <v>56</v>
      </c>
      <c r="B127" s="277" t="str">
        <f t="shared" si="8"/>
        <v>PSS05B_Adani Renewable Energy 44 Limited (ARE44L)</v>
      </c>
      <c r="C127" s="279" t="s">
        <v>527</v>
      </c>
      <c r="D127" s="279" t="s">
        <v>23</v>
      </c>
      <c r="E127" s="28" t="s">
        <v>528</v>
      </c>
      <c r="F127" s="448" t="s">
        <v>529</v>
      </c>
      <c r="G127" s="78" t="s">
        <v>530</v>
      </c>
      <c r="H127" s="211" t="s">
        <v>531</v>
      </c>
      <c r="I127" s="28"/>
      <c r="J127" s="28"/>
      <c r="K127" s="567">
        <v>46142</v>
      </c>
      <c r="L127" s="33"/>
      <c r="M127" s="613"/>
      <c r="N127" s="569" t="str" cm="1">
        <f t="array" ref="N127">_xlfn.IFNA(LOOKUP(2, 1/(MOD(COLUMN(O127:XFD127)-COLUMN(O127), 5)=2)/(O127:XFD127&lt;&gt;""), O127:XFD127),"Not Submitted")</f>
        <v>Cat. -I</v>
      </c>
      <c r="O127" s="229">
        <v>46163</v>
      </c>
      <c r="P127" s="229">
        <v>46163</v>
      </c>
      <c r="Q127" s="64" t="s">
        <v>33</v>
      </c>
      <c r="R127" s="34" t="s">
        <v>143</v>
      </c>
      <c r="S127" s="207"/>
      <c r="T127" s="219">
        <v>46245</v>
      </c>
      <c r="U127" s="219">
        <v>46245</v>
      </c>
      <c r="V127" s="64" t="s">
        <v>33</v>
      </c>
      <c r="W127" s="34"/>
      <c r="X127" s="207"/>
      <c r="Y127" s="219"/>
      <c r="Z127" s="219"/>
      <c r="AA127" s="569"/>
      <c r="AB127" s="569"/>
      <c r="AC127" s="569"/>
      <c r="AD127" s="219"/>
      <c r="AE127" s="219"/>
      <c r="AF127" s="569"/>
      <c r="AG127" s="207"/>
      <c r="AH127" s="207"/>
      <c r="AI127" s="207"/>
      <c r="AJ127" s="207"/>
      <c r="AK127" s="207"/>
      <c r="AL127" s="207"/>
      <c r="AM127" s="207"/>
      <c r="AN127" s="207"/>
      <c r="AO127" s="207"/>
      <c r="AP127" s="207"/>
      <c r="AQ127" s="207"/>
      <c r="AR127" s="207"/>
      <c r="AS127" s="207"/>
      <c r="AT127" s="207"/>
      <c r="AU127" s="207"/>
      <c r="AV127" s="207"/>
      <c r="AW127" s="207"/>
      <c r="AX127" s="207"/>
      <c r="AY127" s="207"/>
      <c r="AZ127" s="207"/>
      <c r="BA127" s="207"/>
      <c r="BB127" s="207"/>
      <c r="BC127" s="207"/>
      <c r="BD127" s="207"/>
      <c r="BE127" s="207"/>
      <c r="BF127" s="207"/>
      <c r="BG127" s="207"/>
      <c r="BH127" s="207"/>
      <c r="BI127" s="207"/>
      <c r="BJ127" s="207"/>
      <c r="BK127" s="207"/>
      <c r="BL127" s="207"/>
      <c r="BM127" s="635" t="str">
        <f t="shared" si="7"/>
        <v>E</v>
      </c>
      <c r="BN127" s="7"/>
      <c r="BO127" s="7"/>
      <c r="BP127" s="7"/>
      <c r="BQ127" s="7"/>
      <c r="BR127" s="7"/>
      <c r="BS127" s="7"/>
      <c r="BT127" s="7"/>
      <c r="BU127" s="7"/>
      <c r="BV127" s="7"/>
      <c r="BW127" s="7"/>
    </row>
    <row r="128" spans="1:75" s="2" customFormat="1" ht="26.25" hidden="1">
      <c r="A128" s="277">
        <v>63</v>
      </c>
      <c r="B128" s="277" t="str">
        <f t="shared" si="8"/>
        <v>PSS05B_Adani Renewable Energy 44 Limited (ARE44L)</v>
      </c>
      <c r="C128" s="278" t="s">
        <v>532</v>
      </c>
      <c r="D128" s="279"/>
      <c r="E128" s="28" t="s">
        <v>533</v>
      </c>
      <c r="F128" s="448" t="s">
        <v>534</v>
      </c>
      <c r="G128" s="280"/>
      <c r="H128" s="289" t="s">
        <v>535</v>
      </c>
      <c r="I128" s="28" t="s">
        <v>190</v>
      </c>
      <c r="J128" s="28" t="s">
        <v>536</v>
      </c>
      <c r="K128" s="567"/>
      <c r="L128" s="33"/>
      <c r="M128" s="568"/>
      <c r="N128" s="569" t="str" cm="1">
        <f t="array" ref="N128">_xlfn.IFNA(LOOKUP(2, 1/(MOD(COLUMN(O128:XFD128)-COLUMN(O128), 5)=2)/(O128:XFD128&lt;&gt;""), O128:XFD128),"Not Submitted")</f>
        <v>Not Submitted</v>
      </c>
      <c r="O128" s="229"/>
      <c r="P128" s="229"/>
      <c r="Q128" s="28"/>
      <c r="R128" s="34"/>
      <c r="S128" s="207"/>
      <c r="T128" s="219"/>
      <c r="U128" s="219"/>
      <c r="V128" s="569"/>
      <c r="W128" s="207"/>
      <c r="X128" s="207"/>
      <c r="Y128" s="219"/>
      <c r="Z128" s="219"/>
      <c r="AA128" s="569"/>
      <c r="AB128" s="569"/>
      <c r="AC128" s="569"/>
      <c r="AD128" s="219"/>
      <c r="AE128" s="219"/>
      <c r="AF128" s="569"/>
      <c r="AG128" s="207"/>
      <c r="AH128" s="207"/>
      <c r="AI128" s="207"/>
      <c r="AJ128" s="207"/>
      <c r="AK128" s="207"/>
      <c r="AL128" s="207"/>
      <c r="AM128" s="207"/>
      <c r="AN128" s="207"/>
      <c r="AO128" s="207"/>
      <c r="AP128" s="207"/>
      <c r="AQ128" s="207"/>
      <c r="AR128" s="207"/>
      <c r="AS128" s="207"/>
      <c r="AT128" s="207"/>
      <c r="AU128" s="207"/>
      <c r="AV128" s="207"/>
      <c r="AW128" s="207"/>
      <c r="AX128" s="207"/>
      <c r="AY128" s="207"/>
      <c r="AZ128" s="207"/>
      <c r="BA128" s="207"/>
      <c r="BB128" s="207"/>
      <c r="BC128" s="207"/>
      <c r="BD128" s="207"/>
      <c r="BE128" s="207"/>
      <c r="BF128" s="207"/>
      <c r="BG128" s="207"/>
      <c r="BH128" s="207"/>
      <c r="BI128" s="207"/>
      <c r="BJ128" s="207"/>
      <c r="BK128" s="207"/>
      <c r="BL128" s="207"/>
      <c r="BM128" s="635" t="str">
        <f t="shared" si="7"/>
        <v>I</v>
      </c>
    </row>
    <row r="129" spans="1:65" s="2" customFormat="1" ht="26.25" hidden="1">
      <c r="A129" s="277">
        <f>A128+1</f>
        <v>64</v>
      </c>
      <c r="B129" s="277" t="str">
        <f t="shared" si="8"/>
        <v>PSS05B_Adani Renewable Energy 44 Limited (ARE44L)</v>
      </c>
      <c r="C129" s="278" t="s">
        <v>532</v>
      </c>
      <c r="D129" s="279"/>
      <c r="E129" s="28" t="s">
        <v>533</v>
      </c>
      <c r="F129" s="448" t="s">
        <v>537</v>
      </c>
      <c r="G129" s="280"/>
      <c r="H129" s="289" t="s">
        <v>538</v>
      </c>
      <c r="I129" s="28" t="s">
        <v>141</v>
      </c>
      <c r="J129" s="28" t="s">
        <v>539</v>
      </c>
      <c r="K129" s="567"/>
      <c r="L129" s="33"/>
      <c r="M129" s="568"/>
      <c r="N129" s="569" t="str" cm="1">
        <f t="array" ref="N129">_xlfn.IFNA(LOOKUP(2, 1/(MOD(COLUMN(O129:XFD129)-COLUMN(O129), 5)=2)/(O129:XFD129&lt;&gt;""), O129:XFD129),"Not Submitted")</f>
        <v>Not Submitted</v>
      </c>
      <c r="O129" s="229"/>
      <c r="P129" s="229"/>
      <c r="Q129" s="28"/>
      <c r="R129" s="34"/>
      <c r="S129" s="207"/>
      <c r="T129" s="219"/>
      <c r="U129" s="219"/>
      <c r="V129" s="569"/>
      <c r="W129" s="207"/>
      <c r="X129" s="207"/>
      <c r="Y129" s="219"/>
      <c r="Z129" s="219"/>
      <c r="AA129" s="569"/>
      <c r="AB129" s="569"/>
      <c r="AC129" s="569"/>
      <c r="AD129" s="219"/>
      <c r="AE129" s="219"/>
      <c r="AF129" s="569"/>
      <c r="AG129" s="207"/>
      <c r="AH129" s="207"/>
      <c r="AI129" s="207"/>
      <c r="AJ129" s="207"/>
      <c r="AK129" s="207"/>
      <c r="AL129" s="207"/>
      <c r="AM129" s="207"/>
      <c r="AN129" s="207"/>
      <c r="AO129" s="207"/>
      <c r="AP129" s="207"/>
      <c r="AQ129" s="207"/>
      <c r="AR129" s="207"/>
      <c r="AS129" s="207"/>
      <c r="AT129" s="207"/>
      <c r="AU129" s="207"/>
      <c r="AV129" s="207"/>
      <c r="AW129" s="207"/>
      <c r="AX129" s="207"/>
      <c r="AY129" s="207"/>
      <c r="AZ129" s="207"/>
      <c r="BA129" s="207"/>
      <c r="BB129" s="207"/>
      <c r="BC129" s="207"/>
      <c r="BD129" s="207"/>
      <c r="BE129" s="207"/>
      <c r="BF129" s="207"/>
      <c r="BG129" s="207"/>
      <c r="BH129" s="207"/>
      <c r="BI129" s="207"/>
      <c r="BJ129" s="207"/>
      <c r="BK129" s="207"/>
      <c r="BL129" s="207"/>
      <c r="BM129" s="635" t="str">
        <f t="shared" si="7"/>
        <v>I</v>
      </c>
    </row>
    <row r="130" spans="1:65" s="2" customFormat="1" ht="26.25" hidden="1">
      <c r="A130" s="277">
        <v>64</v>
      </c>
      <c r="B130" s="277" t="str">
        <f t="shared" si="8"/>
        <v>PSS05B_Adani Renewable Energy 44 Limited (ARE44L)</v>
      </c>
      <c r="C130" s="278" t="s">
        <v>532</v>
      </c>
      <c r="D130" s="279"/>
      <c r="E130" s="28" t="s">
        <v>533</v>
      </c>
      <c r="F130" s="448" t="s">
        <v>540</v>
      </c>
      <c r="G130" s="280"/>
      <c r="H130" s="289" t="s">
        <v>541</v>
      </c>
      <c r="I130" s="28" t="s">
        <v>141</v>
      </c>
      <c r="J130" s="28" t="s">
        <v>542</v>
      </c>
      <c r="K130" s="567"/>
      <c r="L130" s="33"/>
      <c r="M130" s="568"/>
      <c r="N130" s="569" t="str" cm="1">
        <f t="array" ref="N130">_xlfn.IFNA(LOOKUP(2, 1/(MOD(COLUMN(O130:XFD130)-COLUMN(O130), 5)=2)/(O130:XFD130&lt;&gt;""), O130:XFD130),"Not Submitted")</f>
        <v>Not Submitted</v>
      </c>
      <c r="O130" s="229"/>
      <c r="P130" s="229"/>
      <c r="Q130" s="28"/>
      <c r="R130" s="34"/>
      <c r="S130" s="207"/>
      <c r="T130" s="219"/>
      <c r="U130" s="219"/>
      <c r="V130" s="569"/>
      <c r="W130" s="207"/>
      <c r="X130" s="207"/>
      <c r="Y130" s="219"/>
      <c r="Z130" s="219"/>
      <c r="AA130" s="569"/>
      <c r="AB130" s="569"/>
      <c r="AC130" s="569"/>
      <c r="AD130" s="219"/>
      <c r="AE130" s="219"/>
      <c r="AF130" s="569"/>
      <c r="AG130" s="207"/>
      <c r="AH130" s="207"/>
      <c r="AI130" s="207"/>
      <c r="AJ130" s="207"/>
      <c r="AK130" s="207"/>
      <c r="AL130" s="207"/>
      <c r="AM130" s="207"/>
      <c r="AN130" s="207"/>
      <c r="AO130" s="207"/>
      <c r="AP130" s="207"/>
      <c r="AQ130" s="207"/>
      <c r="AR130" s="207"/>
      <c r="AS130" s="207"/>
      <c r="AT130" s="207"/>
      <c r="AU130" s="207"/>
      <c r="AV130" s="207"/>
      <c r="AW130" s="207"/>
      <c r="AX130" s="207"/>
      <c r="AY130" s="207"/>
      <c r="AZ130" s="207"/>
      <c r="BA130" s="207"/>
      <c r="BB130" s="207"/>
      <c r="BC130" s="207"/>
      <c r="BD130" s="207"/>
      <c r="BE130" s="207"/>
      <c r="BF130" s="207"/>
      <c r="BG130" s="207"/>
      <c r="BH130" s="207"/>
      <c r="BI130" s="207"/>
      <c r="BJ130" s="207"/>
      <c r="BK130" s="207"/>
      <c r="BL130" s="207"/>
      <c r="BM130" s="635" t="str">
        <f t="shared" si="7"/>
        <v>I</v>
      </c>
    </row>
    <row r="131" spans="1:65" s="2" customFormat="1" ht="26.25" hidden="1">
      <c r="A131" s="277">
        <f>A130+1</f>
        <v>65</v>
      </c>
      <c r="B131" s="277" t="str">
        <f t="shared" si="8"/>
        <v>PSS05B_Adani Renewable Energy 44 Limited (ARE44L)</v>
      </c>
      <c r="C131" s="278" t="s">
        <v>532</v>
      </c>
      <c r="D131" s="279"/>
      <c r="E131" s="28" t="s">
        <v>533</v>
      </c>
      <c r="F131" s="448" t="s">
        <v>543</v>
      </c>
      <c r="G131" s="280"/>
      <c r="H131" s="289" t="s">
        <v>544</v>
      </c>
      <c r="I131" s="28" t="s">
        <v>190</v>
      </c>
      <c r="J131" s="28" t="s">
        <v>545</v>
      </c>
      <c r="K131" s="567"/>
      <c r="L131" s="33"/>
      <c r="M131" s="568"/>
      <c r="N131" s="569" t="str" cm="1">
        <f t="array" ref="N131">_xlfn.IFNA(LOOKUP(2, 1/(MOD(COLUMN(O131:XFD131)-COLUMN(O131), 5)=2)/(O131:XFD131&lt;&gt;""), O131:XFD131),"Not Submitted")</f>
        <v>Not Submitted</v>
      </c>
      <c r="O131" s="229"/>
      <c r="P131" s="229"/>
      <c r="Q131" s="28"/>
      <c r="R131" s="34"/>
      <c r="S131" s="207"/>
      <c r="T131" s="219"/>
      <c r="U131" s="219"/>
      <c r="V131" s="569"/>
      <c r="W131" s="207"/>
      <c r="X131" s="207"/>
      <c r="Y131" s="219"/>
      <c r="Z131" s="219"/>
      <c r="AA131" s="569"/>
      <c r="AB131" s="569"/>
      <c r="AC131" s="569"/>
      <c r="AD131" s="219"/>
      <c r="AE131" s="219"/>
      <c r="AF131" s="569"/>
      <c r="AG131" s="207"/>
      <c r="AH131" s="207"/>
      <c r="AI131" s="207"/>
      <c r="AJ131" s="207"/>
      <c r="AK131" s="207"/>
      <c r="AL131" s="207"/>
      <c r="AM131" s="207"/>
      <c r="AN131" s="207"/>
      <c r="AO131" s="207"/>
      <c r="AP131" s="207"/>
      <c r="AQ131" s="207"/>
      <c r="AR131" s="207"/>
      <c r="AS131" s="207"/>
      <c r="AT131" s="207"/>
      <c r="AU131" s="207"/>
      <c r="AV131" s="207"/>
      <c r="AW131" s="207"/>
      <c r="AX131" s="207"/>
      <c r="AY131" s="207"/>
      <c r="AZ131" s="207"/>
      <c r="BA131" s="207"/>
      <c r="BB131" s="207"/>
      <c r="BC131" s="207"/>
      <c r="BD131" s="207"/>
      <c r="BE131" s="207"/>
      <c r="BF131" s="207"/>
      <c r="BG131" s="207"/>
      <c r="BH131" s="207"/>
      <c r="BI131" s="207"/>
      <c r="BJ131" s="207"/>
      <c r="BK131" s="207"/>
      <c r="BL131" s="207"/>
      <c r="BM131" s="635" t="str">
        <f t="shared" ref="BM131:BM162" si="9">MID(F131,20,1)</f>
        <v>I</v>
      </c>
    </row>
    <row r="132" spans="1:65" s="2" customFormat="1" ht="26.25" hidden="1">
      <c r="A132" s="277">
        <v>65</v>
      </c>
      <c r="B132" s="277" t="str">
        <f t="shared" si="8"/>
        <v>PSS05B_Adani Renewable Energy 44 Limited (ARE44L)</v>
      </c>
      <c r="C132" s="278" t="s">
        <v>532</v>
      </c>
      <c r="D132" s="279"/>
      <c r="E132" s="28" t="s">
        <v>533</v>
      </c>
      <c r="F132" s="448" t="s">
        <v>546</v>
      </c>
      <c r="G132" s="280"/>
      <c r="H132" s="289" t="s">
        <v>547</v>
      </c>
      <c r="I132" s="28" t="s">
        <v>190</v>
      </c>
      <c r="J132" s="28" t="s">
        <v>542</v>
      </c>
      <c r="K132" s="567"/>
      <c r="L132" s="33"/>
      <c r="M132" s="568"/>
      <c r="N132" s="569" t="str" cm="1">
        <f t="array" ref="N132">_xlfn.IFNA(LOOKUP(2, 1/(MOD(COLUMN(O132:XFD132)-COLUMN(O132), 5)=2)/(O132:XFD132&lt;&gt;""), O132:XFD132),"Not Submitted")</f>
        <v>Not Submitted</v>
      </c>
      <c r="O132" s="229"/>
      <c r="P132" s="229"/>
      <c r="Q132" s="28"/>
      <c r="R132" s="34"/>
      <c r="S132" s="207"/>
      <c r="T132" s="219"/>
      <c r="U132" s="219"/>
      <c r="V132" s="569"/>
      <c r="W132" s="207"/>
      <c r="X132" s="207"/>
      <c r="Y132" s="219"/>
      <c r="Z132" s="219"/>
      <c r="AA132" s="569"/>
      <c r="AB132" s="569"/>
      <c r="AC132" s="569"/>
      <c r="AD132" s="219"/>
      <c r="AE132" s="219"/>
      <c r="AF132" s="569"/>
      <c r="AG132" s="207"/>
      <c r="AH132" s="207"/>
      <c r="AI132" s="207"/>
      <c r="AJ132" s="207"/>
      <c r="AK132" s="207"/>
      <c r="AL132" s="207"/>
      <c r="AM132" s="207"/>
      <c r="AN132" s="207"/>
      <c r="AO132" s="207"/>
      <c r="AP132" s="207"/>
      <c r="AQ132" s="207"/>
      <c r="AR132" s="207"/>
      <c r="AS132" s="207"/>
      <c r="AT132" s="207"/>
      <c r="AU132" s="207"/>
      <c r="AV132" s="207"/>
      <c r="AW132" s="207"/>
      <c r="AX132" s="207"/>
      <c r="AY132" s="207"/>
      <c r="AZ132" s="207"/>
      <c r="BA132" s="207"/>
      <c r="BB132" s="207"/>
      <c r="BC132" s="207"/>
      <c r="BD132" s="207"/>
      <c r="BE132" s="207"/>
      <c r="BF132" s="207"/>
      <c r="BG132" s="207"/>
      <c r="BH132" s="207"/>
      <c r="BI132" s="207"/>
      <c r="BJ132" s="207"/>
      <c r="BK132" s="207"/>
      <c r="BL132" s="207"/>
      <c r="BM132" s="635" t="str">
        <f t="shared" si="9"/>
        <v>I</v>
      </c>
    </row>
    <row r="133" spans="1:65" s="2" customFormat="1" ht="26.25" hidden="1">
      <c r="A133" s="277">
        <f>A132+1</f>
        <v>66</v>
      </c>
      <c r="B133" s="277" t="str">
        <f t="shared" si="8"/>
        <v>PSS05B_Adani Renewable Energy 44 Limited (ARE44L)</v>
      </c>
      <c r="C133" s="278" t="s">
        <v>532</v>
      </c>
      <c r="D133" s="279"/>
      <c r="E133" s="28" t="s">
        <v>533</v>
      </c>
      <c r="F133" s="448" t="s">
        <v>548</v>
      </c>
      <c r="G133" s="280"/>
      <c r="H133" s="289" t="s">
        <v>549</v>
      </c>
      <c r="I133" s="28" t="s">
        <v>141</v>
      </c>
      <c r="J133" s="28" t="s">
        <v>542</v>
      </c>
      <c r="K133" s="567"/>
      <c r="L133" s="33"/>
      <c r="M133" s="568"/>
      <c r="N133" s="569" t="str" cm="1">
        <f t="array" ref="N133">_xlfn.IFNA(LOOKUP(2, 1/(MOD(COLUMN(O133:XFD133)-COLUMN(O133), 5)=2)/(O133:XFD133&lt;&gt;""), O133:XFD133),"Not Submitted")</f>
        <v>Not Submitted</v>
      </c>
      <c r="O133" s="229"/>
      <c r="P133" s="229"/>
      <c r="Q133" s="28"/>
      <c r="R133" s="34"/>
      <c r="S133" s="207"/>
      <c r="T133" s="219"/>
      <c r="U133" s="219"/>
      <c r="V133" s="569"/>
      <c r="W133" s="207"/>
      <c r="X133" s="207"/>
      <c r="Y133" s="219"/>
      <c r="Z133" s="219"/>
      <c r="AA133" s="569"/>
      <c r="AB133" s="569"/>
      <c r="AC133" s="569"/>
      <c r="AD133" s="219"/>
      <c r="AE133" s="219"/>
      <c r="AF133" s="569"/>
      <c r="AG133" s="207"/>
      <c r="AH133" s="207"/>
      <c r="AI133" s="207"/>
      <c r="AJ133" s="207"/>
      <c r="AK133" s="207"/>
      <c r="AL133" s="207"/>
      <c r="AM133" s="207"/>
      <c r="AN133" s="207"/>
      <c r="AO133" s="207"/>
      <c r="AP133" s="207"/>
      <c r="AQ133" s="207"/>
      <c r="AR133" s="207"/>
      <c r="AS133" s="207"/>
      <c r="AT133" s="207"/>
      <c r="AU133" s="207"/>
      <c r="AV133" s="207"/>
      <c r="AW133" s="207"/>
      <c r="AX133" s="207"/>
      <c r="AY133" s="207"/>
      <c r="AZ133" s="207"/>
      <c r="BA133" s="207"/>
      <c r="BB133" s="207"/>
      <c r="BC133" s="207"/>
      <c r="BD133" s="207"/>
      <c r="BE133" s="207"/>
      <c r="BF133" s="207"/>
      <c r="BG133" s="207"/>
      <c r="BH133" s="207"/>
      <c r="BI133" s="207"/>
      <c r="BJ133" s="207"/>
      <c r="BK133" s="207"/>
      <c r="BL133" s="207"/>
      <c r="BM133" s="635" t="str">
        <f t="shared" si="9"/>
        <v>I</v>
      </c>
    </row>
    <row r="134" spans="1:65" s="2" customFormat="1" ht="27" hidden="1">
      <c r="A134" s="277">
        <v>66</v>
      </c>
      <c r="B134" s="277" t="str">
        <f t="shared" si="8"/>
        <v>PSS05B_Adani Renewable Energy 44 Limited (ARE44L)</v>
      </c>
      <c r="C134" s="278" t="s">
        <v>532</v>
      </c>
      <c r="D134" s="279"/>
      <c r="E134" s="28" t="s">
        <v>533</v>
      </c>
      <c r="F134" s="448" t="s">
        <v>550</v>
      </c>
      <c r="G134" s="280"/>
      <c r="H134" s="289" t="s">
        <v>551</v>
      </c>
      <c r="I134" s="28" t="s">
        <v>141</v>
      </c>
      <c r="J134" s="28" t="s">
        <v>552</v>
      </c>
      <c r="K134" s="567"/>
      <c r="L134" s="33"/>
      <c r="M134" s="568"/>
      <c r="N134" s="569" t="str" cm="1">
        <f t="array" ref="N134">_xlfn.IFNA(LOOKUP(2, 1/(MOD(COLUMN(O134:XFD134)-COLUMN(O134), 5)=2)/(O134:XFD134&lt;&gt;""), O134:XFD134),"Not Submitted")</f>
        <v>Not Submitted</v>
      </c>
      <c r="O134" s="229"/>
      <c r="P134" s="229"/>
      <c r="Q134" s="28"/>
      <c r="R134" s="34"/>
      <c r="S134" s="207"/>
      <c r="T134" s="219"/>
      <c r="U134" s="219"/>
      <c r="V134" s="569"/>
      <c r="W134" s="207"/>
      <c r="X134" s="207"/>
      <c r="Y134" s="219"/>
      <c r="Z134" s="219"/>
      <c r="AA134" s="569"/>
      <c r="AB134" s="569"/>
      <c r="AC134" s="569"/>
      <c r="AD134" s="219"/>
      <c r="AE134" s="219"/>
      <c r="AF134" s="569"/>
      <c r="AG134" s="207"/>
      <c r="AH134" s="207"/>
      <c r="AI134" s="207"/>
      <c r="AJ134" s="207"/>
      <c r="AK134" s="207"/>
      <c r="AL134" s="207"/>
      <c r="AM134" s="207"/>
      <c r="AN134" s="207"/>
      <c r="AO134" s="207"/>
      <c r="AP134" s="207"/>
      <c r="AQ134" s="207"/>
      <c r="AR134" s="207"/>
      <c r="AS134" s="207"/>
      <c r="AT134" s="207"/>
      <c r="AU134" s="207"/>
      <c r="AV134" s="207"/>
      <c r="AW134" s="207"/>
      <c r="AX134" s="207"/>
      <c r="AY134" s="207"/>
      <c r="AZ134" s="207"/>
      <c r="BA134" s="207"/>
      <c r="BB134" s="207"/>
      <c r="BC134" s="207"/>
      <c r="BD134" s="207"/>
      <c r="BE134" s="207"/>
      <c r="BF134" s="207"/>
      <c r="BG134" s="207"/>
      <c r="BH134" s="207"/>
      <c r="BI134" s="207"/>
      <c r="BJ134" s="207"/>
      <c r="BK134" s="207"/>
      <c r="BL134" s="207"/>
      <c r="BM134" s="635" t="str">
        <f t="shared" si="9"/>
        <v>I</v>
      </c>
    </row>
    <row r="135" spans="1:65" s="2" customFormat="1" ht="26.25" hidden="1">
      <c r="A135" s="277">
        <f>A134+1</f>
        <v>67</v>
      </c>
      <c r="B135" s="277" t="str">
        <f t="shared" si="8"/>
        <v>PSS05B_Adani Renewable Energy 44 Limited (ARE44L)</v>
      </c>
      <c r="C135" s="278" t="s">
        <v>532</v>
      </c>
      <c r="D135" s="279"/>
      <c r="E135" s="28" t="s">
        <v>533</v>
      </c>
      <c r="F135" s="448" t="s">
        <v>553</v>
      </c>
      <c r="G135" s="280"/>
      <c r="H135" s="289" t="s">
        <v>554</v>
      </c>
      <c r="I135" s="28" t="s">
        <v>141</v>
      </c>
      <c r="J135" s="28" t="s">
        <v>552</v>
      </c>
      <c r="K135" s="567"/>
      <c r="L135" s="33"/>
      <c r="M135" s="568"/>
      <c r="N135" s="569" t="str" cm="1">
        <f t="array" ref="N135">_xlfn.IFNA(LOOKUP(2, 1/(MOD(COLUMN(O135:XFD135)-COLUMN(O135), 5)=2)/(O135:XFD135&lt;&gt;""), O135:XFD135),"Not Submitted")</f>
        <v>Not Submitted</v>
      </c>
      <c r="O135" s="229"/>
      <c r="P135" s="229"/>
      <c r="Q135" s="28"/>
      <c r="R135" s="34"/>
      <c r="S135" s="207"/>
      <c r="T135" s="219"/>
      <c r="U135" s="219"/>
      <c r="V135" s="569"/>
      <c r="W135" s="207"/>
      <c r="X135" s="207"/>
      <c r="Y135" s="219"/>
      <c r="Z135" s="219"/>
      <c r="AA135" s="569"/>
      <c r="AB135" s="569"/>
      <c r="AC135" s="569"/>
      <c r="AD135" s="219"/>
      <c r="AE135" s="219"/>
      <c r="AF135" s="569"/>
      <c r="AG135" s="207"/>
      <c r="AH135" s="207"/>
      <c r="AI135" s="207"/>
      <c r="AJ135" s="207"/>
      <c r="AK135" s="207"/>
      <c r="AL135" s="207"/>
      <c r="AM135" s="207"/>
      <c r="AN135" s="207"/>
      <c r="AO135" s="207"/>
      <c r="AP135" s="207"/>
      <c r="AQ135" s="207"/>
      <c r="AR135" s="207"/>
      <c r="AS135" s="207"/>
      <c r="AT135" s="207"/>
      <c r="AU135" s="207"/>
      <c r="AV135" s="207"/>
      <c r="AW135" s="207"/>
      <c r="AX135" s="207"/>
      <c r="AY135" s="207"/>
      <c r="AZ135" s="207"/>
      <c r="BA135" s="207"/>
      <c r="BB135" s="207"/>
      <c r="BC135" s="207"/>
      <c r="BD135" s="207"/>
      <c r="BE135" s="207"/>
      <c r="BF135" s="207"/>
      <c r="BG135" s="207"/>
      <c r="BH135" s="207"/>
      <c r="BI135" s="207"/>
      <c r="BJ135" s="207"/>
      <c r="BK135" s="207"/>
      <c r="BL135" s="207"/>
      <c r="BM135" s="635" t="str">
        <f t="shared" si="9"/>
        <v>I</v>
      </c>
    </row>
    <row r="136" spans="1:65" s="2" customFormat="1" ht="26.25" hidden="1">
      <c r="A136" s="277">
        <v>67</v>
      </c>
      <c r="B136" s="277" t="str">
        <f t="shared" si="8"/>
        <v>PSS05B_Adani Renewable Energy 44 Limited (ARE44L)</v>
      </c>
      <c r="C136" s="278" t="s">
        <v>532</v>
      </c>
      <c r="D136" s="279"/>
      <c r="E136" s="28" t="s">
        <v>533</v>
      </c>
      <c r="F136" s="448" t="s">
        <v>555</v>
      </c>
      <c r="G136" s="280"/>
      <c r="H136" s="289" t="s">
        <v>556</v>
      </c>
      <c r="I136" s="28" t="s">
        <v>141</v>
      </c>
      <c r="J136" s="28" t="s">
        <v>552</v>
      </c>
      <c r="K136" s="567"/>
      <c r="L136" s="33"/>
      <c r="M136" s="568"/>
      <c r="N136" s="569" t="str" cm="1">
        <f t="array" ref="N136">_xlfn.IFNA(LOOKUP(2, 1/(MOD(COLUMN(O136:XFD136)-COLUMN(O136), 5)=2)/(O136:XFD136&lt;&gt;""), O136:XFD136),"Not Submitted")</f>
        <v>Not Submitted</v>
      </c>
      <c r="O136" s="229"/>
      <c r="P136" s="229"/>
      <c r="Q136" s="28"/>
      <c r="R136" s="34"/>
      <c r="S136" s="207"/>
      <c r="T136" s="219"/>
      <c r="U136" s="219"/>
      <c r="V136" s="569"/>
      <c r="W136" s="207"/>
      <c r="X136" s="207"/>
      <c r="Y136" s="219"/>
      <c r="Z136" s="219"/>
      <c r="AA136" s="569"/>
      <c r="AB136" s="569"/>
      <c r="AC136" s="569"/>
      <c r="AD136" s="219"/>
      <c r="AE136" s="219"/>
      <c r="AF136" s="569"/>
      <c r="AG136" s="207"/>
      <c r="AH136" s="207"/>
      <c r="AI136" s="207"/>
      <c r="AJ136" s="207"/>
      <c r="AK136" s="207"/>
      <c r="AL136" s="207"/>
      <c r="AM136" s="207"/>
      <c r="AN136" s="207"/>
      <c r="AO136" s="207"/>
      <c r="AP136" s="207"/>
      <c r="AQ136" s="207"/>
      <c r="AR136" s="207"/>
      <c r="AS136" s="207"/>
      <c r="AT136" s="207"/>
      <c r="AU136" s="207"/>
      <c r="AV136" s="207"/>
      <c r="AW136" s="207"/>
      <c r="AX136" s="207"/>
      <c r="AY136" s="207"/>
      <c r="AZ136" s="207"/>
      <c r="BA136" s="207"/>
      <c r="BB136" s="207"/>
      <c r="BC136" s="207"/>
      <c r="BD136" s="207"/>
      <c r="BE136" s="207"/>
      <c r="BF136" s="207"/>
      <c r="BG136" s="207"/>
      <c r="BH136" s="207"/>
      <c r="BI136" s="207"/>
      <c r="BJ136" s="207"/>
      <c r="BK136" s="207"/>
      <c r="BL136" s="207"/>
      <c r="BM136" s="635" t="str">
        <f t="shared" si="9"/>
        <v>I</v>
      </c>
    </row>
    <row r="137" spans="1:65" s="2" customFormat="1" ht="26.25" hidden="1">
      <c r="A137" s="277">
        <f>A136+1</f>
        <v>68</v>
      </c>
      <c r="B137" s="277" t="str">
        <f t="shared" si="8"/>
        <v>PSS05B_Adani Renewable Energy 44 Limited (ARE44L)</v>
      </c>
      <c r="C137" s="278" t="s">
        <v>532</v>
      </c>
      <c r="D137" s="279"/>
      <c r="E137" s="28" t="s">
        <v>533</v>
      </c>
      <c r="F137" s="448" t="s">
        <v>557</v>
      </c>
      <c r="G137" s="280"/>
      <c r="H137" s="289" t="s">
        <v>558</v>
      </c>
      <c r="I137" s="28" t="s">
        <v>141</v>
      </c>
      <c r="J137" s="28" t="s">
        <v>536</v>
      </c>
      <c r="K137" s="567"/>
      <c r="L137" s="33"/>
      <c r="M137" s="568"/>
      <c r="N137" s="569" t="str" cm="1">
        <f t="array" ref="N137">_xlfn.IFNA(LOOKUP(2, 1/(MOD(COLUMN(O137:XFD137)-COLUMN(O137), 5)=2)/(O137:XFD137&lt;&gt;""), O137:XFD137),"Not Submitted")</f>
        <v>Not Submitted</v>
      </c>
      <c r="O137" s="229"/>
      <c r="P137" s="229"/>
      <c r="Q137" s="28"/>
      <c r="R137" s="34"/>
      <c r="S137" s="207"/>
      <c r="T137" s="219"/>
      <c r="U137" s="219"/>
      <c r="V137" s="569"/>
      <c r="W137" s="207"/>
      <c r="X137" s="207"/>
      <c r="Y137" s="219"/>
      <c r="Z137" s="219"/>
      <c r="AA137" s="569"/>
      <c r="AB137" s="569"/>
      <c r="AC137" s="569"/>
      <c r="AD137" s="219"/>
      <c r="AE137" s="219"/>
      <c r="AF137" s="569"/>
      <c r="AG137" s="207"/>
      <c r="AH137" s="207"/>
      <c r="AI137" s="207"/>
      <c r="AJ137" s="207"/>
      <c r="AK137" s="207"/>
      <c r="AL137" s="207"/>
      <c r="AM137" s="207"/>
      <c r="AN137" s="207"/>
      <c r="AO137" s="207"/>
      <c r="AP137" s="207"/>
      <c r="AQ137" s="207"/>
      <c r="AR137" s="207"/>
      <c r="AS137" s="207"/>
      <c r="AT137" s="207"/>
      <c r="AU137" s="207"/>
      <c r="AV137" s="207"/>
      <c r="AW137" s="207"/>
      <c r="AX137" s="207"/>
      <c r="AY137" s="207"/>
      <c r="AZ137" s="207"/>
      <c r="BA137" s="207"/>
      <c r="BB137" s="207"/>
      <c r="BC137" s="207"/>
      <c r="BD137" s="207"/>
      <c r="BE137" s="207"/>
      <c r="BF137" s="207"/>
      <c r="BG137" s="207"/>
      <c r="BH137" s="207"/>
      <c r="BI137" s="207"/>
      <c r="BJ137" s="207"/>
      <c r="BK137" s="207"/>
      <c r="BL137" s="207"/>
      <c r="BM137" s="635" t="str">
        <f t="shared" si="9"/>
        <v>I</v>
      </c>
    </row>
    <row r="138" spans="1:65" s="2" customFormat="1" ht="26.25" hidden="1">
      <c r="A138" s="277">
        <v>68</v>
      </c>
      <c r="B138" s="277" t="str">
        <f t="shared" si="8"/>
        <v>PSS05B_Adani Renewable Energy 44 Limited (ARE44L)</v>
      </c>
      <c r="C138" s="278" t="s">
        <v>532</v>
      </c>
      <c r="D138" s="279"/>
      <c r="E138" s="28" t="s">
        <v>533</v>
      </c>
      <c r="F138" s="448" t="s">
        <v>559</v>
      </c>
      <c r="G138" s="280"/>
      <c r="H138" s="289" t="s">
        <v>560</v>
      </c>
      <c r="I138" s="28" t="s">
        <v>141</v>
      </c>
      <c r="J138" s="28" t="s">
        <v>561</v>
      </c>
      <c r="K138" s="567"/>
      <c r="L138" s="33"/>
      <c r="M138" s="568"/>
      <c r="N138" s="569" t="str" cm="1">
        <f t="array" ref="N138">_xlfn.IFNA(LOOKUP(2, 1/(MOD(COLUMN(O138:XFD138)-COLUMN(O138), 5)=2)/(O138:XFD138&lt;&gt;""), O138:XFD138),"Not Submitted")</f>
        <v>Not Submitted</v>
      </c>
      <c r="O138" s="229"/>
      <c r="P138" s="229"/>
      <c r="Q138" s="28"/>
      <c r="R138" s="34"/>
      <c r="S138" s="207"/>
      <c r="T138" s="219"/>
      <c r="U138" s="219"/>
      <c r="V138" s="569"/>
      <c r="W138" s="207"/>
      <c r="X138" s="207"/>
      <c r="Y138" s="219"/>
      <c r="Z138" s="219"/>
      <c r="AA138" s="569"/>
      <c r="AB138" s="569"/>
      <c r="AC138" s="569"/>
      <c r="AD138" s="219"/>
      <c r="AE138" s="219"/>
      <c r="AF138" s="569"/>
      <c r="AG138" s="207"/>
      <c r="AH138" s="207"/>
      <c r="AI138" s="207"/>
      <c r="AJ138" s="207"/>
      <c r="AK138" s="207"/>
      <c r="AL138" s="207"/>
      <c r="AM138" s="207"/>
      <c r="AN138" s="207"/>
      <c r="AO138" s="207"/>
      <c r="AP138" s="207"/>
      <c r="AQ138" s="207"/>
      <c r="AR138" s="207"/>
      <c r="AS138" s="207"/>
      <c r="AT138" s="207"/>
      <c r="AU138" s="207"/>
      <c r="AV138" s="207"/>
      <c r="AW138" s="207"/>
      <c r="AX138" s="207"/>
      <c r="AY138" s="207"/>
      <c r="AZ138" s="207"/>
      <c r="BA138" s="207"/>
      <c r="BB138" s="207"/>
      <c r="BC138" s="207"/>
      <c r="BD138" s="207"/>
      <c r="BE138" s="207"/>
      <c r="BF138" s="207"/>
      <c r="BG138" s="207"/>
      <c r="BH138" s="207"/>
      <c r="BI138" s="207"/>
      <c r="BJ138" s="207"/>
      <c r="BK138" s="207"/>
      <c r="BL138" s="207"/>
      <c r="BM138" s="635" t="str">
        <f t="shared" si="9"/>
        <v>I</v>
      </c>
    </row>
    <row r="139" spans="1:65" s="2" customFormat="1" ht="26.25" hidden="1">
      <c r="A139" s="277">
        <f>A138+1</f>
        <v>69</v>
      </c>
      <c r="B139" s="277" t="str">
        <f t="shared" si="8"/>
        <v>PSS05B_Adani Renewable Energy 44 Limited (ARE44L)</v>
      </c>
      <c r="C139" s="278" t="s">
        <v>532</v>
      </c>
      <c r="D139" s="279"/>
      <c r="E139" s="28" t="s">
        <v>533</v>
      </c>
      <c r="F139" s="448" t="s">
        <v>562</v>
      </c>
      <c r="G139" s="280"/>
      <c r="H139" s="289" t="s">
        <v>563</v>
      </c>
      <c r="I139" s="28" t="s">
        <v>141</v>
      </c>
      <c r="J139" s="28" t="s">
        <v>552</v>
      </c>
      <c r="K139" s="567"/>
      <c r="L139" s="33"/>
      <c r="M139" s="568"/>
      <c r="N139" s="569" t="str" cm="1">
        <f t="array" ref="N139">_xlfn.IFNA(LOOKUP(2, 1/(MOD(COLUMN(O139:XFD139)-COLUMN(O139), 5)=2)/(O139:XFD139&lt;&gt;""), O139:XFD139),"Not Submitted")</f>
        <v>Not Submitted</v>
      </c>
      <c r="O139" s="229"/>
      <c r="P139" s="229"/>
      <c r="Q139" s="28"/>
      <c r="R139" s="34"/>
      <c r="S139" s="207"/>
      <c r="T139" s="219"/>
      <c r="U139" s="219"/>
      <c r="V139" s="569"/>
      <c r="W139" s="207"/>
      <c r="X139" s="207"/>
      <c r="Y139" s="219"/>
      <c r="Z139" s="219"/>
      <c r="AA139" s="569"/>
      <c r="AB139" s="569"/>
      <c r="AC139" s="569"/>
      <c r="AD139" s="219"/>
      <c r="AE139" s="219"/>
      <c r="AF139" s="569"/>
      <c r="AG139" s="207"/>
      <c r="AH139" s="207"/>
      <c r="AI139" s="207"/>
      <c r="AJ139" s="207"/>
      <c r="AK139" s="207"/>
      <c r="AL139" s="207"/>
      <c r="AM139" s="207"/>
      <c r="AN139" s="207"/>
      <c r="AO139" s="207"/>
      <c r="AP139" s="207"/>
      <c r="AQ139" s="207"/>
      <c r="AR139" s="207"/>
      <c r="AS139" s="207"/>
      <c r="AT139" s="207"/>
      <c r="AU139" s="207"/>
      <c r="AV139" s="207"/>
      <c r="AW139" s="207"/>
      <c r="AX139" s="207"/>
      <c r="AY139" s="207"/>
      <c r="AZ139" s="207"/>
      <c r="BA139" s="207"/>
      <c r="BB139" s="207"/>
      <c r="BC139" s="207"/>
      <c r="BD139" s="207"/>
      <c r="BE139" s="207"/>
      <c r="BF139" s="207"/>
      <c r="BG139" s="207"/>
      <c r="BH139" s="207"/>
      <c r="BI139" s="207"/>
      <c r="BJ139" s="207"/>
      <c r="BK139" s="207"/>
      <c r="BL139" s="207"/>
      <c r="BM139" s="635" t="str">
        <f t="shared" si="9"/>
        <v>I</v>
      </c>
    </row>
    <row r="140" spans="1:65" s="2" customFormat="1" ht="26.25" hidden="1">
      <c r="A140" s="277">
        <v>69</v>
      </c>
      <c r="B140" s="277" t="str">
        <f t="shared" si="8"/>
        <v>PSS05B_Adani Renewable Energy 44 Limited (ARE44L)</v>
      </c>
      <c r="C140" s="278" t="s">
        <v>532</v>
      </c>
      <c r="D140" s="279"/>
      <c r="E140" s="28" t="s">
        <v>533</v>
      </c>
      <c r="F140" s="448" t="s">
        <v>564</v>
      </c>
      <c r="G140" s="280"/>
      <c r="H140" s="289" t="s">
        <v>565</v>
      </c>
      <c r="I140" s="28" t="s">
        <v>141</v>
      </c>
      <c r="J140" s="28" t="s">
        <v>536</v>
      </c>
      <c r="K140" s="567"/>
      <c r="L140" s="33"/>
      <c r="M140" s="568"/>
      <c r="N140" s="569" t="str" cm="1">
        <f t="array" ref="N140">_xlfn.IFNA(LOOKUP(2, 1/(MOD(COLUMN(O140:XFD140)-COLUMN(O140), 5)=2)/(O140:XFD140&lt;&gt;""), O140:XFD140),"Not Submitted")</f>
        <v>Not Submitted</v>
      </c>
      <c r="O140" s="229"/>
      <c r="P140" s="229"/>
      <c r="Q140" s="28"/>
      <c r="R140" s="34"/>
      <c r="S140" s="207"/>
      <c r="T140" s="219"/>
      <c r="U140" s="219"/>
      <c r="V140" s="569"/>
      <c r="W140" s="207"/>
      <c r="X140" s="207"/>
      <c r="Y140" s="219"/>
      <c r="Z140" s="219"/>
      <c r="AA140" s="569"/>
      <c r="AB140" s="569"/>
      <c r="AC140" s="569"/>
      <c r="AD140" s="219"/>
      <c r="AE140" s="219"/>
      <c r="AF140" s="569"/>
      <c r="AG140" s="207"/>
      <c r="AH140" s="207"/>
      <c r="AI140" s="207"/>
      <c r="AJ140" s="207"/>
      <c r="AK140" s="207"/>
      <c r="AL140" s="207"/>
      <c r="AM140" s="207"/>
      <c r="AN140" s="207"/>
      <c r="AO140" s="207"/>
      <c r="AP140" s="207"/>
      <c r="AQ140" s="207"/>
      <c r="AR140" s="207"/>
      <c r="AS140" s="207"/>
      <c r="AT140" s="207"/>
      <c r="AU140" s="207"/>
      <c r="AV140" s="207"/>
      <c r="AW140" s="207"/>
      <c r="AX140" s="207"/>
      <c r="AY140" s="207"/>
      <c r="AZ140" s="207"/>
      <c r="BA140" s="207"/>
      <c r="BB140" s="207"/>
      <c r="BC140" s="207"/>
      <c r="BD140" s="207"/>
      <c r="BE140" s="207"/>
      <c r="BF140" s="207"/>
      <c r="BG140" s="207"/>
      <c r="BH140" s="207"/>
      <c r="BI140" s="207"/>
      <c r="BJ140" s="207"/>
      <c r="BK140" s="207"/>
      <c r="BL140" s="207"/>
      <c r="BM140" s="635" t="str">
        <f t="shared" si="9"/>
        <v>I</v>
      </c>
    </row>
    <row r="141" spans="1:65" s="2" customFormat="1" ht="26.25" hidden="1">
      <c r="A141" s="277">
        <f>A140+1</f>
        <v>70</v>
      </c>
      <c r="B141" s="277" t="str">
        <f t="shared" si="8"/>
        <v>PSS05B_Adani Renewable Energy 44 Limited (ARE44L)</v>
      </c>
      <c r="C141" s="278" t="s">
        <v>532</v>
      </c>
      <c r="D141" s="279"/>
      <c r="E141" s="28" t="s">
        <v>533</v>
      </c>
      <c r="F141" s="448" t="s">
        <v>566</v>
      </c>
      <c r="G141" s="280"/>
      <c r="H141" s="289" t="s">
        <v>567</v>
      </c>
      <c r="I141" s="28" t="s">
        <v>141</v>
      </c>
      <c r="J141" s="28" t="s">
        <v>536</v>
      </c>
      <c r="K141" s="567"/>
      <c r="L141" s="33"/>
      <c r="M141" s="568"/>
      <c r="N141" s="569" t="str" cm="1">
        <f t="array" ref="N141">_xlfn.IFNA(LOOKUP(2, 1/(MOD(COLUMN(O141:XFD141)-COLUMN(O141), 5)=2)/(O141:XFD141&lt;&gt;""), O141:XFD141),"Not Submitted")</f>
        <v>Not Submitted</v>
      </c>
      <c r="O141" s="229"/>
      <c r="P141" s="229"/>
      <c r="Q141" s="28"/>
      <c r="R141" s="34"/>
      <c r="S141" s="207"/>
      <c r="T141" s="219"/>
      <c r="U141" s="219"/>
      <c r="V141" s="569"/>
      <c r="W141" s="207"/>
      <c r="X141" s="207"/>
      <c r="Y141" s="219"/>
      <c r="Z141" s="219"/>
      <c r="AA141" s="569"/>
      <c r="AB141" s="569"/>
      <c r="AC141" s="569"/>
      <c r="AD141" s="219"/>
      <c r="AE141" s="219"/>
      <c r="AF141" s="569"/>
      <c r="AG141" s="207"/>
      <c r="AH141" s="207"/>
      <c r="AI141" s="207"/>
      <c r="AJ141" s="207"/>
      <c r="AK141" s="207"/>
      <c r="AL141" s="207"/>
      <c r="AM141" s="207"/>
      <c r="AN141" s="207"/>
      <c r="AO141" s="207"/>
      <c r="AP141" s="207"/>
      <c r="AQ141" s="207"/>
      <c r="AR141" s="207"/>
      <c r="AS141" s="207"/>
      <c r="AT141" s="207"/>
      <c r="AU141" s="207"/>
      <c r="AV141" s="207"/>
      <c r="AW141" s="207"/>
      <c r="AX141" s="207"/>
      <c r="AY141" s="207"/>
      <c r="AZ141" s="207"/>
      <c r="BA141" s="207"/>
      <c r="BB141" s="207"/>
      <c r="BC141" s="207"/>
      <c r="BD141" s="207"/>
      <c r="BE141" s="207"/>
      <c r="BF141" s="207"/>
      <c r="BG141" s="207"/>
      <c r="BH141" s="207"/>
      <c r="BI141" s="207"/>
      <c r="BJ141" s="207"/>
      <c r="BK141" s="207"/>
      <c r="BL141" s="207"/>
      <c r="BM141" s="635" t="str">
        <f t="shared" si="9"/>
        <v>I</v>
      </c>
    </row>
    <row r="142" spans="1:65" s="2" customFormat="1" ht="26.25" hidden="1">
      <c r="A142" s="277">
        <v>70</v>
      </c>
      <c r="B142" s="277" t="str">
        <f t="shared" ref="B142:B174" si="10">$A$1</f>
        <v>PSS05B_Adani Renewable Energy 44 Limited (ARE44L)</v>
      </c>
      <c r="C142" s="278" t="s">
        <v>532</v>
      </c>
      <c r="D142" s="279"/>
      <c r="E142" s="28" t="s">
        <v>533</v>
      </c>
      <c r="F142" s="448" t="s">
        <v>568</v>
      </c>
      <c r="G142" s="280"/>
      <c r="H142" s="289" t="s">
        <v>569</v>
      </c>
      <c r="I142" s="28" t="s">
        <v>141</v>
      </c>
      <c r="J142" s="28" t="s">
        <v>536</v>
      </c>
      <c r="K142" s="567"/>
      <c r="L142" s="33"/>
      <c r="M142" s="568"/>
      <c r="N142" s="569" t="str" cm="1">
        <f t="array" ref="N142">_xlfn.IFNA(LOOKUP(2, 1/(MOD(COLUMN(O142:XFD142)-COLUMN(O142), 5)=2)/(O142:XFD142&lt;&gt;""), O142:XFD142),"Not Submitted")</f>
        <v>Not Submitted</v>
      </c>
      <c r="O142" s="229"/>
      <c r="P142" s="229"/>
      <c r="Q142" s="28"/>
      <c r="R142" s="34"/>
      <c r="S142" s="207"/>
      <c r="T142" s="219"/>
      <c r="U142" s="219"/>
      <c r="V142" s="569"/>
      <c r="W142" s="207"/>
      <c r="X142" s="207"/>
      <c r="Y142" s="219"/>
      <c r="Z142" s="219"/>
      <c r="AA142" s="569"/>
      <c r="AB142" s="569"/>
      <c r="AC142" s="569"/>
      <c r="AD142" s="219"/>
      <c r="AE142" s="219"/>
      <c r="AF142" s="569"/>
      <c r="AG142" s="207"/>
      <c r="AH142" s="207"/>
      <c r="AI142" s="207"/>
      <c r="AJ142" s="207"/>
      <c r="AK142" s="207"/>
      <c r="AL142" s="207"/>
      <c r="AM142" s="207"/>
      <c r="AN142" s="207"/>
      <c r="AO142" s="207"/>
      <c r="AP142" s="207"/>
      <c r="AQ142" s="207"/>
      <c r="AR142" s="207"/>
      <c r="AS142" s="207"/>
      <c r="AT142" s="207"/>
      <c r="AU142" s="207"/>
      <c r="AV142" s="207"/>
      <c r="AW142" s="207"/>
      <c r="AX142" s="207"/>
      <c r="AY142" s="207"/>
      <c r="AZ142" s="207"/>
      <c r="BA142" s="207"/>
      <c r="BB142" s="207"/>
      <c r="BC142" s="207"/>
      <c r="BD142" s="207"/>
      <c r="BE142" s="207"/>
      <c r="BF142" s="207"/>
      <c r="BG142" s="207"/>
      <c r="BH142" s="207"/>
      <c r="BI142" s="207"/>
      <c r="BJ142" s="207"/>
      <c r="BK142" s="207"/>
      <c r="BL142" s="207"/>
      <c r="BM142" s="635" t="str">
        <f t="shared" si="9"/>
        <v>I</v>
      </c>
    </row>
    <row r="143" spans="1:65" s="2" customFormat="1" ht="26.25" hidden="1">
      <c r="A143" s="277">
        <f>A142+1</f>
        <v>71</v>
      </c>
      <c r="B143" s="277" t="str">
        <f t="shared" si="10"/>
        <v>PSS05B_Adani Renewable Energy 44 Limited (ARE44L)</v>
      </c>
      <c r="C143" s="278" t="s">
        <v>532</v>
      </c>
      <c r="D143" s="279"/>
      <c r="E143" s="28" t="s">
        <v>533</v>
      </c>
      <c r="F143" s="448" t="s">
        <v>570</v>
      </c>
      <c r="G143" s="280"/>
      <c r="H143" s="289" t="s">
        <v>571</v>
      </c>
      <c r="I143" s="28" t="s">
        <v>141</v>
      </c>
      <c r="J143" s="28" t="s">
        <v>536</v>
      </c>
      <c r="K143" s="567"/>
      <c r="L143" s="33"/>
      <c r="M143" s="568"/>
      <c r="N143" s="569" t="str" cm="1">
        <f t="array" ref="N143">_xlfn.IFNA(LOOKUP(2, 1/(MOD(COLUMN(O143:XFD143)-COLUMN(O143), 5)=2)/(O143:XFD143&lt;&gt;""), O143:XFD143),"Not Submitted")</f>
        <v>Not Submitted</v>
      </c>
      <c r="O143" s="229"/>
      <c r="P143" s="229"/>
      <c r="Q143" s="28"/>
      <c r="R143" s="34"/>
      <c r="S143" s="207"/>
      <c r="T143" s="219"/>
      <c r="U143" s="219"/>
      <c r="V143" s="569"/>
      <c r="W143" s="207"/>
      <c r="X143" s="207"/>
      <c r="Y143" s="219"/>
      <c r="Z143" s="219"/>
      <c r="AA143" s="569"/>
      <c r="AB143" s="569"/>
      <c r="AC143" s="569"/>
      <c r="AD143" s="219"/>
      <c r="AE143" s="219"/>
      <c r="AF143" s="569"/>
      <c r="AG143" s="207"/>
      <c r="AH143" s="207"/>
      <c r="AI143" s="207"/>
      <c r="AJ143" s="207"/>
      <c r="AK143" s="207"/>
      <c r="AL143" s="207"/>
      <c r="AM143" s="207"/>
      <c r="AN143" s="207"/>
      <c r="AO143" s="207"/>
      <c r="AP143" s="207"/>
      <c r="AQ143" s="207"/>
      <c r="AR143" s="207"/>
      <c r="AS143" s="207"/>
      <c r="AT143" s="207"/>
      <c r="AU143" s="207"/>
      <c r="AV143" s="207"/>
      <c r="AW143" s="207"/>
      <c r="AX143" s="207"/>
      <c r="AY143" s="207"/>
      <c r="AZ143" s="207"/>
      <c r="BA143" s="207"/>
      <c r="BB143" s="207"/>
      <c r="BC143" s="207"/>
      <c r="BD143" s="207"/>
      <c r="BE143" s="207"/>
      <c r="BF143" s="207"/>
      <c r="BG143" s="207"/>
      <c r="BH143" s="207"/>
      <c r="BI143" s="207"/>
      <c r="BJ143" s="207"/>
      <c r="BK143" s="207"/>
      <c r="BL143" s="207"/>
      <c r="BM143" s="635" t="str">
        <f t="shared" si="9"/>
        <v>I</v>
      </c>
    </row>
    <row r="144" spans="1:65" s="2" customFormat="1" ht="26.25" hidden="1">
      <c r="A144" s="277">
        <v>71</v>
      </c>
      <c r="B144" s="277" t="str">
        <f t="shared" si="10"/>
        <v>PSS05B_Adani Renewable Energy 44 Limited (ARE44L)</v>
      </c>
      <c r="C144" s="278" t="s">
        <v>532</v>
      </c>
      <c r="D144" s="279"/>
      <c r="E144" s="28" t="s">
        <v>533</v>
      </c>
      <c r="F144" s="448" t="s">
        <v>572</v>
      </c>
      <c r="G144" s="280"/>
      <c r="H144" s="289" t="s">
        <v>573</v>
      </c>
      <c r="I144" s="28" t="s">
        <v>141</v>
      </c>
      <c r="J144" s="28" t="s">
        <v>536</v>
      </c>
      <c r="K144" s="567"/>
      <c r="L144" s="33"/>
      <c r="M144" s="568"/>
      <c r="N144" s="569" t="str" cm="1">
        <f t="array" ref="N144">_xlfn.IFNA(LOOKUP(2, 1/(MOD(COLUMN(O144:XFD144)-COLUMN(O144), 5)=2)/(O144:XFD144&lt;&gt;""), O144:XFD144),"Not Submitted")</f>
        <v>Not Submitted</v>
      </c>
      <c r="O144" s="229"/>
      <c r="P144" s="229"/>
      <c r="Q144" s="28"/>
      <c r="R144" s="34"/>
      <c r="S144" s="207"/>
      <c r="T144" s="219"/>
      <c r="U144" s="219"/>
      <c r="V144" s="569"/>
      <c r="W144" s="207"/>
      <c r="X144" s="207"/>
      <c r="Y144" s="219"/>
      <c r="Z144" s="219"/>
      <c r="AA144" s="569"/>
      <c r="AB144" s="569"/>
      <c r="AC144" s="569"/>
      <c r="AD144" s="219"/>
      <c r="AE144" s="219"/>
      <c r="AF144" s="569"/>
      <c r="AG144" s="207"/>
      <c r="AH144" s="207"/>
      <c r="AI144" s="207"/>
      <c r="AJ144" s="207"/>
      <c r="AK144" s="207"/>
      <c r="AL144" s="207"/>
      <c r="AM144" s="207"/>
      <c r="AN144" s="207"/>
      <c r="AO144" s="207"/>
      <c r="AP144" s="207"/>
      <c r="AQ144" s="207"/>
      <c r="AR144" s="207"/>
      <c r="AS144" s="207"/>
      <c r="AT144" s="207"/>
      <c r="AU144" s="207"/>
      <c r="AV144" s="207"/>
      <c r="AW144" s="207"/>
      <c r="AX144" s="207"/>
      <c r="AY144" s="207"/>
      <c r="AZ144" s="207"/>
      <c r="BA144" s="207"/>
      <c r="BB144" s="207"/>
      <c r="BC144" s="207"/>
      <c r="BD144" s="207"/>
      <c r="BE144" s="207"/>
      <c r="BF144" s="207"/>
      <c r="BG144" s="207"/>
      <c r="BH144" s="207"/>
      <c r="BI144" s="207"/>
      <c r="BJ144" s="207"/>
      <c r="BK144" s="207"/>
      <c r="BL144" s="207"/>
      <c r="BM144" s="635" t="str">
        <f t="shared" si="9"/>
        <v>I</v>
      </c>
    </row>
    <row r="145" spans="1:75" s="2" customFormat="1" ht="26.25" hidden="1">
      <c r="A145" s="277">
        <f>A144+1</f>
        <v>72</v>
      </c>
      <c r="B145" s="277" t="str">
        <f t="shared" si="10"/>
        <v>PSS05B_Adani Renewable Energy 44 Limited (ARE44L)</v>
      </c>
      <c r="C145" s="278" t="s">
        <v>532</v>
      </c>
      <c r="D145" s="279"/>
      <c r="E145" s="28" t="s">
        <v>533</v>
      </c>
      <c r="F145" s="448" t="s">
        <v>574</v>
      </c>
      <c r="G145" s="280"/>
      <c r="H145" s="289" t="s">
        <v>575</v>
      </c>
      <c r="I145" s="28" t="s">
        <v>141</v>
      </c>
      <c r="J145" s="28" t="s">
        <v>536</v>
      </c>
      <c r="K145" s="567"/>
      <c r="L145" s="33"/>
      <c r="M145" s="568"/>
      <c r="N145" s="569" t="str" cm="1">
        <f t="array" ref="N145">_xlfn.IFNA(LOOKUP(2, 1/(MOD(COLUMN(O145:XFD145)-COLUMN(O145), 5)=2)/(O145:XFD145&lt;&gt;""), O145:XFD145),"Not Submitted")</f>
        <v>Not Submitted</v>
      </c>
      <c r="O145" s="229"/>
      <c r="P145" s="229"/>
      <c r="Q145" s="28"/>
      <c r="R145" s="34"/>
      <c r="S145" s="207"/>
      <c r="T145" s="219"/>
      <c r="U145" s="219"/>
      <c r="V145" s="569"/>
      <c r="W145" s="207"/>
      <c r="X145" s="207"/>
      <c r="Y145" s="219"/>
      <c r="Z145" s="219"/>
      <c r="AA145" s="569"/>
      <c r="AB145" s="569"/>
      <c r="AC145" s="569"/>
      <c r="AD145" s="219"/>
      <c r="AE145" s="219"/>
      <c r="AF145" s="569"/>
      <c r="AG145" s="207"/>
      <c r="AH145" s="207"/>
      <c r="AI145" s="207"/>
      <c r="AJ145" s="207"/>
      <c r="AK145" s="207"/>
      <c r="AL145" s="207"/>
      <c r="AM145" s="207"/>
      <c r="AN145" s="207"/>
      <c r="AO145" s="207"/>
      <c r="AP145" s="207"/>
      <c r="AQ145" s="207"/>
      <c r="AR145" s="207"/>
      <c r="AS145" s="207"/>
      <c r="AT145" s="207"/>
      <c r="AU145" s="207"/>
      <c r="AV145" s="207"/>
      <c r="AW145" s="207"/>
      <c r="AX145" s="207"/>
      <c r="AY145" s="207"/>
      <c r="AZ145" s="207"/>
      <c r="BA145" s="207"/>
      <c r="BB145" s="207"/>
      <c r="BC145" s="207"/>
      <c r="BD145" s="207"/>
      <c r="BE145" s="207"/>
      <c r="BF145" s="207"/>
      <c r="BG145" s="207"/>
      <c r="BH145" s="207"/>
      <c r="BI145" s="207"/>
      <c r="BJ145" s="207"/>
      <c r="BK145" s="207"/>
      <c r="BL145" s="207"/>
      <c r="BM145" s="635" t="str">
        <f t="shared" si="9"/>
        <v>I</v>
      </c>
    </row>
    <row r="146" spans="1:75" s="2" customFormat="1" ht="26.25" hidden="1">
      <c r="A146" s="277">
        <v>72</v>
      </c>
      <c r="B146" s="277" t="str">
        <f t="shared" si="10"/>
        <v>PSS05B_Adani Renewable Energy 44 Limited (ARE44L)</v>
      </c>
      <c r="C146" s="278" t="s">
        <v>532</v>
      </c>
      <c r="D146" s="279"/>
      <c r="E146" s="28" t="s">
        <v>533</v>
      </c>
      <c r="F146" s="448" t="s">
        <v>576</v>
      </c>
      <c r="G146" s="280"/>
      <c r="H146" s="289" t="s">
        <v>577</v>
      </c>
      <c r="I146" s="28" t="s">
        <v>141</v>
      </c>
      <c r="J146" s="28" t="s">
        <v>536</v>
      </c>
      <c r="K146" s="567"/>
      <c r="L146" s="33"/>
      <c r="M146" s="568"/>
      <c r="N146" s="569" t="str" cm="1">
        <f t="array" ref="N146">_xlfn.IFNA(LOOKUP(2, 1/(MOD(COLUMN(O146:XFD146)-COLUMN(O146), 5)=2)/(O146:XFD146&lt;&gt;""), O146:XFD146),"Not Submitted")</f>
        <v>Not Submitted</v>
      </c>
      <c r="O146" s="229"/>
      <c r="P146" s="229"/>
      <c r="Q146" s="28"/>
      <c r="R146" s="34"/>
      <c r="S146" s="207"/>
      <c r="T146" s="219"/>
      <c r="U146" s="219"/>
      <c r="V146" s="569"/>
      <c r="W146" s="207"/>
      <c r="X146" s="207"/>
      <c r="Y146" s="219"/>
      <c r="Z146" s="219"/>
      <c r="AA146" s="569"/>
      <c r="AB146" s="569"/>
      <c r="AC146" s="569"/>
      <c r="AD146" s="219"/>
      <c r="AE146" s="219"/>
      <c r="AF146" s="569"/>
      <c r="AG146" s="207"/>
      <c r="AH146" s="207"/>
      <c r="AI146" s="207"/>
      <c r="AJ146" s="207"/>
      <c r="AK146" s="207"/>
      <c r="AL146" s="207"/>
      <c r="AM146" s="207"/>
      <c r="AN146" s="207"/>
      <c r="AO146" s="207"/>
      <c r="AP146" s="207"/>
      <c r="AQ146" s="207"/>
      <c r="AR146" s="207"/>
      <c r="AS146" s="207"/>
      <c r="AT146" s="207"/>
      <c r="AU146" s="207"/>
      <c r="AV146" s="207"/>
      <c r="AW146" s="207"/>
      <c r="AX146" s="207"/>
      <c r="AY146" s="207"/>
      <c r="AZ146" s="207"/>
      <c r="BA146" s="207"/>
      <c r="BB146" s="207"/>
      <c r="BC146" s="207"/>
      <c r="BD146" s="207"/>
      <c r="BE146" s="207"/>
      <c r="BF146" s="207"/>
      <c r="BG146" s="207"/>
      <c r="BH146" s="207"/>
      <c r="BI146" s="207"/>
      <c r="BJ146" s="207"/>
      <c r="BK146" s="207"/>
      <c r="BL146" s="207"/>
      <c r="BM146" s="635" t="str">
        <f t="shared" si="9"/>
        <v>I</v>
      </c>
    </row>
    <row r="147" spans="1:75" s="2" customFormat="1" ht="26.25" hidden="1">
      <c r="A147" s="277">
        <f>A146+1</f>
        <v>73</v>
      </c>
      <c r="B147" s="277" t="str">
        <f t="shared" si="10"/>
        <v>PSS05B_Adani Renewable Energy 44 Limited (ARE44L)</v>
      </c>
      <c r="C147" s="278" t="s">
        <v>532</v>
      </c>
      <c r="D147" s="279"/>
      <c r="E147" s="28" t="s">
        <v>533</v>
      </c>
      <c r="F147" s="448" t="s">
        <v>578</v>
      </c>
      <c r="G147" s="280"/>
      <c r="H147" s="289" t="s">
        <v>579</v>
      </c>
      <c r="I147" s="28" t="s">
        <v>141</v>
      </c>
      <c r="J147" s="28" t="s">
        <v>561</v>
      </c>
      <c r="K147" s="567"/>
      <c r="L147" s="33"/>
      <c r="M147" s="568"/>
      <c r="N147" s="569" t="str" cm="1">
        <f t="array" ref="N147">_xlfn.IFNA(LOOKUP(2, 1/(MOD(COLUMN(O147:XFD147)-COLUMN(O147), 5)=2)/(O147:XFD147&lt;&gt;""), O147:XFD147),"Not Submitted")</f>
        <v>Not Submitted</v>
      </c>
      <c r="O147" s="229"/>
      <c r="P147" s="229"/>
      <c r="Q147" s="28"/>
      <c r="R147" s="34"/>
      <c r="S147" s="207"/>
      <c r="T147" s="219"/>
      <c r="U147" s="219"/>
      <c r="V147" s="569"/>
      <c r="W147" s="207"/>
      <c r="X147" s="207"/>
      <c r="Y147" s="219"/>
      <c r="Z147" s="219"/>
      <c r="AA147" s="569"/>
      <c r="AB147" s="569"/>
      <c r="AC147" s="569"/>
      <c r="AD147" s="219"/>
      <c r="AE147" s="219"/>
      <c r="AF147" s="569"/>
      <c r="AG147" s="207"/>
      <c r="AH147" s="207"/>
      <c r="AI147" s="207"/>
      <c r="AJ147" s="207"/>
      <c r="AK147" s="207"/>
      <c r="AL147" s="207"/>
      <c r="AM147" s="207"/>
      <c r="AN147" s="207"/>
      <c r="AO147" s="207"/>
      <c r="AP147" s="207"/>
      <c r="AQ147" s="207"/>
      <c r="AR147" s="207"/>
      <c r="AS147" s="207"/>
      <c r="AT147" s="207"/>
      <c r="AU147" s="207"/>
      <c r="AV147" s="207"/>
      <c r="AW147" s="207"/>
      <c r="AX147" s="207"/>
      <c r="AY147" s="207"/>
      <c r="AZ147" s="207"/>
      <c r="BA147" s="207"/>
      <c r="BB147" s="207"/>
      <c r="BC147" s="207"/>
      <c r="BD147" s="207"/>
      <c r="BE147" s="207"/>
      <c r="BF147" s="207"/>
      <c r="BG147" s="207"/>
      <c r="BH147" s="207"/>
      <c r="BI147" s="207"/>
      <c r="BJ147" s="207"/>
      <c r="BK147" s="207"/>
      <c r="BL147" s="207"/>
      <c r="BM147" s="635" t="str">
        <f t="shared" si="9"/>
        <v>I</v>
      </c>
    </row>
    <row r="148" spans="1:75" s="2" customFormat="1" ht="26.25" hidden="1">
      <c r="A148" s="277">
        <v>73</v>
      </c>
      <c r="B148" s="277" t="str">
        <f t="shared" si="10"/>
        <v>PSS05B_Adani Renewable Energy 44 Limited (ARE44L)</v>
      </c>
      <c r="C148" s="278" t="s">
        <v>532</v>
      </c>
      <c r="D148" s="279"/>
      <c r="E148" s="28" t="s">
        <v>533</v>
      </c>
      <c r="F148" s="448" t="s">
        <v>580</v>
      </c>
      <c r="G148" s="280"/>
      <c r="H148" s="289" t="s">
        <v>581</v>
      </c>
      <c r="I148" s="28" t="s">
        <v>141</v>
      </c>
      <c r="J148" s="28" t="s">
        <v>142</v>
      </c>
      <c r="K148" s="567">
        <v>46036</v>
      </c>
      <c r="L148" s="33"/>
      <c r="M148" s="568"/>
      <c r="N148" s="569" t="str" cm="1">
        <f t="array" ref="N148">_xlfn.IFNA(LOOKUP(2, 1/(MOD(COLUMN(O148:XFD148)-COLUMN(O148), 5)=2)/(O148:XFD148&lt;&gt;""), O148:XFD148),"Not Submitted")</f>
        <v>Not Submitted</v>
      </c>
      <c r="O148" s="229"/>
      <c r="P148" s="229"/>
      <c r="Q148" s="28"/>
      <c r="R148" s="34"/>
      <c r="S148" s="207"/>
      <c r="T148" s="219"/>
      <c r="U148" s="219"/>
      <c r="V148" s="569"/>
      <c r="W148" s="207"/>
      <c r="X148" s="207"/>
      <c r="Y148" s="219"/>
      <c r="Z148" s="219"/>
      <c r="AA148" s="569"/>
      <c r="AB148" s="569"/>
      <c r="AC148" s="569"/>
      <c r="AD148" s="219"/>
      <c r="AE148" s="219"/>
      <c r="AF148" s="569"/>
      <c r="AG148" s="207"/>
      <c r="AH148" s="207"/>
      <c r="AI148" s="207"/>
      <c r="AJ148" s="207"/>
      <c r="AK148" s="207"/>
      <c r="AL148" s="207"/>
      <c r="AM148" s="207"/>
      <c r="AN148" s="207"/>
      <c r="AO148" s="207"/>
      <c r="AP148" s="207"/>
      <c r="AQ148" s="207"/>
      <c r="AR148" s="207"/>
      <c r="AS148" s="207"/>
      <c r="AT148" s="207"/>
      <c r="AU148" s="207"/>
      <c r="AV148" s="207"/>
      <c r="AW148" s="207"/>
      <c r="AX148" s="207"/>
      <c r="AY148" s="207"/>
      <c r="AZ148" s="207"/>
      <c r="BA148" s="207"/>
      <c r="BB148" s="207"/>
      <c r="BC148" s="207"/>
      <c r="BD148" s="207"/>
      <c r="BE148" s="207"/>
      <c r="BF148" s="207"/>
      <c r="BG148" s="207"/>
      <c r="BH148" s="207"/>
      <c r="BI148" s="207"/>
      <c r="BJ148" s="207"/>
      <c r="BK148" s="207"/>
      <c r="BL148" s="207"/>
      <c r="BM148" s="635" t="str">
        <f t="shared" si="9"/>
        <v>I</v>
      </c>
    </row>
    <row r="149" spans="1:75" s="2" customFormat="1" ht="26.25" hidden="1">
      <c r="A149" s="277">
        <f>A148+1</f>
        <v>74</v>
      </c>
      <c r="B149" s="277" t="str">
        <f t="shared" si="10"/>
        <v>PSS05B_Adani Renewable Energy 44 Limited (ARE44L)</v>
      </c>
      <c r="C149" s="278" t="s">
        <v>532</v>
      </c>
      <c r="D149" s="279"/>
      <c r="E149" s="28" t="s">
        <v>533</v>
      </c>
      <c r="F149" s="448" t="s">
        <v>582</v>
      </c>
      <c r="G149" s="280"/>
      <c r="H149" s="289" t="s">
        <v>583</v>
      </c>
      <c r="I149" s="28" t="s">
        <v>141</v>
      </c>
      <c r="J149" s="28" t="s">
        <v>561</v>
      </c>
      <c r="K149" s="567"/>
      <c r="L149" s="33"/>
      <c r="M149" s="568"/>
      <c r="N149" s="569" t="str" cm="1">
        <f t="array" ref="N149">_xlfn.IFNA(LOOKUP(2, 1/(MOD(COLUMN(O149:XFD149)-COLUMN(O149), 5)=2)/(O149:XFD149&lt;&gt;""), O149:XFD149),"Not Submitted")</f>
        <v>Not Submitted</v>
      </c>
      <c r="O149" s="229"/>
      <c r="P149" s="229"/>
      <c r="Q149" s="28"/>
      <c r="R149" s="34"/>
      <c r="S149" s="207"/>
      <c r="T149" s="219"/>
      <c r="U149" s="219"/>
      <c r="V149" s="569"/>
      <c r="W149" s="207"/>
      <c r="X149" s="207"/>
      <c r="Y149" s="219"/>
      <c r="Z149" s="219"/>
      <c r="AA149" s="569"/>
      <c r="AB149" s="569"/>
      <c r="AC149" s="569"/>
      <c r="AD149" s="219"/>
      <c r="AE149" s="219"/>
      <c r="AF149" s="569"/>
      <c r="AG149" s="207"/>
      <c r="AH149" s="207"/>
      <c r="AI149" s="207"/>
      <c r="AJ149" s="207"/>
      <c r="AK149" s="207"/>
      <c r="AL149" s="207"/>
      <c r="AM149" s="207"/>
      <c r="AN149" s="207"/>
      <c r="AO149" s="207"/>
      <c r="AP149" s="207"/>
      <c r="AQ149" s="207"/>
      <c r="AR149" s="207"/>
      <c r="AS149" s="207"/>
      <c r="AT149" s="207"/>
      <c r="AU149" s="207"/>
      <c r="AV149" s="207"/>
      <c r="AW149" s="207"/>
      <c r="AX149" s="207"/>
      <c r="AY149" s="207"/>
      <c r="AZ149" s="207"/>
      <c r="BA149" s="207"/>
      <c r="BB149" s="207"/>
      <c r="BC149" s="207"/>
      <c r="BD149" s="207"/>
      <c r="BE149" s="207"/>
      <c r="BF149" s="207"/>
      <c r="BG149" s="207"/>
      <c r="BH149" s="207"/>
      <c r="BI149" s="207"/>
      <c r="BJ149" s="207"/>
      <c r="BK149" s="207"/>
      <c r="BL149" s="207"/>
      <c r="BM149" s="635" t="str">
        <f t="shared" si="9"/>
        <v>I</v>
      </c>
    </row>
    <row r="150" spans="1:75" s="2" customFormat="1" ht="26.25" hidden="1">
      <c r="A150" s="277">
        <v>74</v>
      </c>
      <c r="B150" s="277" t="str">
        <f t="shared" si="10"/>
        <v>PSS05B_Adani Renewable Energy 44 Limited (ARE44L)</v>
      </c>
      <c r="C150" s="278" t="s">
        <v>532</v>
      </c>
      <c r="D150" s="279"/>
      <c r="E150" s="28" t="s">
        <v>533</v>
      </c>
      <c r="F150" s="448" t="s">
        <v>584</v>
      </c>
      <c r="G150" s="280"/>
      <c r="H150" s="289" t="s">
        <v>585</v>
      </c>
      <c r="I150" s="28" t="s">
        <v>141</v>
      </c>
      <c r="J150" s="28"/>
      <c r="K150" s="567"/>
      <c r="L150" s="33"/>
      <c r="M150" s="568"/>
      <c r="N150" s="569" t="str" cm="1">
        <f t="array" ref="N150">_xlfn.IFNA(LOOKUP(2, 1/(MOD(COLUMN(O150:XFD150)-COLUMN(O150), 5)=2)/(O150:XFD150&lt;&gt;""), O150:XFD150),"Not Submitted")</f>
        <v>Not Submitted</v>
      </c>
      <c r="O150" s="229"/>
      <c r="P150" s="229"/>
      <c r="Q150" s="28"/>
      <c r="R150" s="34"/>
      <c r="S150" s="207"/>
      <c r="T150" s="219"/>
      <c r="U150" s="219"/>
      <c r="V150" s="569"/>
      <c r="W150" s="207"/>
      <c r="X150" s="207"/>
      <c r="Y150" s="219"/>
      <c r="Z150" s="219"/>
      <c r="AA150" s="569"/>
      <c r="AB150" s="569"/>
      <c r="AC150" s="569"/>
      <c r="AD150" s="219"/>
      <c r="AE150" s="219"/>
      <c r="AF150" s="569"/>
      <c r="AG150" s="207"/>
      <c r="AH150" s="207"/>
      <c r="AI150" s="207"/>
      <c r="AJ150" s="207"/>
      <c r="AK150" s="207"/>
      <c r="AL150" s="207"/>
      <c r="AM150" s="207"/>
      <c r="AN150" s="207"/>
      <c r="AO150" s="207"/>
      <c r="AP150" s="207"/>
      <c r="AQ150" s="207"/>
      <c r="AR150" s="207"/>
      <c r="AS150" s="207"/>
      <c r="AT150" s="207"/>
      <c r="AU150" s="207"/>
      <c r="AV150" s="207"/>
      <c r="AW150" s="207"/>
      <c r="AX150" s="207"/>
      <c r="AY150" s="207"/>
      <c r="AZ150" s="207"/>
      <c r="BA150" s="207"/>
      <c r="BB150" s="207"/>
      <c r="BC150" s="207"/>
      <c r="BD150" s="207"/>
      <c r="BE150" s="207"/>
      <c r="BF150" s="207"/>
      <c r="BG150" s="207"/>
      <c r="BH150" s="207"/>
      <c r="BI150" s="207"/>
      <c r="BJ150" s="207"/>
      <c r="BK150" s="207"/>
      <c r="BL150" s="207"/>
      <c r="BM150" s="635" t="str">
        <f t="shared" si="9"/>
        <v>I</v>
      </c>
    </row>
    <row r="151" spans="1:75" s="2" customFormat="1" ht="26.25" hidden="1">
      <c r="A151" s="277">
        <f>A150+1</f>
        <v>75</v>
      </c>
      <c r="B151" s="277" t="str">
        <f t="shared" si="10"/>
        <v>PSS05B_Adani Renewable Energy 44 Limited (ARE44L)</v>
      </c>
      <c r="C151" s="278" t="s">
        <v>532</v>
      </c>
      <c r="D151" s="279"/>
      <c r="E151" s="28" t="s">
        <v>533</v>
      </c>
      <c r="F151" s="448" t="s">
        <v>586</v>
      </c>
      <c r="G151" s="280"/>
      <c r="H151" s="289" t="s">
        <v>587</v>
      </c>
      <c r="I151" s="28" t="s">
        <v>190</v>
      </c>
      <c r="J151" s="28" t="s">
        <v>588</v>
      </c>
      <c r="K151" s="567"/>
      <c r="L151" s="33"/>
      <c r="M151" s="568"/>
      <c r="N151" s="569" t="str" cm="1">
        <f t="array" ref="N151">_xlfn.IFNA(LOOKUP(2, 1/(MOD(COLUMN(O151:XFD151)-COLUMN(O151), 5)=2)/(O151:XFD151&lt;&gt;""), O151:XFD151),"Not Submitted")</f>
        <v>Not Submitted</v>
      </c>
      <c r="O151" s="229"/>
      <c r="P151" s="229"/>
      <c r="Q151" s="28"/>
      <c r="R151" s="34"/>
      <c r="S151" s="207"/>
      <c r="T151" s="219"/>
      <c r="U151" s="219"/>
      <c r="V151" s="569"/>
      <c r="W151" s="207"/>
      <c r="X151" s="207"/>
      <c r="Y151" s="219"/>
      <c r="Z151" s="219"/>
      <c r="AA151" s="569"/>
      <c r="AB151" s="569"/>
      <c r="AC151" s="569"/>
      <c r="AD151" s="219"/>
      <c r="AE151" s="219"/>
      <c r="AF151" s="569"/>
      <c r="AG151" s="207"/>
      <c r="AH151" s="207"/>
      <c r="AI151" s="207"/>
      <c r="AJ151" s="207"/>
      <c r="AK151" s="207"/>
      <c r="AL151" s="207"/>
      <c r="AM151" s="207"/>
      <c r="AN151" s="207"/>
      <c r="AO151" s="207"/>
      <c r="AP151" s="207"/>
      <c r="AQ151" s="207"/>
      <c r="AR151" s="207"/>
      <c r="AS151" s="207"/>
      <c r="AT151" s="207"/>
      <c r="AU151" s="207"/>
      <c r="AV151" s="207"/>
      <c r="AW151" s="207"/>
      <c r="AX151" s="207"/>
      <c r="AY151" s="207"/>
      <c r="AZ151" s="207"/>
      <c r="BA151" s="207"/>
      <c r="BB151" s="207"/>
      <c r="BC151" s="207"/>
      <c r="BD151" s="207"/>
      <c r="BE151" s="207"/>
      <c r="BF151" s="207"/>
      <c r="BG151" s="207"/>
      <c r="BH151" s="207"/>
      <c r="BI151" s="207"/>
      <c r="BJ151" s="207"/>
      <c r="BK151" s="207"/>
      <c r="BL151" s="207"/>
      <c r="BM151" s="635" t="str">
        <f t="shared" si="9"/>
        <v>I</v>
      </c>
    </row>
    <row r="152" spans="1:75" s="2" customFormat="1" ht="27" hidden="1">
      <c r="A152" s="277">
        <v>116</v>
      </c>
      <c r="B152" s="277" t="str">
        <f t="shared" si="10"/>
        <v>PSS05B_Adani Renewable Energy 44 Limited (ARE44L)</v>
      </c>
      <c r="C152" s="279" t="s">
        <v>589</v>
      </c>
      <c r="D152" s="279" t="s">
        <v>23</v>
      </c>
      <c r="E152" s="28" t="s">
        <v>590</v>
      </c>
      <c r="F152" s="211" t="s">
        <v>591</v>
      </c>
      <c r="G152" s="78" t="s">
        <v>592</v>
      </c>
      <c r="H152" s="211" t="s">
        <v>593</v>
      </c>
      <c r="I152" s="28" t="s">
        <v>141</v>
      </c>
      <c r="J152" s="28" t="s">
        <v>142</v>
      </c>
      <c r="K152" s="567">
        <v>46053</v>
      </c>
      <c r="L152" s="33"/>
      <c r="M152" s="613"/>
      <c r="N152" s="569" t="str" cm="1">
        <f t="array" ref="N152">_xlfn.IFNA(LOOKUP(2, 1/(MOD(COLUMN(O152:XFD152)-COLUMN(O152), 5)=2)/(O152:XFD152&lt;&gt;""), O152:XFD152),"Not Submitted")</f>
        <v>Cat. -II</v>
      </c>
      <c r="O152" s="229" t="s">
        <v>171</v>
      </c>
      <c r="P152" s="229"/>
      <c r="Q152" s="64"/>
      <c r="R152" s="34"/>
      <c r="S152" s="207"/>
      <c r="T152" s="219" t="s">
        <v>171</v>
      </c>
      <c r="U152" s="219">
        <v>46058</v>
      </c>
      <c r="V152" s="569" t="s">
        <v>35</v>
      </c>
      <c r="W152" s="207"/>
      <c r="X152" s="207"/>
      <c r="Y152" s="219"/>
      <c r="Z152" s="219"/>
      <c r="AA152" s="569"/>
      <c r="AB152" s="569"/>
      <c r="AC152" s="569"/>
      <c r="AD152" s="219"/>
      <c r="AE152" s="219"/>
      <c r="AF152" s="569"/>
      <c r="AG152" s="207"/>
      <c r="AH152" s="207"/>
      <c r="AI152" s="207"/>
      <c r="AJ152" s="207"/>
      <c r="AK152" s="207"/>
      <c r="AL152" s="207"/>
      <c r="AM152" s="207"/>
      <c r="AN152" s="207"/>
      <c r="AO152" s="207"/>
      <c r="AP152" s="207"/>
      <c r="AQ152" s="207"/>
      <c r="AR152" s="207"/>
      <c r="AS152" s="207"/>
      <c r="AT152" s="207"/>
      <c r="AU152" s="207"/>
      <c r="AV152" s="207"/>
      <c r="AW152" s="207"/>
      <c r="AX152" s="207"/>
      <c r="AY152" s="207"/>
      <c r="AZ152" s="207"/>
      <c r="BA152" s="207"/>
      <c r="BB152" s="207"/>
      <c r="BC152" s="207"/>
      <c r="BD152" s="207"/>
      <c r="BE152" s="207"/>
      <c r="BF152" s="207"/>
      <c r="BG152" s="207"/>
      <c r="BH152" s="207"/>
      <c r="BI152" s="207"/>
      <c r="BJ152" s="207"/>
      <c r="BK152" s="207"/>
      <c r="BL152" s="207"/>
      <c r="BM152" s="635" t="str">
        <f t="shared" si="9"/>
        <v>E</v>
      </c>
      <c r="BN152" s="7"/>
      <c r="BO152" s="7"/>
      <c r="BP152" s="7"/>
      <c r="BQ152" s="7"/>
      <c r="BR152" s="7"/>
      <c r="BS152" s="7"/>
      <c r="BT152" s="7"/>
      <c r="BU152" s="7"/>
      <c r="BV152" s="7"/>
      <c r="BW152" s="7"/>
    </row>
    <row r="153" spans="1:75" s="2" customFormat="1" ht="26.25" hidden="1">
      <c r="A153" s="277">
        <v>124</v>
      </c>
      <c r="B153" s="277" t="str">
        <f t="shared" si="10"/>
        <v>PSS05B_Adani Renewable Energy 44 Limited (ARE44L)</v>
      </c>
      <c r="C153" s="279" t="s">
        <v>594</v>
      </c>
      <c r="D153" s="279" t="s">
        <v>23</v>
      </c>
      <c r="E153" s="28" t="s">
        <v>595</v>
      </c>
      <c r="F153" s="448" t="s">
        <v>596</v>
      </c>
      <c r="G153" s="78" t="s">
        <v>597</v>
      </c>
      <c r="H153" s="211" t="s">
        <v>598</v>
      </c>
      <c r="I153" s="28"/>
      <c r="J153" s="28"/>
      <c r="K153" s="567"/>
      <c r="L153" s="33"/>
      <c r="M153" s="613"/>
      <c r="N153" s="569" t="str" cm="1">
        <f t="array" ref="N153">_xlfn.IFNA(LOOKUP(2, 1/(MOD(COLUMN(O153:XFD153)-COLUMN(O153), 5)=2)/(O153:XFD153&lt;&gt;""), O153:XFD153),"Not Submitted")</f>
        <v>Cat. -I</v>
      </c>
      <c r="O153" s="229" t="s">
        <v>171</v>
      </c>
      <c r="P153" s="229"/>
      <c r="Q153" s="64"/>
      <c r="R153" s="34"/>
      <c r="S153" s="207"/>
      <c r="T153" s="229" t="s">
        <v>171</v>
      </c>
      <c r="U153" s="229">
        <v>46044</v>
      </c>
      <c r="V153" s="64" t="s">
        <v>33</v>
      </c>
      <c r="W153" s="34" t="s">
        <v>599</v>
      </c>
      <c r="X153" s="207"/>
      <c r="Y153" s="219" t="s">
        <v>171</v>
      </c>
      <c r="Z153" s="219"/>
      <c r="AA153" s="569"/>
      <c r="AB153" s="569"/>
      <c r="AC153" s="569"/>
      <c r="AD153" s="219" t="s">
        <v>171</v>
      </c>
      <c r="AE153" s="219">
        <v>46206</v>
      </c>
      <c r="AF153" s="64" t="s">
        <v>33</v>
      </c>
      <c r="AG153" s="207"/>
      <c r="AH153" s="207"/>
      <c r="AI153" s="636">
        <v>46234</v>
      </c>
      <c r="AJ153" s="636">
        <v>46234</v>
      </c>
      <c r="AK153" s="64" t="s">
        <v>33</v>
      </c>
      <c r="AL153" s="207"/>
      <c r="AM153" s="207"/>
      <c r="AN153" s="207"/>
      <c r="AO153" s="207"/>
      <c r="AP153" s="207"/>
      <c r="AQ153" s="207"/>
      <c r="AR153" s="207"/>
      <c r="AS153" s="207"/>
      <c r="AT153" s="207"/>
      <c r="AU153" s="207"/>
      <c r="AV153" s="207"/>
      <c r="AW153" s="207"/>
      <c r="AX153" s="207"/>
      <c r="AY153" s="207"/>
      <c r="AZ153" s="207"/>
      <c r="BA153" s="207"/>
      <c r="BB153" s="207"/>
      <c r="BC153" s="207"/>
      <c r="BD153" s="207"/>
      <c r="BE153" s="207"/>
      <c r="BF153" s="207"/>
      <c r="BG153" s="207"/>
      <c r="BH153" s="207"/>
      <c r="BI153" s="207"/>
      <c r="BJ153" s="207"/>
      <c r="BK153" s="207"/>
      <c r="BL153" s="207"/>
      <c r="BM153" s="635" t="str">
        <f t="shared" si="9"/>
        <v>E</v>
      </c>
      <c r="BN153" s="7"/>
      <c r="BO153" s="7"/>
      <c r="BP153" s="7"/>
      <c r="BQ153" s="7"/>
      <c r="BR153" s="7"/>
      <c r="BS153" s="7"/>
      <c r="BT153" s="7"/>
      <c r="BU153" s="7"/>
      <c r="BV153" s="7"/>
      <c r="BW153" s="7"/>
    </row>
    <row r="154" spans="1:75" s="2" customFormat="1" ht="26.25" hidden="1">
      <c r="A154" s="277">
        <v>92</v>
      </c>
      <c r="B154" s="277" t="str">
        <f t="shared" si="10"/>
        <v>PSS05B_Adani Renewable Energy 44 Limited (ARE44L)</v>
      </c>
      <c r="C154" s="278" t="s">
        <v>600</v>
      </c>
      <c r="D154" s="279" t="s">
        <v>23</v>
      </c>
      <c r="E154" s="28" t="s">
        <v>601</v>
      </c>
      <c r="F154" s="78" t="s">
        <v>602</v>
      </c>
      <c r="G154" s="280" t="s">
        <v>603</v>
      </c>
      <c r="H154" s="591" t="s">
        <v>604</v>
      </c>
      <c r="I154" s="28" t="s">
        <v>141</v>
      </c>
      <c r="J154" s="28" t="s">
        <v>159</v>
      </c>
      <c r="K154" s="567">
        <v>46146</v>
      </c>
      <c r="L154" s="33"/>
      <c r="M154" s="568"/>
      <c r="N154" s="569" t="str" cm="1">
        <f t="array" ref="N154">_xlfn.IFNA(LOOKUP(2, 1/(MOD(COLUMN(O154:XFD154)-COLUMN(O154), 5)=2)/(O154:XFD154&lt;&gt;""), O154:XFD154),"Not Submitted")</f>
        <v>Cat. -I</v>
      </c>
      <c r="O154" s="229">
        <v>46140</v>
      </c>
      <c r="P154" s="229">
        <v>46143</v>
      </c>
      <c r="Q154" s="28" t="s">
        <v>33</v>
      </c>
      <c r="R154" s="34" t="s">
        <v>143</v>
      </c>
      <c r="S154" s="207"/>
      <c r="T154" s="219"/>
      <c r="U154" s="219"/>
      <c r="V154" s="569"/>
      <c r="W154" s="207"/>
      <c r="X154" s="207"/>
      <c r="Y154" s="219"/>
      <c r="Z154" s="219"/>
      <c r="AA154" s="569"/>
      <c r="AB154" s="569"/>
      <c r="AC154" s="569"/>
      <c r="AD154" s="219"/>
      <c r="AE154" s="219"/>
      <c r="AF154" s="569"/>
      <c r="AG154" s="207"/>
      <c r="AH154" s="207"/>
      <c r="AI154" s="207"/>
      <c r="AJ154" s="207"/>
      <c r="AK154" s="207"/>
      <c r="AL154" s="207"/>
      <c r="AM154" s="207"/>
      <c r="AN154" s="207"/>
      <c r="AO154" s="207"/>
      <c r="AP154" s="207"/>
      <c r="AQ154" s="207"/>
      <c r="AR154" s="207"/>
      <c r="AS154" s="207"/>
      <c r="AT154" s="207"/>
      <c r="AU154" s="207"/>
      <c r="AV154" s="207"/>
      <c r="AW154" s="207"/>
      <c r="AX154" s="207"/>
      <c r="AY154" s="207"/>
      <c r="AZ154" s="207"/>
      <c r="BA154" s="207"/>
      <c r="BB154" s="207"/>
      <c r="BC154" s="207"/>
      <c r="BD154" s="207"/>
      <c r="BE154" s="207"/>
      <c r="BF154" s="207"/>
      <c r="BG154" s="207"/>
      <c r="BH154" s="207"/>
      <c r="BI154" s="207"/>
      <c r="BJ154" s="207"/>
      <c r="BK154" s="207"/>
      <c r="BL154" s="207"/>
      <c r="BM154" s="635" t="str">
        <f t="shared" si="9"/>
        <v>E</v>
      </c>
    </row>
    <row r="155" spans="1:75" s="2" customFormat="1" ht="26.25" hidden="1">
      <c r="A155" s="277">
        <f>A154+1</f>
        <v>93</v>
      </c>
      <c r="B155" s="277" t="str">
        <f t="shared" si="10"/>
        <v>PSS05B_Adani Renewable Energy 44 Limited (ARE44L)</v>
      </c>
      <c r="C155" s="278" t="s">
        <v>600</v>
      </c>
      <c r="D155" s="279" t="s">
        <v>23</v>
      </c>
      <c r="E155" s="28" t="s">
        <v>601</v>
      </c>
      <c r="F155" s="78" t="s">
        <v>605</v>
      </c>
      <c r="G155" s="280" t="s">
        <v>606</v>
      </c>
      <c r="H155" s="591" t="s">
        <v>607</v>
      </c>
      <c r="I155" s="28" t="s">
        <v>141</v>
      </c>
      <c r="J155" s="28" t="s">
        <v>159</v>
      </c>
      <c r="K155" s="567">
        <v>46146</v>
      </c>
      <c r="L155" s="33"/>
      <c r="M155" s="568"/>
      <c r="N155" s="569" t="str" cm="1">
        <f t="array" ref="N155">_xlfn.IFNA(LOOKUP(2, 1/(MOD(COLUMN(O155:XFD155)-COLUMN(O155), 5)=2)/(O155:XFD155&lt;&gt;""), O155:XFD155),"Not Submitted")</f>
        <v>Cat. -I</v>
      </c>
      <c r="O155" s="229" t="s">
        <v>171</v>
      </c>
      <c r="P155" s="229">
        <v>46140</v>
      </c>
      <c r="Q155" s="28" t="s">
        <v>33</v>
      </c>
      <c r="R155" s="34" t="s">
        <v>143</v>
      </c>
      <c r="S155" s="207" t="s">
        <v>64</v>
      </c>
      <c r="T155" s="219"/>
      <c r="U155" s="219"/>
      <c r="V155" s="569"/>
      <c r="W155" s="207"/>
      <c r="X155" s="207"/>
      <c r="Y155" s="219"/>
      <c r="Z155" s="219"/>
      <c r="AA155" s="569"/>
      <c r="AB155" s="569"/>
      <c r="AC155" s="569"/>
      <c r="AD155" s="219"/>
      <c r="AE155" s="219"/>
      <c r="AF155" s="569"/>
      <c r="AG155" s="207"/>
      <c r="AH155" s="207"/>
      <c r="AI155" s="207"/>
      <c r="AJ155" s="207"/>
      <c r="AK155" s="207"/>
      <c r="AL155" s="207"/>
      <c r="AM155" s="207"/>
      <c r="AN155" s="207"/>
      <c r="AO155" s="207"/>
      <c r="AP155" s="207"/>
      <c r="AQ155" s="207"/>
      <c r="AR155" s="207"/>
      <c r="AS155" s="207"/>
      <c r="AT155" s="207"/>
      <c r="AU155" s="207"/>
      <c r="AV155" s="207"/>
      <c r="AW155" s="207"/>
      <c r="AX155" s="207"/>
      <c r="AY155" s="207"/>
      <c r="AZ155" s="207"/>
      <c r="BA155" s="207"/>
      <c r="BB155" s="207"/>
      <c r="BC155" s="207"/>
      <c r="BD155" s="207"/>
      <c r="BE155" s="207"/>
      <c r="BF155" s="207"/>
      <c r="BG155" s="207"/>
      <c r="BH155" s="207"/>
      <c r="BI155" s="207"/>
      <c r="BJ155" s="207"/>
      <c r="BK155" s="207"/>
      <c r="BL155" s="207"/>
      <c r="BM155" s="635" t="str">
        <f t="shared" si="9"/>
        <v>E</v>
      </c>
    </row>
    <row r="156" spans="1:75" s="2" customFormat="1" ht="26.25" hidden="1">
      <c r="A156" s="277">
        <v>93</v>
      </c>
      <c r="B156" s="277" t="str">
        <f t="shared" si="10"/>
        <v>PSS05B_Adani Renewable Energy 44 Limited (ARE44L)</v>
      </c>
      <c r="C156" s="278" t="s">
        <v>600</v>
      </c>
      <c r="D156" s="279" t="s">
        <v>23</v>
      </c>
      <c r="E156" s="28" t="s">
        <v>601</v>
      </c>
      <c r="F156" s="78" t="s">
        <v>608</v>
      </c>
      <c r="G156" s="280" t="s">
        <v>609</v>
      </c>
      <c r="H156" s="591" t="s">
        <v>610</v>
      </c>
      <c r="I156" s="28" t="s">
        <v>141</v>
      </c>
      <c r="J156" s="28" t="s">
        <v>159</v>
      </c>
      <c r="K156" s="567">
        <v>46146</v>
      </c>
      <c r="L156" s="33"/>
      <c r="M156" s="568"/>
      <c r="N156" s="569" t="str" cm="1">
        <f t="array" ref="N156">_xlfn.IFNA(LOOKUP(2, 1/(MOD(COLUMN(O156:XFD156)-COLUMN(O156), 5)=2)/(O156:XFD156&lt;&gt;""), O156:XFD156),"Not Submitted")</f>
        <v>Cat. -I</v>
      </c>
      <c r="O156" s="229" t="s">
        <v>171</v>
      </c>
      <c r="P156" s="229">
        <v>46140</v>
      </c>
      <c r="Q156" s="28" t="s">
        <v>33</v>
      </c>
      <c r="R156" s="34" t="s">
        <v>143</v>
      </c>
      <c r="S156" s="207"/>
      <c r="T156" s="219"/>
      <c r="U156" s="219"/>
      <c r="V156" s="569"/>
      <c r="W156" s="207"/>
      <c r="X156" s="207"/>
      <c r="Y156" s="219"/>
      <c r="Z156" s="219"/>
      <c r="AA156" s="569"/>
      <c r="AB156" s="569"/>
      <c r="AC156" s="569"/>
      <c r="AD156" s="219"/>
      <c r="AE156" s="219"/>
      <c r="AF156" s="569"/>
      <c r="AG156" s="207"/>
      <c r="AH156" s="207"/>
      <c r="AI156" s="207"/>
      <c r="AJ156" s="207"/>
      <c r="AK156" s="207"/>
      <c r="AL156" s="207"/>
      <c r="AM156" s="207"/>
      <c r="AN156" s="207"/>
      <c r="AO156" s="207"/>
      <c r="AP156" s="207"/>
      <c r="AQ156" s="207"/>
      <c r="AR156" s="207"/>
      <c r="AS156" s="207"/>
      <c r="AT156" s="207"/>
      <c r="AU156" s="207"/>
      <c r="AV156" s="207"/>
      <c r="AW156" s="207"/>
      <c r="AX156" s="207"/>
      <c r="AY156" s="207"/>
      <c r="AZ156" s="207"/>
      <c r="BA156" s="207"/>
      <c r="BB156" s="207"/>
      <c r="BC156" s="207"/>
      <c r="BD156" s="207"/>
      <c r="BE156" s="207"/>
      <c r="BF156" s="207"/>
      <c r="BG156" s="207"/>
      <c r="BH156" s="207"/>
      <c r="BI156" s="207"/>
      <c r="BJ156" s="207"/>
      <c r="BK156" s="207"/>
      <c r="BL156" s="207"/>
      <c r="BM156" s="635" t="str">
        <f t="shared" si="9"/>
        <v>E</v>
      </c>
    </row>
    <row r="157" spans="1:75" s="2" customFormat="1" ht="26.25" hidden="1">
      <c r="A157" s="277">
        <f>A156+1</f>
        <v>94</v>
      </c>
      <c r="B157" s="277" t="str">
        <f t="shared" si="10"/>
        <v>PSS05B_Adani Renewable Energy 44 Limited (ARE44L)</v>
      </c>
      <c r="C157" s="278" t="s">
        <v>600</v>
      </c>
      <c r="D157" s="279" t="s">
        <v>23</v>
      </c>
      <c r="E157" s="28" t="s">
        <v>601</v>
      </c>
      <c r="F157" s="78" t="s">
        <v>611</v>
      </c>
      <c r="G157" s="280"/>
      <c r="H157" s="591" t="s">
        <v>612</v>
      </c>
      <c r="I157" s="28" t="s">
        <v>141</v>
      </c>
      <c r="J157" s="28" t="s">
        <v>159</v>
      </c>
      <c r="K157" s="567">
        <v>46146</v>
      </c>
      <c r="L157" s="33"/>
      <c r="M157" s="568"/>
      <c r="N157" s="569" t="str" cm="1">
        <f t="array" ref="N157">_xlfn.IFNA(LOOKUP(2, 1/(MOD(COLUMN(O157:XFD157)-COLUMN(O157), 5)=2)/(O157:XFD157&lt;&gt;""), O157:XFD157),"Not Submitted")</f>
        <v>Cat. -I</v>
      </c>
      <c r="O157" s="229">
        <v>46150</v>
      </c>
      <c r="P157" s="229">
        <v>46150</v>
      </c>
      <c r="Q157" s="28" t="s">
        <v>33</v>
      </c>
      <c r="R157" s="34" t="s">
        <v>143</v>
      </c>
      <c r="S157" s="207"/>
      <c r="T157" s="219"/>
      <c r="U157" s="219"/>
      <c r="V157" s="569"/>
      <c r="W157" s="207"/>
      <c r="X157" s="207"/>
      <c r="Y157" s="219"/>
      <c r="Z157" s="219"/>
      <c r="AA157" s="569"/>
      <c r="AB157" s="569"/>
      <c r="AC157" s="569"/>
      <c r="AD157" s="219"/>
      <c r="AE157" s="219"/>
      <c r="AF157" s="569"/>
      <c r="AG157" s="207"/>
      <c r="AH157" s="207"/>
      <c r="AI157" s="207"/>
      <c r="AJ157" s="207"/>
      <c r="AK157" s="207"/>
      <c r="AL157" s="207"/>
      <c r="AM157" s="207"/>
      <c r="AN157" s="207"/>
      <c r="AO157" s="207"/>
      <c r="AP157" s="207"/>
      <c r="AQ157" s="207"/>
      <c r="AR157" s="207"/>
      <c r="AS157" s="207"/>
      <c r="AT157" s="207"/>
      <c r="AU157" s="207"/>
      <c r="AV157" s="207"/>
      <c r="AW157" s="207"/>
      <c r="AX157" s="207"/>
      <c r="AY157" s="207"/>
      <c r="AZ157" s="207"/>
      <c r="BA157" s="207"/>
      <c r="BB157" s="207"/>
      <c r="BC157" s="207"/>
      <c r="BD157" s="207"/>
      <c r="BE157" s="207"/>
      <c r="BF157" s="207"/>
      <c r="BG157" s="207"/>
      <c r="BH157" s="207"/>
      <c r="BI157" s="207"/>
      <c r="BJ157" s="207"/>
      <c r="BK157" s="207"/>
      <c r="BL157" s="207"/>
      <c r="BM157" s="635" t="str">
        <f t="shared" si="9"/>
        <v>E</v>
      </c>
    </row>
    <row r="158" spans="1:75" s="2" customFormat="1" ht="26.25" hidden="1">
      <c r="A158" s="277">
        <v>94</v>
      </c>
      <c r="B158" s="277" t="str">
        <f t="shared" si="10"/>
        <v>PSS05B_Adani Renewable Energy 44 Limited (ARE44L)</v>
      </c>
      <c r="C158" s="278" t="s">
        <v>600</v>
      </c>
      <c r="D158" s="279" t="s">
        <v>23</v>
      </c>
      <c r="E158" s="28" t="s">
        <v>601</v>
      </c>
      <c r="F158" s="78" t="s">
        <v>613</v>
      </c>
      <c r="G158" s="280" t="s">
        <v>614</v>
      </c>
      <c r="H158" s="591" t="s">
        <v>615</v>
      </c>
      <c r="I158" s="28" t="s">
        <v>141</v>
      </c>
      <c r="J158" s="28" t="s">
        <v>159</v>
      </c>
      <c r="K158" s="567">
        <v>46146</v>
      </c>
      <c r="L158" s="33"/>
      <c r="M158" s="568"/>
      <c r="N158" s="569" t="str" cm="1">
        <f t="array" ref="N158">_xlfn.IFNA(LOOKUP(2, 1/(MOD(COLUMN(O158:XFD158)-COLUMN(O158), 5)=2)/(O158:XFD158&lt;&gt;""), O158:XFD158),"Not Submitted")</f>
        <v>Cat. -I</v>
      </c>
      <c r="O158" s="229">
        <v>46150</v>
      </c>
      <c r="P158" s="229">
        <v>46150</v>
      </c>
      <c r="Q158" s="28" t="s">
        <v>33</v>
      </c>
      <c r="R158" s="34" t="s">
        <v>143</v>
      </c>
      <c r="S158" s="207"/>
      <c r="T158" s="219"/>
      <c r="U158" s="219"/>
      <c r="V158" s="569"/>
      <c r="W158" s="207"/>
      <c r="X158" s="207"/>
      <c r="Y158" s="219"/>
      <c r="Z158" s="219"/>
      <c r="AA158" s="569"/>
      <c r="AB158" s="569"/>
      <c r="AC158" s="569"/>
      <c r="AD158" s="219"/>
      <c r="AE158" s="219"/>
      <c r="AF158" s="569"/>
      <c r="AG158" s="207"/>
      <c r="AH158" s="207"/>
      <c r="AI158" s="207"/>
      <c r="AJ158" s="207"/>
      <c r="AK158" s="207"/>
      <c r="AL158" s="207"/>
      <c r="AM158" s="207"/>
      <c r="AN158" s="207"/>
      <c r="AO158" s="207"/>
      <c r="AP158" s="207"/>
      <c r="AQ158" s="207"/>
      <c r="AR158" s="207"/>
      <c r="AS158" s="207"/>
      <c r="AT158" s="207"/>
      <c r="AU158" s="207"/>
      <c r="AV158" s="207"/>
      <c r="AW158" s="207"/>
      <c r="AX158" s="207"/>
      <c r="AY158" s="207"/>
      <c r="AZ158" s="207"/>
      <c r="BA158" s="207"/>
      <c r="BB158" s="207"/>
      <c r="BC158" s="207"/>
      <c r="BD158" s="207"/>
      <c r="BE158" s="207"/>
      <c r="BF158" s="207"/>
      <c r="BG158" s="207"/>
      <c r="BH158" s="207"/>
      <c r="BI158" s="207"/>
      <c r="BJ158" s="207"/>
      <c r="BK158" s="207"/>
      <c r="BL158" s="207"/>
      <c r="BM158" s="635" t="str">
        <f t="shared" si="9"/>
        <v>E</v>
      </c>
    </row>
    <row r="159" spans="1:75" s="499" customFormat="1" ht="153" hidden="1">
      <c r="A159" s="461">
        <f>A158+1</f>
        <v>95</v>
      </c>
      <c r="B159" s="461" t="str">
        <f t="shared" si="10"/>
        <v>PSS05B_Adani Renewable Energy 44 Limited (ARE44L)</v>
      </c>
      <c r="C159" s="286" t="s">
        <v>600</v>
      </c>
      <c r="D159" s="500" t="s">
        <v>23</v>
      </c>
      <c r="E159" s="501" t="s">
        <v>601</v>
      </c>
      <c r="F159" s="673" t="s">
        <v>616</v>
      </c>
      <c r="G159" s="280" t="s">
        <v>617</v>
      </c>
      <c r="H159" s="674" t="s">
        <v>618</v>
      </c>
      <c r="I159" s="501" t="s">
        <v>141</v>
      </c>
      <c r="J159" s="501" t="s">
        <v>159</v>
      </c>
      <c r="K159" s="618">
        <v>46146</v>
      </c>
      <c r="L159" s="619"/>
      <c r="M159" s="620"/>
      <c r="N159" s="621" t="str" cm="1">
        <f t="array" ref="N159">_xlfn.IFNA(LOOKUP(2, 1/(MOD(COLUMN(O159:XFD159)-COLUMN(O159), 5)=2)/(O159:XFD159&lt;&gt;""), O159:XFD159),"Not Submitted")</f>
        <v>delete</v>
      </c>
      <c r="O159" s="637" t="s">
        <v>171</v>
      </c>
      <c r="P159" s="637">
        <v>46140</v>
      </c>
      <c r="Q159" s="501" t="s">
        <v>33</v>
      </c>
      <c r="R159" s="638" t="s">
        <v>143</v>
      </c>
      <c r="S159" s="498" t="s">
        <v>64</v>
      </c>
      <c r="T159" s="493"/>
      <c r="U159" s="493"/>
      <c r="V159" s="621" t="s">
        <v>61</v>
      </c>
      <c r="W159" s="498"/>
      <c r="X159" s="207" t="s">
        <v>2952</v>
      </c>
      <c r="Y159" s="493"/>
      <c r="Z159" s="493"/>
      <c r="AA159" s="621"/>
      <c r="AB159" s="621"/>
      <c r="AC159" s="621"/>
      <c r="AD159" s="493"/>
      <c r="AE159" s="493"/>
      <c r="AF159" s="621"/>
      <c r="AG159" s="498"/>
      <c r="AH159" s="498"/>
      <c r="AI159" s="498"/>
      <c r="AJ159" s="498"/>
      <c r="AK159" s="498"/>
      <c r="AL159" s="498"/>
      <c r="AM159" s="498"/>
      <c r="AN159" s="498"/>
      <c r="AO159" s="498"/>
      <c r="AP159" s="498"/>
      <c r="AQ159" s="498"/>
      <c r="AR159" s="498"/>
      <c r="AS159" s="498"/>
      <c r="AT159" s="498"/>
      <c r="AU159" s="498"/>
      <c r="AV159" s="498"/>
      <c r="AW159" s="498"/>
      <c r="AX159" s="498"/>
      <c r="AY159" s="498"/>
      <c r="AZ159" s="498"/>
      <c r="BA159" s="498"/>
      <c r="BB159" s="498"/>
      <c r="BC159" s="498"/>
      <c r="BD159" s="498"/>
      <c r="BE159" s="498"/>
      <c r="BF159" s="498"/>
      <c r="BG159" s="498"/>
      <c r="BH159" s="498"/>
      <c r="BI159" s="498"/>
      <c r="BJ159" s="498"/>
      <c r="BK159" s="498"/>
      <c r="BL159" s="498"/>
      <c r="BM159" s="676" t="str">
        <f t="shared" si="9"/>
        <v>E</v>
      </c>
    </row>
    <row r="160" spans="1:75" s="2" customFormat="1" ht="26.25" hidden="1">
      <c r="A160" s="461">
        <v>95</v>
      </c>
      <c r="B160" s="461" t="str">
        <f t="shared" si="10"/>
        <v>PSS05B_Adani Renewable Energy 44 Limited (ARE44L)</v>
      </c>
      <c r="C160" s="286" t="s">
        <v>600</v>
      </c>
      <c r="D160" s="500" t="s">
        <v>23</v>
      </c>
      <c r="E160" s="501" t="s">
        <v>601</v>
      </c>
      <c r="F160" s="673" t="s">
        <v>619</v>
      </c>
      <c r="G160" s="280" t="s">
        <v>620</v>
      </c>
      <c r="H160" s="674" t="s">
        <v>621</v>
      </c>
      <c r="I160" s="501" t="s">
        <v>141</v>
      </c>
      <c r="J160" s="501" t="s">
        <v>159</v>
      </c>
      <c r="K160" s="618">
        <v>46146</v>
      </c>
      <c r="L160" s="33"/>
      <c r="M160" s="568"/>
      <c r="N160" s="569" t="str" cm="1">
        <f t="array" ref="N160">_xlfn.IFNA(LOOKUP(2, 1/(MOD(COLUMN(O160:XFD160)-COLUMN(O160), 5)=2)/(O160:XFD160&lt;&gt;""), O160:XFD160),"Not Submitted")</f>
        <v>Delete</v>
      </c>
      <c r="O160" s="229"/>
      <c r="P160" s="229"/>
      <c r="Q160" s="28" t="s">
        <v>56</v>
      </c>
      <c r="R160" s="34"/>
      <c r="S160" s="207" t="s">
        <v>2973</v>
      </c>
      <c r="T160" s="219"/>
      <c r="U160" s="219"/>
      <c r="V160" s="569"/>
      <c r="W160" s="207"/>
      <c r="X160" s="207"/>
      <c r="Y160" s="219"/>
      <c r="Z160" s="219"/>
      <c r="AA160" s="569"/>
      <c r="AB160" s="569"/>
      <c r="AC160" s="569"/>
      <c r="AD160" s="219"/>
      <c r="AE160" s="219"/>
      <c r="AF160" s="569"/>
      <c r="AG160" s="207"/>
      <c r="AH160" s="207"/>
      <c r="AI160" s="207"/>
      <c r="AJ160" s="207"/>
      <c r="AK160" s="207"/>
      <c r="AL160" s="207"/>
      <c r="AM160" s="207"/>
      <c r="AN160" s="207"/>
      <c r="AO160" s="207"/>
      <c r="AP160" s="207"/>
      <c r="AQ160" s="207"/>
      <c r="AR160" s="207"/>
      <c r="AS160" s="207"/>
      <c r="AT160" s="207"/>
      <c r="AU160" s="207"/>
      <c r="AV160" s="207"/>
      <c r="AW160" s="207"/>
      <c r="AX160" s="207"/>
      <c r="AY160" s="207"/>
      <c r="AZ160" s="207"/>
      <c r="BA160" s="207"/>
      <c r="BB160" s="207"/>
      <c r="BC160" s="207"/>
      <c r="BD160" s="207"/>
      <c r="BE160" s="207"/>
      <c r="BF160" s="207"/>
      <c r="BG160" s="207"/>
      <c r="BH160" s="207"/>
      <c r="BI160" s="207"/>
      <c r="BJ160" s="207"/>
      <c r="BK160" s="207"/>
      <c r="BL160" s="207"/>
      <c r="BM160" s="635" t="str">
        <f t="shared" si="9"/>
        <v>C</v>
      </c>
    </row>
    <row r="161" spans="1:65" s="2" customFormat="1" ht="26.25" hidden="1">
      <c r="A161" s="461">
        <f>A160+1</f>
        <v>96</v>
      </c>
      <c r="B161" s="461" t="str">
        <f t="shared" si="10"/>
        <v>PSS05B_Adani Renewable Energy 44 Limited (ARE44L)</v>
      </c>
      <c r="C161" s="286" t="s">
        <v>600</v>
      </c>
      <c r="D161" s="500" t="s">
        <v>23</v>
      </c>
      <c r="E161" s="501" t="s">
        <v>601</v>
      </c>
      <c r="F161" s="673" t="s">
        <v>622</v>
      </c>
      <c r="G161" s="280" t="s">
        <v>623</v>
      </c>
      <c r="H161" s="674" t="s">
        <v>624</v>
      </c>
      <c r="I161" s="501" t="s">
        <v>141</v>
      </c>
      <c r="J161" s="501" t="s">
        <v>159</v>
      </c>
      <c r="K161" s="618">
        <v>46146</v>
      </c>
      <c r="L161" s="33"/>
      <c r="M161" s="568"/>
      <c r="N161" s="569" t="str" cm="1">
        <f t="array" ref="N161">_xlfn.IFNA(LOOKUP(2, 1/(MOD(COLUMN(O161:XFD161)-COLUMN(O161), 5)=2)/(O161:XFD161&lt;&gt;""), O161:XFD161),"Not Submitted")</f>
        <v>Delete</v>
      </c>
      <c r="O161" s="229"/>
      <c r="P161" s="229"/>
      <c r="Q161" s="28" t="s">
        <v>56</v>
      </c>
      <c r="R161" s="34"/>
      <c r="S161" s="207" t="s">
        <v>2973</v>
      </c>
      <c r="T161" s="219"/>
      <c r="U161" s="219"/>
      <c r="V161" s="569"/>
      <c r="W161" s="207"/>
      <c r="X161" s="207"/>
      <c r="Y161" s="219"/>
      <c r="Z161" s="219"/>
      <c r="AA161" s="569"/>
      <c r="AB161" s="569"/>
      <c r="AC161" s="569"/>
      <c r="AD161" s="219"/>
      <c r="AE161" s="219"/>
      <c r="AF161" s="569"/>
      <c r="AG161" s="207"/>
      <c r="AH161" s="207"/>
      <c r="AI161" s="207"/>
      <c r="AJ161" s="207"/>
      <c r="AK161" s="207"/>
      <c r="AL161" s="207"/>
      <c r="AM161" s="207"/>
      <c r="AN161" s="207"/>
      <c r="AO161" s="207"/>
      <c r="AP161" s="207"/>
      <c r="AQ161" s="207"/>
      <c r="AR161" s="207"/>
      <c r="AS161" s="207"/>
      <c r="AT161" s="207"/>
      <c r="AU161" s="207"/>
      <c r="AV161" s="207"/>
      <c r="AW161" s="207"/>
      <c r="AX161" s="207"/>
      <c r="AY161" s="207"/>
      <c r="AZ161" s="207"/>
      <c r="BA161" s="207"/>
      <c r="BB161" s="207"/>
      <c r="BC161" s="207"/>
      <c r="BD161" s="207"/>
      <c r="BE161" s="207"/>
      <c r="BF161" s="207"/>
      <c r="BG161" s="207"/>
      <c r="BH161" s="207"/>
      <c r="BI161" s="207"/>
      <c r="BJ161" s="207"/>
      <c r="BK161" s="207"/>
      <c r="BL161" s="207"/>
      <c r="BM161" s="635" t="str">
        <f t="shared" si="9"/>
        <v>C</v>
      </c>
    </row>
    <row r="162" spans="1:65" s="2" customFormat="1" ht="26.25" hidden="1">
      <c r="A162" s="277"/>
      <c r="B162" s="277" t="str">
        <f t="shared" si="10"/>
        <v>PSS05B_Adani Renewable Energy 44 Limited (ARE44L)</v>
      </c>
      <c r="C162" s="278" t="s">
        <v>600</v>
      </c>
      <c r="D162" s="279" t="s">
        <v>23</v>
      </c>
      <c r="E162" s="28" t="s">
        <v>601</v>
      </c>
      <c r="F162" s="78" t="s">
        <v>625</v>
      </c>
      <c r="G162" s="280"/>
      <c r="H162" s="591" t="s">
        <v>626</v>
      </c>
      <c r="I162" s="28"/>
      <c r="J162" s="28"/>
      <c r="K162" s="567"/>
      <c r="L162" s="33"/>
      <c r="M162" s="568"/>
      <c r="N162" s="569" t="str" cm="1">
        <f t="array" ref="N162">_xlfn.IFNA(LOOKUP(2, 1/(MOD(COLUMN(O162:XFD162)-COLUMN(O162), 5)=2)/(O162:XFD162&lt;&gt;""), O162:XFD162),"Not Submitted")</f>
        <v>Cat. -I</v>
      </c>
      <c r="O162" s="229">
        <v>46156</v>
      </c>
      <c r="P162" s="229">
        <v>46156</v>
      </c>
      <c r="Q162" s="28" t="s">
        <v>33</v>
      </c>
      <c r="R162" s="34" t="s">
        <v>143</v>
      </c>
      <c r="S162" s="207"/>
      <c r="T162" s="219"/>
      <c r="U162" s="219"/>
      <c r="V162" s="569"/>
      <c r="W162" s="207"/>
      <c r="X162" s="207"/>
      <c r="Y162" s="219"/>
      <c r="Z162" s="219"/>
      <c r="AA162" s="569"/>
      <c r="AB162" s="569"/>
      <c r="AC162" s="569"/>
      <c r="AD162" s="219"/>
      <c r="AE162" s="219"/>
      <c r="AF162" s="569"/>
      <c r="AG162" s="207"/>
      <c r="AH162" s="207"/>
      <c r="AI162" s="207"/>
      <c r="AJ162" s="207"/>
      <c r="AK162" s="207"/>
      <c r="AL162" s="207"/>
      <c r="AM162" s="207"/>
      <c r="AN162" s="207"/>
      <c r="AO162" s="207"/>
      <c r="AP162" s="207"/>
      <c r="AQ162" s="207"/>
      <c r="AR162" s="207"/>
      <c r="AS162" s="207"/>
      <c r="AT162" s="207"/>
      <c r="AU162" s="207"/>
      <c r="AV162" s="207"/>
      <c r="AW162" s="207"/>
      <c r="AX162" s="207"/>
      <c r="AY162" s="207"/>
      <c r="AZ162" s="207"/>
      <c r="BA162" s="207"/>
      <c r="BB162" s="207"/>
      <c r="BC162" s="207"/>
      <c r="BD162" s="207"/>
      <c r="BE162" s="207"/>
      <c r="BF162" s="207"/>
      <c r="BG162" s="207"/>
      <c r="BH162" s="207"/>
      <c r="BI162" s="207"/>
      <c r="BJ162" s="207"/>
      <c r="BK162" s="207"/>
      <c r="BL162" s="207"/>
      <c r="BM162" s="635" t="str">
        <f t="shared" si="9"/>
        <v>E</v>
      </c>
    </row>
    <row r="163" spans="1:65" s="2" customFormat="1" ht="26.25" hidden="1">
      <c r="A163" s="277">
        <f>A152+1</f>
        <v>117</v>
      </c>
      <c r="B163" s="277" t="str">
        <f t="shared" si="10"/>
        <v>PSS05B_Adani Renewable Energy 44 Limited (ARE44L)</v>
      </c>
      <c r="C163" s="278" t="s">
        <v>627</v>
      </c>
      <c r="D163" s="279"/>
      <c r="E163" s="28" t="s">
        <v>628</v>
      </c>
      <c r="F163" s="448" t="s">
        <v>629</v>
      </c>
      <c r="G163" s="280"/>
      <c r="H163" s="289" t="s">
        <v>630</v>
      </c>
      <c r="I163" s="28" t="s">
        <v>141</v>
      </c>
      <c r="J163" s="28" t="s">
        <v>142</v>
      </c>
      <c r="K163" s="567">
        <v>46076</v>
      </c>
      <c r="L163" s="33"/>
      <c r="M163" s="568"/>
      <c r="N163" s="569" t="str" cm="1">
        <f t="array" ref="N163">_xlfn.IFNA(LOOKUP(2, 1/(MOD(COLUMN(O163:XFD163)-COLUMN(O163), 5)=2)/(O163:XFD163&lt;&gt;""), O163:XFD163),"Not Submitted")</f>
        <v>RFC</v>
      </c>
      <c r="O163" s="229">
        <v>46079</v>
      </c>
      <c r="P163" s="229">
        <v>46079</v>
      </c>
      <c r="Q163" s="28" t="s">
        <v>8</v>
      </c>
      <c r="R163" s="34" t="s">
        <v>631</v>
      </c>
      <c r="S163" s="207"/>
      <c r="T163" s="219"/>
      <c r="U163" s="219"/>
      <c r="V163" s="569"/>
      <c r="W163" s="207"/>
      <c r="X163" s="207"/>
      <c r="Y163" s="219"/>
      <c r="Z163" s="219"/>
      <c r="AA163" s="569"/>
      <c r="AB163" s="569"/>
      <c r="AC163" s="569"/>
      <c r="AD163" s="219"/>
      <c r="AE163" s="219"/>
      <c r="AF163" s="569"/>
      <c r="AG163" s="207"/>
      <c r="AH163" s="207"/>
      <c r="AI163" s="207"/>
      <c r="AJ163" s="207"/>
      <c r="AK163" s="207"/>
      <c r="AL163" s="207"/>
      <c r="AM163" s="207"/>
      <c r="AN163" s="207"/>
      <c r="AO163" s="207"/>
      <c r="AP163" s="207"/>
      <c r="AQ163" s="207"/>
      <c r="AR163" s="207"/>
      <c r="AS163" s="207"/>
      <c r="AT163" s="207"/>
      <c r="AU163" s="207"/>
      <c r="AV163" s="207"/>
      <c r="AW163" s="207"/>
      <c r="AX163" s="207"/>
      <c r="AY163" s="207"/>
      <c r="AZ163" s="207"/>
      <c r="BA163" s="207"/>
      <c r="BB163" s="207"/>
      <c r="BC163" s="207"/>
      <c r="BD163" s="207"/>
      <c r="BE163" s="207"/>
      <c r="BF163" s="207"/>
      <c r="BG163" s="207"/>
      <c r="BH163" s="207"/>
      <c r="BI163" s="207"/>
      <c r="BJ163" s="207"/>
      <c r="BK163" s="207"/>
      <c r="BL163" s="207"/>
      <c r="BM163" s="635" t="str">
        <f t="shared" ref="BM163:BM204" si="11">MID(F163,20,1)</f>
        <v>E</v>
      </c>
    </row>
    <row r="164" spans="1:65" s="2" customFormat="1" ht="25.5" hidden="1">
      <c r="A164" s="277">
        <v>117</v>
      </c>
      <c r="B164" s="277" t="str">
        <f t="shared" si="10"/>
        <v>PSS05B_Adani Renewable Energy 44 Limited (ARE44L)</v>
      </c>
      <c r="C164" s="278" t="s">
        <v>632</v>
      </c>
      <c r="D164" s="279"/>
      <c r="E164" s="28" t="s">
        <v>628</v>
      </c>
      <c r="F164" s="280" t="s">
        <v>633</v>
      </c>
      <c r="G164" s="280"/>
      <c r="H164" s="289" t="s">
        <v>634</v>
      </c>
      <c r="I164" s="28"/>
      <c r="J164" s="28"/>
      <c r="K164" s="567"/>
      <c r="L164" s="33"/>
      <c r="M164" s="568"/>
      <c r="N164" s="569" t="str" cm="1">
        <f t="array" ref="N164">_xlfn.IFNA(LOOKUP(2, 1/(MOD(COLUMN(O164:XFD164)-COLUMN(O164), 5)=2)/(O164:XFD164&lt;&gt;""), O164:XFD164),"Not Submitted")</f>
        <v>Cat. -I</v>
      </c>
      <c r="O164" s="229">
        <v>46059</v>
      </c>
      <c r="P164" s="229">
        <v>46059</v>
      </c>
      <c r="Q164" s="64" t="s">
        <v>33</v>
      </c>
      <c r="R164" s="34" t="s">
        <v>635</v>
      </c>
      <c r="S164" s="207"/>
      <c r="T164" s="219"/>
      <c r="U164" s="219"/>
      <c r="V164" s="569"/>
      <c r="W164" s="207"/>
      <c r="X164" s="207"/>
      <c r="Y164" s="219"/>
      <c r="Z164" s="219"/>
      <c r="AA164" s="569"/>
      <c r="AB164" s="569"/>
      <c r="AC164" s="569"/>
      <c r="AD164" s="219"/>
      <c r="AE164" s="219"/>
      <c r="AF164" s="569"/>
      <c r="AG164" s="207"/>
      <c r="AH164" s="207"/>
      <c r="AI164" s="207"/>
      <c r="AJ164" s="207"/>
      <c r="AK164" s="207"/>
      <c r="AL164" s="207"/>
      <c r="AM164" s="207"/>
      <c r="AN164" s="207"/>
      <c r="AO164" s="207"/>
      <c r="AP164" s="207"/>
      <c r="AQ164" s="207"/>
      <c r="AR164" s="207"/>
      <c r="AS164" s="207"/>
      <c r="AT164" s="207"/>
      <c r="AU164" s="207"/>
      <c r="AV164" s="207"/>
      <c r="AW164" s="207"/>
      <c r="AX164" s="207"/>
      <c r="AY164" s="207"/>
      <c r="AZ164" s="207"/>
      <c r="BA164" s="207"/>
      <c r="BB164" s="207"/>
      <c r="BC164" s="207"/>
      <c r="BD164" s="207"/>
      <c r="BE164" s="207"/>
      <c r="BF164" s="207"/>
      <c r="BG164" s="207"/>
      <c r="BH164" s="207"/>
      <c r="BI164" s="207"/>
      <c r="BJ164" s="207"/>
      <c r="BK164" s="207"/>
      <c r="BL164" s="207"/>
      <c r="BM164" s="635" t="str">
        <f t="shared" si="11"/>
        <v>C</v>
      </c>
    </row>
    <row r="165" spans="1:65" s="2" customFormat="1" ht="27" hidden="1">
      <c r="A165" s="461">
        <f>A164+1</f>
        <v>118</v>
      </c>
      <c r="B165" s="461" t="str">
        <f t="shared" si="10"/>
        <v>PSS05B_Adani Renewable Energy 44 Limited (ARE44L)</v>
      </c>
      <c r="C165" s="286" t="s">
        <v>636</v>
      </c>
      <c r="D165" s="500" t="s">
        <v>637</v>
      </c>
      <c r="E165" s="501" t="s">
        <v>628</v>
      </c>
      <c r="F165" s="617" t="s">
        <v>638</v>
      </c>
      <c r="G165" s="280"/>
      <c r="H165" s="503" t="s">
        <v>639</v>
      </c>
      <c r="I165" s="501" t="s">
        <v>141</v>
      </c>
      <c r="J165" s="501" t="s">
        <v>142</v>
      </c>
      <c r="K165" s="618">
        <v>46073</v>
      </c>
      <c r="L165" s="33"/>
      <c r="M165" s="568"/>
      <c r="N165" s="569" t="str" cm="1">
        <f t="array" ref="N165">_xlfn.IFNA(LOOKUP(2, 1/(MOD(COLUMN(O165:XFD165)-COLUMN(O165), 5)=2)/(O165:XFD165&lt;&gt;""), O165:XFD165),"Not Submitted")</f>
        <v>Delete</v>
      </c>
      <c r="O165" s="229"/>
      <c r="P165" s="229"/>
      <c r="Q165" s="28" t="s">
        <v>56</v>
      </c>
      <c r="R165" s="34"/>
      <c r="S165" s="207" t="s">
        <v>2973</v>
      </c>
      <c r="T165" s="219"/>
      <c r="U165" s="219"/>
      <c r="V165" s="569"/>
      <c r="W165" s="207"/>
      <c r="X165" s="207"/>
      <c r="Y165" s="219"/>
      <c r="Z165" s="219"/>
      <c r="AA165" s="569"/>
      <c r="AB165" s="569"/>
      <c r="AC165" s="569"/>
      <c r="AD165" s="219"/>
      <c r="AE165" s="219"/>
      <c r="AF165" s="569"/>
      <c r="AG165" s="207"/>
      <c r="AH165" s="207"/>
      <c r="AI165" s="207"/>
      <c r="AJ165" s="207"/>
      <c r="AK165" s="207"/>
      <c r="AL165" s="207"/>
      <c r="AM165" s="207"/>
      <c r="AN165" s="207"/>
      <c r="AO165" s="207"/>
      <c r="AP165" s="207"/>
      <c r="AQ165" s="207"/>
      <c r="AR165" s="207"/>
      <c r="AS165" s="207"/>
      <c r="AT165" s="207"/>
      <c r="AU165" s="207"/>
      <c r="AV165" s="207"/>
      <c r="AW165" s="207"/>
      <c r="AX165" s="207"/>
      <c r="AY165" s="207"/>
      <c r="AZ165" s="207"/>
      <c r="BA165" s="207"/>
      <c r="BB165" s="207"/>
      <c r="BC165" s="207"/>
      <c r="BD165" s="207"/>
      <c r="BE165" s="207"/>
      <c r="BF165" s="207"/>
      <c r="BG165" s="207"/>
      <c r="BH165" s="207"/>
      <c r="BI165" s="207"/>
      <c r="BJ165" s="207"/>
      <c r="BK165" s="207"/>
      <c r="BL165" s="207"/>
      <c r="BM165" s="635" t="str">
        <f t="shared" si="11"/>
        <v>C</v>
      </c>
    </row>
    <row r="166" spans="1:65" s="2" customFormat="1" ht="26.25" hidden="1">
      <c r="A166" s="277">
        <v>118</v>
      </c>
      <c r="B166" s="277" t="str">
        <f t="shared" si="10"/>
        <v>PSS05B_Adani Renewable Energy 44 Limited (ARE44L)</v>
      </c>
      <c r="C166" s="278" t="s">
        <v>636</v>
      </c>
      <c r="D166" s="279"/>
      <c r="E166" s="28" t="s">
        <v>628</v>
      </c>
      <c r="F166" s="78" t="s">
        <v>640</v>
      </c>
      <c r="G166" s="280"/>
      <c r="H166" s="289" t="s">
        <v>641</v>
      </c>
      <c r="I166" s="28" t="s">
        <v>141</v>
      </c>
      <c r="J166" s="28" t="s">
        <v>142</v>
      </c>
      <c r="K166" s="567">
        <v>46073</v>
      </c>
      <c r="L166" s="33"/>
      <c r="M166" s="568"/>
      <c r="N166" s="569" t="str" cm="1">
        <f t="array" ref="N166">_xlfn.IFNA(LOOKUP(2, 1/(MOD(COLUMN(O166:XFD166)-COLUMN(O166), 5)=2)/(O166:XFD166&lt;&gt;""), O166:XFD166),"Not Submitted")</f>
        <v>RFC</v>
      </c>
      <c r="O166" s="595">
        <v>46074</v>
      </c>
      <c r="P166" s="595">
        <v>46074</v>
      </c>
      <c r="Q166" s="64" t="s">
        <v>8</v>
      </c>
      <c r="R166" s="34" t="s">
        <v>642</v>
      </c>
      <c r="S166" s="207"/>
      <c r="T166" s="219"/>
      <c r="U166" s="219"/>
      <c r="V166" s="569"/>
      <c r="W166" s="207"/>
      <c r="X166" s="207"/>
      <c r="Y166" s="219"/>
      <c r="Z166" s="219"/>
      <c r="AA166" s="569"/>
      <c r="AB166" s="569"/>
      <c r="AC166" s="569"/>
      <c r="AD166" s="219"/>
      <c r="AE166" s="219"/>
      <c r="AF166" s="569"/>
      <c r="AG166" s="207"/>
      <c r="AH166" s="207"/>
      <c r="AI166" s="207"/>
      <c r="AJ166" s="207"/>
      <c r="AK166" s="207"/>
      <c r="AL166" s="207"/>
      <c r="AM166" s="207"/>
      <c r="AN166" s="207"/>
      <c r="AO166" s="207"/>
      <c r="AP166" s="207"/>
      <c r="AQ166" s="207"/>
      <c r="AR166" s="207"/>
      <c r="AS166" s="207"/>
      <c r="AT166" s="207"/>
      <c r="AU166" s="207"/>
      <c r="AV166" s="207"/>
      <c r="AW166" s="207"/>
      <c r="AX166" s="207"/>
      <c r="AY166" s="207"/>
      <c r="AZ166" s="207"/>
      <c r="BA166" s="207"/>
      <c r="BB166" s="207"/>
      <c r="BC166" s="207"/>
      <c r="BD166" s="207"/>
      <c r="BE166" s="207"/>
      <c r="BF166" s="207"/>
      <c r="BG166" s="207"/>
      <c r="BH166" s="207"/>
      <c r="BI166" s="207"/>
      <c r="BJ166" s="207"/>
      <c r="BK166" s="207"/>
      <c r="BL166" s="207"/>
      <c r="BM166" s="635" t="str">
        <f t="shared" si="11"/>
        <v>C</v>
      </c>
    </row>
    <row r="167" spans="1:65" s="2" customFormat="1" ht="27" hidden="1">
      <c r="A167" s="277">
        <f>A166+1</f>
        <v>119</v>
      </c>
      <c r="B167" s="277" t="str">
        <f t="shared" si="10"/>
        <v>PSS05B_Adani Renewable Energy 44 Limited (ARE44L)</v>
      </c>
      <c r="C167" s="278" t="s">
        <v>643</v>
      </c>
      <c r="D167" s="279"/>
      <c r="E167" s="28" t="s">
        <v>628</v>
      </c>
      <c r="F167" s="78" t="s">
        <v>644</v>
      </c>
      <c r="G167" s="280"/>
      <c r="H167" s="289" t="s">
        <v>645</v>
      </c>
      <c r="I167" s="28" t="s">
        <v>141</v>
      </c>
      <c r="J167" s="28" t="s">
        <v>142</v>
      </c>
      <c r="K167" s="567">
        <v>46056</v>
      </c>
      <c r="L167" s="33"/>
      <c r="M167" s="568"/>
      <c r="N167" s="569" t="str" cm="1">
        <f t="array" ref="N167">_xlfn.IFNA(LOOKUP(2, 1/(MOD(COLUMN(O167:XFD167)-COLUMN(O167), 5)=2)/(O167:XFD167&lt;&gt;""), O167:XFD167),"Not Submitted")</f>
        <v>RFC</v>
      </c>
      <c r="O167" s="595">
        <v>46056</v>
      </c>
      <c r="P167" s="595">
        <v>46057</v>
      </c>
      <c r="Q167" s="64" t="s">
        <v>8</v>
      </c>
      <c r="R167" s="34" t="s">
        <v>646</v>
      </c>
      <c r="S167" s="207"/>
      <c r="T167" s="219"/>
      <c r="U167" s="219"/>
      <c r="V167" s="569"/>
      <c r="W167" s="207"/>
      <c r="X167" s="207"/>
      <c r="Y167" s="219"/>
      <c r="Z167" s="219"/>
      <c r="AA167" s="569"/>
      <c r="AB167" s="569"/>
      <c r="AC167" s="569"/>
      <c r="AD167" s="219"/>
      <c r="AE167" s="219"/>
      <c r="AF167" s="569"/>
      <c r="AG167" s="207"/>
      <c r="AH167" s="207"/>
      <c r="AI167" s="207"/>
      <c r="AJ167" s="207"/>
      <c r="AK167" s="207"/>
      <c r="AL167" s="207"/>
      <c r="AM167" s="207"/>
      <c r="AN167" s="207"/>
      <c r="AO167" s="207"/>
      <c r="AP167" s="207"/>
      <c r="AQ167" s="207"/>
      <c r="AR167" s="207"/>
      <c r="AS167" s="207"/>
      <c r="AT167" s="207"/>
      <c r="AU167" s="207"/>
      <c r="AV167" s="207"/>
      <c r="AW167" s="207"/>
      <c r="AX167" s="207"/>
      <c r="AY167" s="207"/>
      <c r="AZ167" s="207"/>
      <c r="BA167" s="207"/>
      <c r="BB167" s="207"/>
      <c r="BC167" s="207"/>
      <c r="BD167" s="207"/>
      <c r="BE167" s="207"/>
      <c r="BF167" s="207"/>
      <c r="BG167" s="207"/>
      <c r="BH167" s="207"/>
      <c r="BI167" s="207"/>
      <c r="BJ167" s="207"/>
      <c r="BK167" s="207"/>
      <c r="BL167" s="207"/>
      <c r="BM167" s="635" t="str">
        <f t="shared" si="11"/>
        <v>C</v>
      </c>
    </row>
    <row r="168" spans="1:65" s="2" customFormat="1" ht="26.25" hidden="1">
      <c r="A168" s="277">
        <v>119</v>
      </c>
      <c r="B168" s="277" t="str">
        <f t="shared" si="10"/>
        <v>PSS05B_Adani Renewable Energy 44 Limited (ARE44L)</v>
      </c>
      <c r="C168" s="278" t="s">
        <v>627</v>
      </c>
      <c r="D168" s="279"/>
      <c r="E168" s="28" t="s">
        <v>628</v>
      </c>
      <c r="F168" s="448" t="s">
        <v>647</v>
      </c>
      <c r="G168" s="280"/>
      <c r="H168" s="289" t="s">
        <v>648</v>
      </c>
      <c r="I168" s="28" t="s">
        <v>141</v>
      </c>
      <c r="J168" s="28" t="s">
        <v>142</v>
      </c>
      <c r="K168" s="567"/>
      <c r="L168" s="33"/>
      <c r="M168" s="568"/>
      <c r="N168" s="569" t="str" cm="1">
        <f t="array" ref="N168">_xlfn.IFNA(LOOKUP(2, 1/(MOD(COLUMN(O168:XFD168)-COLUMN(O168), 5)=2)/(O168:XFD168&lt;&gt;""), O168:XFD168),"Not Submitted")</f>
        <v>RFC</v>
      </c>
      <c r="O168" s="229">
        <v>46073</v>
      </c>
      <c r="P168" s="229">
        <v>46074</v>
      </c>
      <c r="Q168" s="28" t="s">
        <v>8</v>
      </c>
      <c r="R168" s="34" t="s">
        <v>649</v>
      </c>
      <c r="S168" s="207"/>
      <c r="T168" s="219"/>
      <c r="U168" s="219"/>
      <c r="V168" s="569"/>
      <c r="W168" s="207"/>
      <c r="X168" s="207"/>
      <c r="Y168" s="219"/>
      <c r="Z168" s="219"/>
      <c r="AA168" s="569"/>
      <c r="AB168" s="569"/>
      <c r="AC168" s="569"/>
      <c r="AD168" s="219"/>
      <c r="AE168" s="219"/>
      <c r="AF168" s="569"/>
      <c r="AG168" s="207"/>
      <c r="AH168" s="207"/>
      <c r="AI168" s="207"/>
      <c r="AJ168" s="207"/>
      <c r="AK168" s="207"/>
      <c r="AL168" s="207"/>
      <c r="AM168" s="207"/>
      <c r="AN168" s="207"/>
      <c r="AO168" s="207"/>
      <c r="AP168" s="207"/>
      <c r="AQ168" s="207"/>
      <c r="AR168" s="207"/>
      <c r="AS168" s="207"/>
      <c r="AT168" s="207"/>
      <c r="AU168" s="207"/>
      <c r="AV168" s="207"/>
      <c r="AW168" s="207"/>
      <c r="AX168" s="207"/>
      <c r="AY168" s="207"/>
      <c r="AZ168" s="207"/>
      <c r="BA168" s="207"/>
      <c r="BB168" s="207"/>
      <c r="BC168" s="207"/>
      <c r="BD168" s="207"/>
      <c r="BE168" s="207"/>
      <c r="BF168" s="207"/>
      <c r="BG168" s="207"/>
      <c r="BH168" s="207"/>
      <c r="BI168" s="207"/>
      <c r="BJ168" s="207"/>
      <c r="BK168" s="207"/>
      <c r="BL168" s="207"/>
      <c r="BM168" s="635" t="str">
        <f t="shared" si="11"/>
        <v>C</v>
      </c>
    </row>
    <row r="169" spans="1:65" s="2" customFormat="1" ht="27" hidden="1">
      <c r="A169" s="277">
        <f>A168+1</f>
        <v>120</v>
      </c>
      <c r="B169" s="277" t="str">
        <f t="shared" si="10"/>
        <v>PSS05B_Adani Renewable Energy 44 Limited (ARE44L)</v>
      </c>
      <c r="C169" s="278" t="s">
        <v>650</v>
      </c>
      <c r="D169" s="279"/>
      <c r="E169" s="28" t="s">
        <v>628</v>
      </c>
      <c r="F169" s="78" t="s">
        <v>651</v>
      </c>
      <c r="G169" s="280"/>
      <c r="H169" s="289" t="s">
        <v>652</v>
      </c>
      <c r="I169" s="28" t="s">
        <v>141</v>
      </c>
      <c r="J169" s="28" t="s">
        <v>142</v>
      </c>
      <c r="K169" s="567">
        <v>46056</v>
      </c>
      <c r="L169" s="33"/>
      <c r="M169" s="568"/>
      <c r="N169" s="569" t="str" cm="1">
        <f t="array" ref="N169">_xlfn.IFNA(LOOKUP(2, 1/(MOD(COLUMN(O169:XFD169)-COLUMN(O169), 5)=2)/(O169:XFD169&lt;&gt;""), O169:XFD169),"Not Submitted")</f>
        <v>RFC</v>
      </c>
      <c r="O169" s="595">
        <v>46056</v>
      </c>
      <c r="P169" s="595">
        <v>46057</v>
      </c>
      <c r="Q169" s="64" t="s">
        <v>8</v>
      </c>
      <c r="R169" s="34" t="s">
        <v>646</v>
      </c>
      <c r="S169" s="207"/>
      <c r="T169" s="219"/>
      <c r="U169" s="219"/>
      <c r="V169" s="569"/>
      <c r="W169" s="207"/>
      <c r="X169" s="207"/>
      <c r="Y169" s="219"/>
      <c r="Z169" s="219"/>
      <c r="AA169" s="569"/>
      <c r="AB169" s="569"/>
      <c r="AC169" s="569"/>
      <c r="AD169" s="219"/>
      <c r="AE169" s="219"/>
      <c r="AF169" s="569"/>
      <c r="AG169" s="207"/>
      <c r="AH169" s="207"/>
      <c r="AI169" s="207"/>
      <c r="AJ169" s="207"/>
      <c r="AK169" s="207"/>
      <c r="AL169" s="207"/>
      <c r="AM169" s="207"/>
      <c r="AN169" s="207"/>
      <c r="AO169" s="207"/>
      <c r="AP169" s="207"/>
      <c r="AQ169" s="207"/>
      <c r="AR169" s="207"/>
      <c r="AS169" s="207"/>
      <c r="AT169" s="207"/>
      <c r="AU169" s="207"/>
      <c r="AV169" s="207"/>
      <c r="AW169" s="207"/>
      <c r="AX169" s="207"/>
      <c r="AY169" s="207"/>
      <c r="AZ169" s="207"/>
      <c r="BA169" s="207"/>
      <c r="BB169" s="207"/>
      <c r="BC169" s="207"/>
      <c r="BD169" s="207"/>
      <c r="BE169" s="207"/>
      <c r="BF169" s="207"/>
      <c r="BG169" s="207"/>
      <c r="BH169" s="207"/>
      <c r="BI169" s="207"/>
      <c r="BJ169" s="207"/>
      <c r="BK169" s="207"/>
      <c r="BL169" s="207"/>
      <c r="BM169" s="635" t="str">
        <f t="shared" si="11"/>
        <v>C</v>
      </c>
    </row>
    <row r="170" spans="1:65" s="2" customFormat="1" ht="26.25" hidden="1">
      <c r="A170" s="277">
        <f>A171+1</f>
        <v>122</v>
      </c>
      <c r="B170" s="277" t="str">
        <f t="shared" si="10"/>
        <v>PSS05B_Adani Renewable Energy 44 Limited (ARE44L)</v>
      </c>
      <c r="C170" s="278" t="s">
        <v>653</v>
      </c>
      <c r="D170" s="279" t="s">
        <v>22</v>
      </c>
      <c r="E170" s="28" t="s">
        <v>628</v>
      </c>
      <c r="F170" s="78" t="s">
        <v>654</v>
      </c>
      <c r="G170" s="280" t="s">
        <v>655</v>
      </c>
      <c r="H170" s="289" t="s">
        <v>656</v>
      </c>
      <c r="I170" s="28" t="s">
        <v>141</v>
      </c>
      <c r="J170" s="28" t="s">
        <v>142</v>
      </c>
      <c r="K170" s="567"/>
      <c r="L170" s="33"/>
      <c r="M170" s="568"/>
      <c r="N170" s="569" t="str" cm="1">
        <f t="array" ref="N170">_xlfn.IFNA(LOOKUP(2, 1/(MOD(COLUMN(O170:XFD170)-COLUMN(O170), 5)=2)/(O170:XFD170&lt;&gt;""), O170:XFD170),"Not Submitted")</f>
        <v>RFC</v>
      </c>
      <c r="O170" s="595">
        <v>46055</v>
      </c>
      <c r="P170" s="595">
        <v>46056</v>
      </c>
      <c r="Q170" s="28" t="s">
        <v>8</v>
      </c>
      <c r="R170" s="34" t="s">
        <v>657</v>
      </c>
      <c r="S170" s="207"/>
      <c r="T170" s="219">
        <v>46056</v>
      </c>
      <c r="U170" s="219">
        <v>46057</v>
      </c>
      <c r="V170" s="569" t="s">
        <v>8</v>
      </c>
      <c r="W170" s="207" t="s">
        <v>646</v>
      </c>
      <c r="X170" s="207"/>
      <c r="Y170" s="219">
        <v>46114</v>
      </c>
      <c r="Z170" s="219">
        <v>46114</v>
      </c>
      <c r="AA170" s="569" t="s">
        <v>8</v>
      </c>
      <c r="AB170" s="569" t="s">
        <v>658</v>
      </c>
      <c r="AC170" s="569"/>
      <c r="AD170" s="219"/>
      <c r="AE170" s="219"/>
      <c r="AF170" s="569"/>
      <c r="AG170" s="207"/>
      <c r="AH170" s="207"/>
      <c r="AI170" s="207"/>
      <c r="AJ170" s="207"/>
      <c r="AK170" s="207"/>
      <c r="AL170" s="207"/>
      <c r="AM170" s="207"/>
      <c r="AN170" s="207"/>
      <c r="AO170" s="207"/>
      <c r="AP170" s="207"/>
      <c r="AQ170" s="207"/>
      <c r="AR170" s="207"/>
      <c r="AS170" s="207"/>
      <c r="AT170" s="207"/>
      <c r="AU170" s="207"/>
      <c r="AV170" s="207"/>
      <c r="AW170" s="207"/>
      <c r="AX170" s="207"/>
      <c r="AY170" s="207"/>
      <c r="AZ170" s="207"/>
      <c r="BA170" s="207"/>
      <c r="BB170" s="207"/>
      <c r="BC170" s="207"/>
      <c r="BD170" s="207"/>
      <c r="BE170" s="207"/>
      <c r="BF170" s="207"/>
      <c r="BG170" s="207"/>
      <c r="BH170" s="207"/>
      <c r="BI170" s="207"/>
      <c r="BJ170" s="207"/>
      <c r="BK170" s="207"/>
      <c r="BL170" s="207"/>
      <c r="BM170" s="635" t="str">
        <f t="shared" si="11"/>
        <v>C</v>
      </c>
    </row>
    <row r="171" spans="1:65" s="2" customFormat="1" ht="26.25" hidden="1">
      <c r="A171" s="277">
        <v>121</v>
      </c>
      <c r="B171" s="277" t="str">
        <f t="shared" si="10"/>
        <v>PSS05B_Adani Renewable Energy 44 Limited (ARE44L)</v>
      </c>
      <c r="C171" s="278" t="s">
        <v>653</v>
      </c>
      <c r="D171" s="279" t="s">
        <v>22</v>
      </c>
      <c r="E171" s="28" t="s">
        <v>628</v>
      </c>
      <c r="F171" s="78" t="s">
        <v>659</v>
      </c>
      <c r="G171" s="280" t="s">
        <v>655</v>
      </c>
      <c r="H171" s="289" t="s">
        <v>660</v>
      </c>
      <c r="I171" s="28" t="s">
        <v>141</v>
      </c>
      <c r="J171" s="28" t="s">
        <v>142</v>
      </c>
      <c r="K171" s="567"/>
      <c r="L171" s="33"/>
      <c r="M171" s="568"/>
      <c r="N171" s="569" t="str" cm="1">
        <f t="array" ref="N171">_xlfn.IFNA(LOOKUP(2, 1/(MOD(COLUMN(O171:XFD171)-COLUMN(O171), 5)=2)/(O171:XFD171&lt;&gt;""), O171:XFD171),"Not Submitted")</f>
        <v>RFC</v>
      </c>
      <c r="O171" s="595" t="s">
        <v>171</v>
      </c>
      <c r="P171" s="595"/>
      <c r="Q171" s="28"/>
      <c r="R171" s="34"/>
      <c r="S171" s="207" t="s">
        <v>661</v>
      </c>
      <c r="T171" s="219">
        <v>46160</v>
      </c>
      <c r="U171" s="219">
        <v>46160</v>
      </c>
      <c r="V171" s="569" t="s">
        <v>8</v>
      </c>
      <c r="W171" s="207" t="s">
        <v>662</v>
      </c>
      <c r="X171" s="207"/>
      <c r="Y171" s="219"/>
      <c r="Z171" s="219"/>
      <c r="AA171" s="569"/>
      <c r="AB171" s="569"/>
      <c r="AC171" s="569"/>
      <c r="AD171" s="219"/>
      <c r="AE171" s="219"/>
      <c r="AF171" s="569"/>
      <c r="AG171" s="207"/>
      <c r="AH171" s="207"/>
      <c r="AI171" s="207"/>
      <c r="AJ171" s="207"/>
      <c r="AK171" s="207"/>
      <c r="AL171" s="207"/>
      <c r="AM171" s="207"/>
      <c r="AN171" s="207"/>
      <c r="AO171" s="207"/>
      <c r="AP171" s="207"/>
      <c r="AQ171" s="207"/>
      <c r="AR171" s="207"/>
      <c r="AS171" s="207"/>
      <c r="AT171" s="207"/>
      <c r="AU171" s="207"/>
      <c r="AV171" s="207"/>
      <c r="AW171" s="207"/>
      <c r="AX171" s="207"/>
      <c r="AY171" s="207"/>
      <c r="AZ171" s="207"/>
      <c r="BA171" s="207"/>
      <c r="BB171" s="207"/>
      <c r="BC171" s="207"/>
      <c r="BD171" s="207"/>
      <c r="BE171" s="207"/>
      <c r="BF171" s="207"/>
      <c r="BG171" s="207"/>
      <c r="BH171" s="207"/>
      <c r="BI171" s="207"/>
      <c r="BJ171" s="207"/>
      <c r="BK171" s="207"/>
      <c r="BL171" s="207"/>
      <c r="BM171" s="635" t="str">
        <f t="shared" si="11"/>
        <v>C</v>
      </c>
    </row>
    <row r="172" spans="1:65" s="2" customFormat="1" ht="27" hidden="1">
      <c r="A172" s="277">
        <f>A173+1</f>
        <v>121</v>
      </c>
      <c r="B172" s="277" t="str">
        <f t="shared" si="10"/>
        <v>PSS05B_Adani Renewable Energy 44 Limited (ARE44L)</v>
      </c>
      <c r="C172" s="278" t="s">
        <v>653</v>
      </c>
      <c r="D172" s="279"/>
      <c r="E172" s="28" t="s">
        <v>628</v>
      </c>
      <c r="F172" s="78" t="s">
        <v>663</v>
      </c>
      <c r="G172" s="280"/>
      <c r="H172" s="289" t="s">
        <v>664</v>
      </c>
      <c r="I172" s="28" t="s">
        <v>141</v>
      </c>
      <c r="J172" s="28" t="s">
        <v>142</v>
      </c>
      <c r="K172" s="567">
        <v>46056</v>
      </c>
      <c r="L172" s="33"/>
      <c r="M172" s="568"/>
      <c r="N172" s="569" t="str" cm="1">
        <f t="array" ref="N172">_xlfn.IFNA(LOOKUP(2, 1/(MOD(COLUMN(O172:XFD172)-COLUMN(O172), 5)=2)/(O172:XFD172&lt;&gt;""), O172:XFD172),"Not Submitted")</f>
        <v>RFC</v>
      </c>
      <c r="O172" s="595">
        <v>46056</v>
      </c>
      <c r="P172" s="595">
        <v>46057</v>
      </c>
      <c r="Q172" s="64" t="s">
        <v>8</v>
      </c>
      <c r="R172" s="34" t="s">
        <v>646</v>
      </c>
      <c r="S172" s="207"/>
      <c r="T172" s="219"/>
      <c r="U172" s="219"/>
      <c r="V172" s="569"/>
      <c r="W172" s="207"/>
      <c r="X172" s="207"/>
      <c r="Y172" s="219"/>
      <c r="Z172" s="219"/>
      <c r="AA172" s="569"/>
      <c r="AB172" s="569"/>
      <c r="AC172" s="569"/>
      <c r="AD172" s="219"/>
      <c r="AE172" s="219"/>
      <c r="AF172" s="569"/>
      <c r="AG172" s="207"/>
      <c r="AH172" s="207"/>
      <c r="AI172" s="207"/>
      <c r="AJ172" s="207"/>
      <c r="AK172" s="207"/>
      <c r="AL172" s="207"/>
      <c r="AM172" s="207"/>
      <c r="AN172" s="207"/>
      <c r="AO172" s="207"/>
      <c r="AP172" s="207"/>
      <c r="AQ172" s="207"/>
      <c r="AR172" s="207"/>
      <c r="AS172" s="207"/>
      <c r="AT172" s="207"/>
      <c r="AU172" s="207"/>
      <c r="AV172" s="207"/>
      <c r="AW172" s="207"/>
      <c r="AX172" s="207"/>
      <c r="AY172" s="207"/>
      <c r="AZ172" s="207"/>
      <c r="BA172" s="207"/>
      <c r="BB172" s="207"/>
      <c r="BC172" s="207"/>
      <c r="BD172" s="207"/>
      <c r="BE172" s="207"/>
      <c r="BF172" s="207"/>
      <c r="BG172" s="207"/>
      <c r="BH172" s="207"/>
      <c r="BI172" s="207"/>
      <c r="BJ172" s="207"/>
      <c r="BK172" s="207"/>
      <c r="BL172" s="207"/>
      <c r="BM172" s="635" t="str">
        <f t="shared" si="11"/>
        <v>C</v>
      </c>
    </row>
    <row r="173" spans="1:65" s="2" customFormat="1" ht="26.25" hidden="1">
      <c r="A173" s="277">
        <v>120</v>
      </c>
      <c r="B173" s="277" t="str">
        <f t="shared" si="10"/>
        <v>PSS05B_Adani Renewable Energy 44 Limited (ARE44L)</v>
      </c>
      <c r="C173" s="278" t="s">
        <v>653</v>
      </c>
      <c r="D173" s="279" t="s">
        <v>22</v>
      </c>
      <c r="E173" s="28" t="s">
        <v>628</v>
      </c>
      <c r="F173" s="78" t="s">
        <v>665</v>
      </c>
      <c r="G173" s="280"/>
      <c r="H173" s="289" t="s">
        <v>666</v>
      </c>
      <c r="I173" s="28" t="s">
        <v>141</v>
      </c>
      <c r="J173" s="28" t="s">
        <v>142</v>
      </c>
      <c r="K173" s="567"/>
      <c r="L173" s="33"/>
      <c r="M173" s="568"/>
      <c r="N173" s="569" t="str" cm="1">
        <f t="array" ref="N173">_xlfn.IFNA(LOOKUP(2, 1/(MOD(COLUMN(O173:XFD173)-COLUMN(O173), 5)=2)/(O173:XFD173&lt;&gt;""), O173:XFD173),"Not Submitted")</f>
        <v>RFC</v>
      </c>
      <c r="O173" s="595">
        <v>46097</v>
      </c>
      <c r="P173" s="595">
        <v>46097</v>
      </c>
      <c r="Q173" s="64" t="s">
        <v>8</v>
      </c>
      <c r="R173" s="34" t="s">
        <v>667</v>
      </c>
      <c r="S173" s="207"/>
      <c r="T173" s="219"/>
      <c r="U173" s="219"/>
      <c r="V173" s="569"/>
      <c r="W173" s="207"/>
      <c r="X173" s="207"/>
      <c r="Y173" s="219"/>
      <c r="Z173" s="219"/>
      <c r="AA173" s="569"/>
      <c r="AB173" s="569"/>
      <c r="AC173" s="569"/>
      <c r="AD173" s="219"/>
      <c r="AE173" s="219"/>
      <c r="AF173" s="569"/>
      <c r="AG173" s="207"/>
      <c r="AH173" s="207"/>
      <c r="AI173" s="207"/>
      <c r="AJ173" s="207"/>
      <c r="AK173" s="207"/>
      <c r="AL173" s="207"/>
      <c r="AM173" s="207"/>
      <c r="AN173" s="207"/>
      <c r="AO173" s="207"/>
      <c r="AP173" s="207"/>
      <c r="AQ173" s="207"/>
      <c r="AR173" s="207"/>
      <c r="AS173" s="207"/>
      <c r="AT173" s="207"/>
      <c r="AU173" s="207"/>
      <c r="AV173" s="207"/>
      <c r="AW173" s="207"/>
      <c r="AX173" s="207"/>
      <c r="AY173" s="207"/>
      <c r="AZ173" s="207"/>
      <c r="BA173" s="207"/>
      <c r="BB173" s="207"/>
      <c r="BC173" s="207"/>
      <c r="BD173" s="207"/>
      <c r="BE173" s="207"/>
      <c r="BF173" s="207"/>
      <c r="BG173" s="207"/>
      <c r="BH173" s="207"/>
      <c r="BI173" s="207"/>
      <c r="BJ173" s="207"/>
      <c r="BK173" s="207"/>
      <c r="BL173" s="207"/>
      <c r="BM173" s="635" t="str">
        <f t="shared" si="11"/>
        <v>C</v>
      </c>
    </row>
    <row r="174" spans="1:65" s="2" customFormat="1" ht="26.25" hidden="1">
      <c r="A174" s="277">
        <v>120</v>
      </c>
      <c r="B174" s="277" t="str">
        <f t="shared" si="10"/>
        <v>PSS05B_Adani Renewable Energy 44 Limited (ARE44L)</v>
      </c>
      <c r="C174" s="278" t="s">
        <v>653</v>
      </c>
      <c r="D174" s="279" t="s">
        <v>22</v>
      </c>
      <c r="E174" s="28" t="s">
        <v>628</v>
      </c>
      <c r="F174" s="78" t="s">
        <v>3106</v>
      </c>
      <c r="G174" s="280"/>
      <c r="H174" s="289" t="s">
        <v>863</v>
      </c>
      <c r="I174" s="28" t="s">
        <v>141</v>
      </c>
      <c r="J174" s="28" t="s">
        <v>142</v>
      </c>
      <c r="K174" s="567"/>
      <c r="L174" s="33"/>
      <c r="M174" s="568"/>
      <c r="N174" s="569" t="str" cm="1">
        <f t="array" ref="N174">_xlfn.IFNA(LOOKUP(2, 1/(MOD(COLUMN(O174:XFD174)-COLUMN(O174), 5)=2)/(O174:XFD174&lt;&gt;""), O174:XFD174),"Not Submitted")</f>
        <v>RFC</v>
      </c>
      <c r="O174" s="595">
        <v>46214</v>
      </c>
      <c r="P174" s="595">
        <v>46216</v>
      </c>
      <c r="Q174" s="64" t="s">
        <v>8</v>
      </c>
      <c r="R174" s="34" t="s">
        <v>3107</v>
      </c>
      <c r="S174" s="207"/>
      <c r="T174" s="219"/>
      <c r="U174" s="219"/>
      <c r="V174" s="569"/>
      <c r="W174" s="207"/>
      <c r="X174" s="207"/>
      <c r="Y174" s="219"/>
      <c r="Z174" s="219"/>
      <c r="AA174" s="569"/>
      <c r="AB174" s="569"/>
      <c r="AC174" s="569"/>
      <c r="AD174" s="219"/>
      <c r="AE174" s="219"/>
      <c r="AF174" s="569"/>
      <c r="AG174" s="207"/>
      <c r="AH174" s="207"/>
      <c r="AI174" s="207"/>
      <c r="AJ174" s="207"/>
      <c r="AK174" s="207"/>
      <c r="AL174" s="207"/>
      <c r="AM174" s="207"/>
      <c r="AN174" s="207"/>
      <c r="AO174" s="207"/>
      <c r="AP174" s="207"/>
      <c r="AQ174" s="207"/>
      <c r="AR174" s="207"/>
      <c r="AS174" s="207"/>
      <c r="AT174" s="207"/>
      <c r="AU174" s="207"/>
      <c r="AV174" s="207"/>
      <c r="AW174" s="207"/>
      <c r="AX174" s="207"/>
      <c r="AY174" s="207"/>
      <c r="AZ174" s="207"/>
      <c r="BA174" s="207"/>
      <c r="BB174" s="207"/>
      <c r="BC174" s="207"/>
      <c r="BD174" s="207"/>
      <c r="BE174" s="207"/>
      <c r="BF174" s="207"/>
      <c r="BG174" s="207"/>
      <c r="BH174" s="207"/>
      <c r="BI174" s="207"/>
      <c r="BJ174" s="207"/>
      <c r="BK174" s="207"/>
      <c r="BL174" s="207"/>
      <c r="BM174" s="635" t="str">
        <f t="shared" ref="BM174" si="12">MID(F174,20,1)</f>
        <v>C</v>
      </c>
    </row>
    <row r="175" spans="1:65" s="2" customFormat="1" ht="25.5" hidden="1">
      <c r="A175" s="277">
        <v>122</v>
      </c>
      <c r="B175" s="277" t="str">
        <f t="shared" ref="B175:B208" si="13">$A$1</f>
        <v>PSS05B_Adani Renewable Energy 44 Limited (ARE44L)</v>
      </c>
      <c r="C175" s="278" t="s">
        <v>653</v>
      </c>
      <c r="D175" s="279" t="s">
        <v>22</v>
      </c>
      <c r="E175" s="28" t="s">
        <v>628</v>
      </c>
      <c r="F175" s="280" t="s">
        <v>668</v>
      </c>
      <c r="G175" s="280"/>
      <c r="H175" s="289" t="s">
        <v>669</v>
      </c>
      <c r="I175" s="28"/>
      <c r="J175" s="28"/>
      <c r="K175" s="567"/>
      <c r="L175" s="33"/>
      <c r="M175" s="568"/>
      <c r="N175" s="569" t="str" cm="1">
        <f t="array" ref="N175">_xlfn.IFNA(LOOKUP(2, 1/(MOD(COLUMN(O175:XFD175)-COLUMN(O175), 5)=2)/(O175:XFD175&lt;&gt;""), O175:XFD175),"Not Submitted")</f>
        <v>Cat. -I</v>
      </c>
      <c r="O175" s="229">
        <v>46057</v>
      </c>
      <c r="P175" s="229">
        <v>46057</v>
      </c>
      <c r="Q175" s="64" t="s">
        <v>33</v>
      </c>
      <c r="R175" s="34" t="s">
        <v>670</v>
      </c>
      <c r="S175" s="207"/>
      <c r="T175" s="219"/>
      <c r="U175" s="219"/>
      <c r="V175" s="569"/>
      <c r="W175" s="207"/>
      <c r="X175" s="207"/>
      <c r="Y175" s="219"/>
      <c r="Z175" s="219"/>
      <c r="AA175" s="569"/>
      <c r="AB175" s="569"/>
      <c r="AC175" s="569"/>
      <c r="AD175" s="219"/>
      <c r="AE175" s="219"/>
      <c r="AF175" s="569"/>
      <c r="AG175" s="207"/>
      <c r="AH175" s="207"/>
      <c r="AI175" s="207"/>
      <c r="AJ175" s="207"/>
      <c r="AK175" s="207"/>
      <c r="AL175" s="207"/>
      <c r="AM175" s="207"/>
      <c r="AN175" s="207"/>
      <c r="AO175" s="207"/>
      <c r="AP175" s="207"/>
      <c r="AQ175" s="207"/>
      <c r="AR175" s="207"/>
      <c r="AS175" s="207"/>
      <c r="AT175" s="207"/>
      <c r="AU175" s="207"/>
      <c r="AV175" s="207"/>
      <c r="AW175" s="207"/>
      <c r="AX175" s="207"/>
      <c r="AY175" s="207"/>
      <c r="AZ175" s="207"/>
      <c r="BA175" s="207"/>
      <c r="BB175" s="207"/>
      <c r="BC175" s="207"/>
      <c r="BD175" s="207"/>
      <c r="BE175" s="207"/>
      <c r="BF175" s="207"/>
      <c r="BG175" s="207"/>
      <c r="BH175" s="207"/>
      <c r="BI175" s="207"/>
      <c r="BJ175" s="207"/>
      <c r="BK175" s="207"/>
      <c r="BL175" s="207"/>
      <c r="BM175" s="635" t="str">
        <f t="shared" si="11"/>
        <v>C</v>
      </c>
    </row>
    <row r="176" spans="1:65" s="2" customFormat="1" ht="27" hidden="1">
      <c r="A176" s="277">
        <v>122</v>
      </c>
      <c r="B176" s="277" t="str">
        <f t="shared" si="13"/>
        <v>PSS05B_Adani Renewable Energy 44 Limited (ARE44L)</v>
      </c>
      <c r="C176" s="278" t="s">
        <v>653</v>
      </c>
      <c r="D176" s="279" t="s">
        <v>22</v>
      </c>
      <c r="E176" s="28" t="s">
        <v>628</v>
      </c>
      <c r="F176" s="280" t="s">
        <v>671</v>
      </c>
      <c r="G176" s="280"/>
      <c r="H176" s="289" t="s">
        <v>672</v>
      </c>
      <c r="I176" s="28"/>
      <c r="J176" s="28"/>
      <c r="K176" s="567">
        <v>46157</v>
      </c>
      <c r="L176" s="33"/>
      <c r="M176" s="568"/>
      <c r="N176" s="569" t="str" cm="1">
        <f t="array" ref="N176">_xlfn.IFNA(LOOKUP(2, 1/(MOD(COLUMN(O176:XFD176)-COLUMN(O176), 5)=2)/(O176:XFD176&lt;&gt;""), O176:XFD176),"Not Submitted")</f>
        <v>Cat. -IV</v>
      </c>
      <c r="O176" s="229">
        <v>46162</v>
      </c>
      <c r="P176" s="229">
        <v>46162</v>
      </c>
      <c r="Q176" s="64" t="s">
        <v>37</v>
      </c>
      <c r="R176" s="34" t="s">
        <v>673</v>
      </c>
      <c r="S176" s="207"/>
      <c r="T176" s="219"/>
      <c r="U176" s="219"/>
      <c r="V176" s="569"/>
      <c r="W176" s="207"/>
      <c r="X176" s="207"/>
      <c r="Y176" s="219"/>
      <c r="Z176" s="219"/>
      <c r="AA176" s="569"/>
      <c r="AB176" s="569"/>
      <c r="AC176" s="569"/>
      <c r="AD176" s="219"/>
      <c r="AE176" s="219"/>
      <c r="AF176" s="569"/>
      <c r="AG176" s="207"/>
      <c r="AH176" s="207"/>
      <c r="AI176" s="207"/>
      <c r="AJ176" s="207"/>
      <c r="AK176" s="207"/>
      <c r="AL176" s="207"/>
      <c r="AM176" s="207"/>
      <c r="AN176" s="207"/>
      <c r="AO176" s="207"/>
      <c r="AP176" s="207"/>
      <c r="AQ176" s="207"/>
      <c r="AR176" s="207"/>
      <c r="AS176" s="207"/>
      <c r="AT176" s="207"/>
      <c r="AU176" s="207"/>
      <c r="AV176" s="207"/>
      <c r="AW176" s="207"/>
      <c r="AX176" s="207"/>
      <c r="AY176" s="207"/>
      <c r="AZ176" s="207"/>
      <c r="BA176" s="207"/>
      <c r="BB176" s="207"/>
      <c r="BC176" s="207"/>
      <c r="BD176" s="207"/>
      <c r="BE176" s="207"/>
      <c r="BF176" s="207"/>
      <c r="BG176" s="207"/>
      <c r="BH176" s="207"/>
      <c r="BI176" s="207"/>
      <c r="BJ176" s="207"/>
      <c r="BK176" s="207"/>
      <c r="BL176" s="207"/>
      <c r="BM176" s="635" t="str">
        <f t="shared" si="11"/>
        <v>C</v>
      </c>
    </row>
    <row r="177" spans="1:75" s="2" customFormat="1" ht="27" hidden="1">
      <c r="A177" s="277">
        <v>122</v>
      </c>
      <c r="B177" s="277" t="str">
        <f t="shared" si="13"/>
        <v>PSS05B_Adani Renewable Energy 44 Limited (ARE44L)</v>
      </c>
      <c r="C177" s="278" t="s">
        <v>653</v>
      </c>
      <c r="D177" s="279" t="s">
        <v>22</v>
      </c>
      <c r="E177" s="28" t="s">
        <v>628</v>
      </c>
      <c r="F177" s="280" t="s">
        <v>2950</v>
      </c>
      <c r="G177" s="280"/>
      <c r="H177" s="289" t="s">
        <v>2951</v>
      </c>
      <c r="I177" s="28"/>
      <c r="J177" s="28"/>
      <c r="K177" s="567">
        <v>46191</v>
      </c>
      <c r="L177" s="33"/>
      <c r="M177" s="568"/>
      <c r="N177" s="569" t="str" cm="1">
        <f t="array" ref="N177">_xlfn.IFNA(LOOKUP(2, 1/(MOD(COLUMN(O177:XFD177)-COLUMN(O177), 5)=2)/(O177:XFD177&lt;&gt;""), O177:XFD177),"Not Submitted")</f>
        <v>Cat. -IV</v>
      </c>
      <c r="O177" s="229">
        <v>46191</v>
      </c>
      <c r="P177" s="229">
        <v>46191</v>
      </c>
      <c r="Q177" s="64" t="s">
        <v>37</v>
      </c>
      <c r="R177" s="34" t="s">
        <v>2953</v>
      </c>
      <c r="S177" s="207"/>
      <c r="T177" s="219"/>
      <c r="U177" s="219"/>
      <c r="V177" s="569"/>
      <c r="W177" s="207"/>
      <c r="X177" s="207"/>
      <c r="Y177" s="219"/>
      <c r="Z177" s="219"/>
      <c r="AA177" s="569"/>
      <c r="AB177" s="569"/>
      <c r="AC177" s="569"/>
      <c r="AD177" s="219"/>
      <c r="AE177" s="219"/>
      <c r="AF177" s="569"/>
      <c r="AG177" s="207"/>
      <c r="AH177" s="207"/>
      <c r="AI177" s="207"/>
      <c r="AJ177" s="207"/>
      <c r="AK177" s="207"/>
      <c r="AL177" s="207"/>
      <c r="AM177" s="207"/>
      <c r="AN177" s="207"/>
      <c r="AO177" s="207"/>
      <c r="AP177" s="207"/>
      <c r="AQ177" s="207"/>
      <c r="AR177" s="207"/>
      <c r="AS177" s="207"/>
      <c r="AT177" s="207"/>
      <c r="AU177" s="207"/>
      <c r="AV177" s="207"/>
      <c r="AW177" s="207"/>
      <c r="AX177" s="207"/>
      <c r="AY177" s="207"/>
      <c r="AZ177" s="207"/>
      <c r="BA177" s="207"/>
      <c r="BB177" s="207"/>
      <c r="BC177" s="207"/>
      <c r="BD177" s="207"/>
      <c r="BE177" s="207"/>
      <c r="BF177" s="207"/>
      <c r="BG177" s="207"/>
      <c r="BH177" s="207"/>
      <c r="BI177" s="207"/>
      <c r="BJ177" s="207"/>
      <c r="BK177" s="207"/>
      <c r="BL177" s="207"/>
      <c r="BM177" s="635" t="str">
        <f t="shared" ref="BM177" si="14">MID(F177,20,1)</f>
        <v>C</v>
      </c>
    </row>
    <row r="178" spans="1:75" s="2" customFormat="1" ht="26.25" hidden="1">
      <c r="A178" s="277">
        <f>A175+1</f>
        <v>123</v>
      </c>
      <c r="B178" s="277" t="str">
        <f t="shared" si="13"/>
        <v>PSS05B_Adani Renewable Energy 44 Limited (ARE44L)</v>
      </c>
      <c r="C178" s="278" t="s">
        <v>674</v>
      </c>
      <c r="D178" s="279" t="s">
        <v>628</v>
      </c>
      <c r="E178" s="28" t="s">
        <v>628</v>
      </c>
      <c r="F178" s="448" t="s">
        <v>675</v>
      </c>
      <c r="G178" s="280" t="s">
        <v>676</v>
      </c>
      <c r="H178" s="289" t="s">
        <v>677</v>
      </c>
      <c r="I178" s="28" t="s">
        <v>141</v>
      </c>
      <c r="J178" s="28" t="s">
        <v>142</v>
      </c>
      <c r="K178" s="567">
        <v>46014</v>
      </c>
      <c r="L178" s="33"/>
      <c r="M178" s="568"/>
      <c r="N178" s="569" t="str" cm="1">
        <f t="array" ref="N178">_xlfn.IFNA(LOOKUP(2, 1/(MOD(COLUMN(O178:XFD178)-COLUMN(O178), 5)=2)/(O178:XFD178&lt;&gt;""), O178:XFD178),"Not Submitted")</f>
        <v>RFC</v>
      </c>
      <c r="O178" s="229">
        <v>46017</v>
      </c>
      <c r="P178" s="229">
        <v>46018</v>
      </c>
      <c r="Q178" s="28" t="s">
        <v>8</v>
      </c>
      <c r="R178" s="34" t="s">
        <v>678</v>
      </c>
      <c r="S178" s="207"/>
      <c r="T178" s="219"/>
      <c r="U178" s="219"/>
      <c r="V178" s="569"/>
      <c r="W178" s="207"/>
      <c r="X178" s="207"/>
      <c r="Y178" s="219"/>
      <c r="Z178" s="219"/>
      <c r="AA178" s="569"/>
      <c r="AB178" s="569"/>
      <c r="AC178" s="569"/>
      <c r="AD178" s="219"/>
      <c r="AE178" s="219"/>
      <c r="AF178" s="569"/>
      <c r="AG178" s="207"/>
      <c r="AH178" s="207"/>
      <c r="AI178" s="207"/>
      <c r="AJ178" s="207"/>
      <c r="AK178" s="207"/>
      <c r="AL178" s="207"/>
      <c r="AM178" s="207"/>
      <c r="AN178" s="207"/>
      <c r="AO178" s="207"/>
      <c r="AP178" s="207"/>
      <c r="AQ178" s="207"/>
      <c r="AR178" s="207"/>
      <c r="AS178" s="207"/>
      <c r="AT178" s="207"/>
      <c r="AU178" s="207"/>
      <c r="AV178" s="207"/>
      <c r="AW178" s="207"/>
      <c r="AX178" s="207"/>
      <c r="AY178" s="207"/>
      <c r="AZ178" s="207"/>
      <c r="BA178" s="207"/>
      <c r="BB178" s="207"/>
      <c r="BC178" s="207"/>
      <c r="BD178" s="207"/>
      <c r="BE178" s="207"/>
      <c r="BF178" s="207"/>
      <c r="BG178" s="207"/>
      <c r="BH178" s="207"/>
      <c r="BI178" s="207"/>
      <c r="BJ178" s="207"/>
      <c r="BK178" s="207"/>
      <c r="BL178" s="207"/>
      <c r="BM178" s="635" t="str">
        <f t="shared" si="11"/>
        <v>C</v>
      </c>
    </row>
    <row r="179" spans="1:75" s="2" customFormat="1" ht="26.25" hidden="1">
      <c r="A179" s="277">
        <v>123</v>
      </c>
      <c r="B179" s="277" t="str">
        <f t="shared" si="13"/>
        <v>PSS05B_Adani Renewable Energy 44 Limited (ARE44L)</v>
      </c>
      <c r="C179" s="278" t="s">
        <v>679</v>
      </c>
      <c r="D179" s="279" t="s">
        <v>628</v>
      </c>
      <c r="E179" s="28" t="s">
        <v>628</v>
      </c>
      <c r="F179" s="448" t="s">
        <v>680</v>
      </c>
      <c r="G179" s="280" t="s">
        <v>681</v>
      </c>
      <c r="H179" s="289" t="s">
        <v>682</v>
      </c>
      <c r="I179" s="28" t="s">
        <v>141</v>
      </c>
      <c r="J179" s="28" t="s">
        <v>142</v>
      </c>
      <c r="K179" s="567">
        <v>46014</v>
      </c>
      <c r="L179" s="33"/>
      <c r="M179" s="568"/>
      <c r="N179" s="569" t="str" cm="1">
        <f t="array" ref="N179">_xlfn.IFNA(LOOKUP(2, 1/(MOD(COLUMN(O179:XFD179)-COLUMN(O179), 5)=2)/(O179:XFD179&lt;&gt;""), O179:XFD179),"Not Submitted")</f>
        <v>RFC</v>
      </c>
      <c r="O179" s="229">
        <v>46017</v>
      </c>
      <c r="P179" s="229">
        <v>46018</v>
      </c>
      <c r="Q179" s="28" t="s">
        <v>8</v>
      </c>
      <c r="R179" s="34" t="s">
        <v>678</v>
      </c>
      <c r="S179" s="207"/>
      <c r="T179" s="219"/>
      <c r="U179" s="219"/>
      <c r="V179" s="569"/>
      <c r="W179" s="207"/>
      <c r="X179" s="207"/>
      <c r="Y179" s="219"/>
      <c r="Z179" s="219"/>
      <c r="AA179" s="569"/>
      <c r="AB179" s="569"/>
      <c r="AC179" s="569"/>
      <c r="AD179" s="219"/>
      <c r="AE179" s="219"/>
      <c r="AF179" s="569"/>
      <c r="AG179" s="207"/>
      <c r="AH179" s="207"/>
      <c r="AI179" s="207"/>
      <c r="AJ179" s="207"/>
      <c r="AK179" s="207"/>
      <c r="AL179" s="207"/>
      <c r="AM179" s="207"/>
      <c r="AN179" s="207"/>
      <c r="AO179" s="207"/>
      <c r="AP179" s="207"/>
      <c r="AQ179" s="207"/>
      <c r="AR179" s="207"/>
      <c r="AS179" s="207"/>
      <c r="AT179" s="207"/>
      <c r="AU179" s="207"/>
      <c r="AV179" s="207"/>
      <c r="AW179" s="207"/>
      <c r="AX179" s="207"/>
      <c r="AY179" s="207"/>
      <c r="AZ179" s="207"/>
      <c r="BA179" s="207"/>
      <c r="BB179" s="207"/>
      <c r="BC179" s="207"/>
      <c r="BD179" s="207"/>
      <c r="BE179" s="207"/>
      <c r="BF179" s="207"/>
      <c r="BG179" s="207"/>
      <c r="BH179" s="207"/>
      <c r="BI179" s="207"/>
      <c r="BJ179" s="207"/>
      <c r="BK179" s="207"/>
      <c r="BL179" s="207"/>
      <c r="BM179" s="635" t="str">
        <f t="shared" si="11"/>
        <v>C</v>
      </c>
    </row>
    <row r="180" spans="1:75" s="2" customFormat="1" ht="26.25" hidden="1">
      <c r="A180" s="277">
        <f>A179+1</f>
        <v>124</v>
      </c>
      <c r="B180" s="277" t="str">
        <f t="shared" si="13"/>
        <v>PSS05B_Adani Renewable Energy 44 Limited (ARE44L)</v>
      </c>
      <c r="C180" s="278" t="s">
        <v>679</v>
      </c>
      <c r="D180" s="279" t="s">
        <v>628</v>
      </c>
      <c r="E180" s="28" t="s">
        <v>628</v>
      </c>
      <c r="F180" s="448" t="s">
        <v>683</v>
      </c>
      <c r="G180" s="280" t="s">
        <v>684</v>
      </c>
      <c r="H180" s="289" t="s">
        <v>685</v>
      </c>
      <c r="I180" s="28" t="s">
        <v>141</v>
      </c>
      <c r="J180" s="28" t="s">
        <v>142</v>
      </c>
      <c r="K180" s="567"/>
      <c r="L180" s="33"/>
      <c r="M180" s="568"/>
      <c r="N180" s="569" t="str" cm="1">
        <f t="array" ref="N180">_xlfn.IFNA(LOOKUP(2, 1/(MOD(COLUMN(O180:XFD180)-COLUMN(O180), 5)=2)/(O180:XFD180&lt;&gt;""), O180:XFD180),"Not Submitted")</f>
        <v>Cat. -I</v>
      </c>
      <c r="O180" s="229">
        <v>46031</v>
      </c>
      <c r="P180" s="229">
        <v>46031</v>
      </c>
      <c r="Q180" s="28" t="s">
        <v>8</v>
      </c>
      <c r="R180" s="34" t="s">
        <v>686</v>
      </c>
      <c r="S180" s="207"/>
      <c r="T180" s="219">
        <v>46071</v>
      </c>
      <c r="U180" s="219">
        <v>46071</v>
      </c>
      <c r="V180" s="569" t="s">
        <v>33</v>
      </c>
      <c r="W180" s="207" t="s">
        <v>687</v>
      </c>
      <c r="X180" s="207"/>
      <c r="Y180" s="219"/>
      <c r="Z180" s="219"/>
      <c r="AA180" s="569"/>
      <c r="AB180" s="569"/>
      <c r="AC180" s="569"/>
      <c r="AD180" s="219"/>
      <c r="AE180" s="219"/>
      <c r="AF180" s="569"/>
      <c r="AG180" s="207"/>
      <c r="AH180" s="207"/>
      <c r="AI180" s="207"/>
      <c r="AJ180" s="207"/>
      <c r="AK180" s="207"/>
      <c r="AL180" s="207"/>
      <c r="AM180" s="207"/>
      <c r="AN180" s="207"/>
      <c r="AO180" s="207"/>
      <c r="AP180" s="207"/>
      <c r="AQ180" s="207"/>
      <c r="AR180" s="207"/>
      <c r="AS180" s="207"/>
      <c r="AT180" s="207"/>
      <c r="AU180" s="207"/>
      <c r="AV180" s="207"/>
      <c r="AW180" s="207"/>
      <c r="AX180" s="207"/>
      <c r="AY180" s="207"/>
      <c r="AZ180" s="207"/>
      <c r="BA180" s="207"/>
      <c r="BB180" s="207"/>
      <c r="BC180" s="207"/>
      <c r="BD180" s="207"/>
      <c r="BE180" s="207"/>
      <c r="BF180" s="207"/>
      <c r="BG180" s="207"/>
      <c r="BH180" s="207"/>
      <c r="BI180" s="207"/>
      <c r="BJ180" s="207"/>
      <c r="BK180" s="207"/>
      <c r="BL180" s="207"/>
      <c r="BM180" s="635" t="str">
        <f t="shared" si="11"/>
        <v>C</v>
      </c>
    </row>
    <row r="181" spans="1:75" s="2" customFormat="1" ht="27" hidden="1">
      <c r="A181" s="277">
        <v>173</v>
      </c>
      <c r="B181" s="277" t="str">
        <f t="shared" si="13"/>
        <v>PSS05B_Adani Renewable Energy 44 Limited (ARE44L)</v>
      </c>
      <c r="C181" s="298" t="s">
        <v>698</v>
      </c>
      <c r="D181" s="549" t="s">
        <v>22</v>
      </c>
      <c r="E181" s="445" t="s">
        <v>628</v>
      </c>
      <c r="F181" s="459" t="s">
        <v>2980</v>
      </c>
      <c r="H181" s="447" t="s">
        <v>2987</v>
      </c>
      <c r="I181" s="160" t="s">
        <v>141</v>
      </c>
      <c r="J181" s="160" t="s">
        <v>159</v>
      </c>
      <c r="K181" s="164"/>
      <c r="L181" s="165"/>
      <c r="M181" s="166"/>
      <c r="N181" s="168" t="str" cm="1">
        <f t="array" ref="N181">_xlfn.IFNA(LOOKUP(2, 1/(MOD(COLUMN(O181:XFD181)-COLUMN(O181), 5)=2)/(O181:XFD181&lt;&gt;""), O181:XFD181),"Not Submitted")</f>
        <v>RFC</v>
      </c>
      <c r="O181" s="228">
        <v>46193</v>
      </c>
      <c r="P181" s="228">
        <v>46195</v>
      </c>
      <c r="Q181" s="198" t="s">
        <v>8</v>
      </c>
      <c r="R181" s="102" t="s">
        <v>2992</v>
      </c>
      <c r="S181" s="172"/>
      <c r="T181" s="188"/>
      <c r="U181" s="185"/>
      <c r="V181" s="172"/>
      <c r="W181" s="172"/>
      <c r="X181" s="227"/>
      <c r="Y181" s="232"/>
      <c r="Z181" s="208"/>
      <c r="AA181" s="168"/>
      <c r="AB181" s="168"/>
      <c r="AC181" s="231"/>
      <c r="AD181" s="232"/>
      <c r="AE181" s="208"/>
      <c r="AF181" s="172"/>
      <c r="AG181" s="172"/>
      <c r="AH181" s="236"/>
      <c r="AI181" s="205"/>
      <c r="AJ181" s="172"/>
      <c r="AK181" s="172"/>
      <c r="AL181" s="172"/>
      <c r="AM181" s="180"/>
      <c r="AN181" s="172"/>
      <c r="AO181" s="172"/>
      <c r="AP181" s="172"/>
      <c r="AQ181" s="172"/>
      <c r="AR181" s="180"/>
      <c r="AS181" s="172"/>
      <c r="AT181" s="172"/>
      <c r="AU181" s="172"/>
      <c r="AV181" s="172"/>
      <c r="AW181" s="180"/>
      <c r="AX181" s="172"/>
      <c r="AY181" s="172"/>
      <c r="AZ181" s="172"/>
      <c r="BA181" s="172"/>
      <c r="BB181" s="180"/>
      <c r="BC181" s="172"/>
      <c r="BD181" s="172"/>
      <c r="BE181" s="172"/>
      <c r="BF181" s="172"/>
      <c r="BG181" s="180"/>
      <c r="BH181" s="172"/>
      <c r="BI181" s="172"/>
      <c r="BJ181" s="172"/>
      <c r="BK181" s="191"/>
      <c r="BL181" s="7"/>
      <c r="BM181" s="635" t="str">
        <f t="shared" si="11"/>
        <v>C</v>
      </c>
    </row>
    <row r="182" spans="1:75" s="7" customFormat="1" ht="27" hidden="1">
      <c r="A182" s="277">
        <v>19</v>
      </c>
      <c r="B182" s="277" t="str">
        <f t="shared" si="13"/>
        <v>PSS05B_Adani Renewable Energy 44 Limited (ARE44L)</v>
      </c>
      <c r="C182" s="278" t="s">
        <v>688</v>
      </c>
      <c r="D182" s="279" t="s">
        <v>637</v>
      </c>
      <c r="E182" s="28" t="s">
        <v>689</v>
      </c>
      <c r="F182" s="448" t="s">
        <v>690</v>
      </c>
      <c r="G182" s="280"/>
      <c r="H182" s="289" t="s">
        <v>691</v>
      </c>
      <c r="I182" s="28"/>
      <c r="J182" s="28"/>
      <c r="K182" s="567"/>
      <c r="L182" s="33"/>
      <c r="M182" s="568"/>
      <c r="N182" s="569" t="str" cm="1">
        <f t="array" ref="N182">_xlfn.IFNA(LOOKUP(2, 1/(MOD(COLUMN(O182:XFD182)-COLUMN(O182), 5)=2)/(O182:XFD182&lt;&gt;""), O182:XFD182),"Not Submitted")</f>
        <v>RFC</v>
      </c>
      <c r="O182" s="229">
        <v>46239</v>
      </c>
      <c r="P182" s="229">
        <v>46239</v>
      </c>
      <c r="Q182" s="198" t="s">
        <v>8</v>
      </c>
      <c r="R182" s="34" t="s">
        <v>3181</v>
      </c>
      <c r="S182" s="207"/>
      <c r="T182" s="219"/>
      <c r="U182" s="219"/>
      <c r="V182" s="569"/>
      <c r="W182" s="207"/>
      <c r="X182" s="207"/>
      <c r="Y182" s="219"/>
      <c r="Z182" s="219"/>
      <c r="AA182" s="569"/>
      <c r="AB182" s="569"/>
      <c r="AC182" s="569"/>
      <c r="AD182" s="219"/>
      <c r="AE182" s="219"/>
      <c r="AF182" s="569"/>
      <c r="AG182" s="207"/>
      <c r="AH182" s="207"/>
      <c r="AI182" s="207"/>
      <c r="AJ182" s="207"/>
      <c r="AK182" s="207"/>
      <c r="AL182" s="207"/>
      <c r="AM182" s="207"/>
      <c r="AN182" s="207"/>
      <c r="AO182" s="207"/>
      <c r="AP182" s="207"/>
      <c r="AQ182" s="207"/>
      <c r="AR182" s="207"/>
      <c r="AS182" s="207"/>
      <c r="AT182" s="207"/>
      <c r="AU182" s="207"/>
      <c r="AV182" s="207"/>
      <c r="AW182" s="207"/>
      <c r="AX182" s="207"/>
      <c r="AY182" s="207"/>
      <c r="AZ182" s="207"/>
      <c r="BA182" s="207"/>
      <c r="BB182" s="207"/>
      <c r="BC182" s="207"/>
      <c r="BD182" s="207"/>
      <c r="BE182" s="207"/>
      <c r="BF182" s="207"/>
      <c r="BG182" s="207"/>
      <c r="BH182" s="207"/>
      <c r="BI182" s="207"/>
      <c r="BJ182" s="207"/>
      <c r="BK182" s="207"/>
      <c r="BL182" s="207"/>
      <c r="BM182" s="635" t="str">
        <f t="shared" si="11"/>
        <v>E</v>
      </c>
      <c r="BN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 spans="1:75" s="670" customFormat="1" ht="38.25" hidden="1">
      <c r="A183" s="461">
        <f>A182+1</f>
        <v>20</v>
      </c>
      <c r="B183" s="461" t="str">
        <f t="shared" si="13"/>
        <v>PSS05B_Adani Renewable Energy 44 Limited (ARE44L)</v>
      </c>
      <c r="C183" s="286" t="s">
        <v>692</v>
      </c>
      <c r="D183" s="500" t="s">
        <v>637</v>
      </c>
      <c r="E183" s="501" t="s">
        <v>689</v>
      </c>
      <c r="F183" s="617" t="s">
        <v>693</v>
      </c>
      <c r="G183" s="280"/>
      <c r="H183" s="503" t="s">
        <v>694</v>
      </c>
      <c r="I183" s="501"/>
      <c r="J183" s="501"/>
      <c r="K183" s="618"/>
      <c r="L183" s="619"/>
      <c r="M183" s="620"/>
      <c r="N183" s="621" t="str" cm="1">
        <f t="array" ref="N183">_xlfn.IFNA(LOOKUP(2, 1/(MOD(COLUMN(O183:XFD183)-COLUMN(O183), 5)=2)/(O183:XFD183&lt;&gt;""), O183:XFD183),"Not Submitted")</f>
        <v>Delete</v>
      </c>
      <c r="O183" s="637"/>
      <c r="P183" s="637"/>
      <c r="Q183" s="501" t="s">
        <v>56</v>
      </c>
      <c r="R183" s="638"/>
      <c r="S183" s="207" t="s">
        <v>2952</v>
      </c>
      <c r="T183" s="493"/>
      <c r="U183" s="493"/>
      <c r="V183" s="621"/>
      <c r="W183" s="498"/>
      <c r="X183" s="498"/>
      <c r="Y183" s="493"/>
      <c r="Z183" s="493"/>
      <c r="AA183" s="621"/>
      <c r="AB183" s="621"/>
      <c r="AC183" s="621"/>
      <c r="AD183" s="493"/>
      <c r="AE183" s="493"/>
      <c r="AF183" s="621"/>
      <c r="AG183" s="498"/>
      <c r="AH183" s="498"/>
      <c r="AI183" s="498"/>
      <c r="AJ183" s="498"/>
      <c r="AK183" s="498"/>
      <c r="AL183" s="498"/>
      <c r="AM183" s="498"/>
      <c r="AN183" s="498"/>
      <c r="AO183" s="498"/>
      <c r="AP183" s="498"/>
      <c r="AQ183" s="498"/>
      <c r="AR183" s="498"/>
      <c r="AS183" s="498"/>
      <c r="AT183" s="498"/>
      <c r="AU183" s="498"/>
      <c r="AV183" s="498"/>
      <c r="AW183" s="498"/>
      <c r="AX183" s="498"/>
      <c r="AY183" s="498"/>
      <c r="AZ183" s="498"/>
      <c r="BA183" s="498"/>
      <c r="BB183" s="498"/>
      <c r="BC183" s="498"/>
      <c r="BD183" s="498"/>
      <c r="BE183" s="498"/>
      <c r="BF183" s="498"/>
      <c r="BG183" s="498"/>
      <c r="BH183" s="498"/>
      <c r="BI183" s="498"/>
      <c r="BJ183" s="498"/>
      <c r="BK183" s="498"/>
      <c r="BL183" s="498"/>
      <c r="BM183" s="676" t="str">
        <f t="shared" si="11"/>
        <v>E</v>
      </c>
      <c r="BN183" s="499"/>
      <c r="BO183" s="499"/>
      <c r="BP183" s="499"/>
      <c r="BQ183" s="499"/>
      <c r="BR183" s="499"/>
      <c r="BS183" s="499"/>
      <c r="BT183" s="499"/>
      <c r="BU183" s="499"/>
      <c r="BV183" s="499"/>
      <c r="BW183" s="499"/>
    </row>
    <row r="184" spans="1:75" s="7" customFormat="1" ht="26.25" hidden="1">
      <c r="A184" s="277">
        <v>20</v>
      </c>
      <c r="B184" s="277" t="str">
        <f t="shared" si="13"/>
        <v>PSS05B_Adani Renewable Energy 44 Limited (ARE44L)</v>
      </c>
      <c r="C184" s="278" t="s">
        <v>695</v>
      </c>
      <c r="D184" s="279" t="s">
        <v>637</v>
      </c>
      <c r="E184" s="28" t="s">
        <v>689</v>
      </c>
      <c r="F184" s="448" t="s">
        <v>696</v>
      </c>
      <c r="G184" s="280"/>
      <c r="H184" s="289" t="s">
        <v>697</v>
      </c>
      <c r="I184" s="28"/>
      <c r="J184" s="28"/>
      <c r="K184" s="567"/>
      <c r="L184" s="33"/>
      <c r="M184" s="568"/>
      <c r="N184" s="569" t="str" cm="1">
        <f t="array" ref="N184">_xlfn.IFNA(LOOKUP(2, 1/(MOD(COLUMN(O184:XFD184)-COLUMN(O184), 5)=2)/(O184:XFD184&lt;&gt;""), O184:XFD184),"Not Submitted")</f>
        <v>Not Submitted</v>
      </c>
      <c r="O184" s="229"/>
      <c r="P184" s="229"/>
      <c r="Q184" s="28"/>
      <c r="R184" s="34"/>
      <c r="S184" s="207"/>
      <c r="T184" s="219"/>
      <c r="U184" s="219"/>
      <c r="V184" s="569"/>
      <c r="W184" s="207"/>
      <c r="X184" s="207"/>
      <c r="Y184" s="219"/>
      <c r="Z184" s="219"/>
      <c r="AA184" s="569"/>
      <c r="AB184" s="569"/>
      <c r="AC184" s="569"/>
      <c r="AD184" s="219"/>
      <c r="AE184" s="219"/>
      <c r="AF184" s="569"/>
      <c r="AG184" s="207"/>
      <c r="AH184" s="207"/>
      <c r="AI184" s="207"/>
      <c r="AJ184" s="207"/>
      <c r="AK184" s="207"/>
      <c r="AL184" s="207"/>
      <c r="AM184" s="207"/>
      <c r="AN184" s="207"/>
      <c r="AO184" s="207"/>
      <c r="AP184" s="207"/>
      <c r="AQ184" s="207"/>
      <c r="AR184" s="207"/>
      <c r="AS184" s="207"/>
      <c r="AT184" s="207"/>
      <c r="AU184" s="207"/>
      <c r="AV184" s="207"/>
      <c r="AW184" s="207"/>
      <c r="AX184" s="207"/>
      <c r="AY184" s="207"/>
      <c r="AZ184" s="207"/>
      <c r="BA184" s="207"/>
      <c r="BB184" s="207"/>
      <c r="BC184" s="207"/>
      <c r="BD184" s="207"/>
      <c r="BE184" s="207"/>
      <c r="BF184" s="207"/>
      <c r="BG184" s="207"/>
      <c r="BH184" s="207"/>
      <c r="BI184" s="207"/>
      <c r="BJ184" s="207"/>
      <c r="BK184" s="207"/>
      <c r="BL184" s="207"/>
      <c r="BM184" s="635" t="str">
        <f t="shared" si="11"/>
        <v>C</v>
      </c>
      <c r="BN184" s="2"/>
      <c r="BO184" s="2"/>
      <c r="BP184" s="2"/>
      <c r="BQ184" s="2"/>
      <c r="BR184" s="2"/>
      <c r="BS184" s="2"/>
      <c r="BT184" s="2"/>
      <c r="BU184" s="2"/>
      <c r="BV184" s="2"/>
      <c r="BW184" s="2"/>
    </row>
    <row r="185" spans="1:75" s="7" customFormat="1" ht="38.25" hidden="1">
      <c r="A185" s="461">
        <f>A184+1</f>
        <v>21</v>
      </c>
      <c r="B185" s="461" t="str">
        <f t="shared" si="13"/>
        <v>PSS05B_Adani Renewable Energy 44 Limited (ARE44L)</v>
      </c>
      <c r="C185" s="286" t="s">
        <v>698</v>
      </c>
      <c r="D185" s="500" t="s">
        <v>637</v>
      </c>
      <c r="E185" s="501" t="s">
        <v>689</v>
      </c>
      <c r="F185" s="617" t="s">
        <v>699</v>
      </c>
      <c r="G185" s="502"/>
      <c r="H185" s="503" t="s">
        <v>700</v>
      </c>
      <c r="I185" s="501" t="s">
        <v>141</v>
      </c>
      <c r="J185" s="501" t="s">
        <v>142</v>
      </c>
      <c r="K185" s="567"/>
      <c r="L185" s="33"/>
      <c r="M185" s="568"/>
      <c r="N185" s="569" t="str" cm="1">
        <f t="array" ref="N185">_xlfn.IFNA(LOOKUP(2, 1/(MOD(COLUMN(O185:XFD185)-COLUMN(O185), 5)=2)/(O185:XFD185&lt;&gt;""), O185:XFD185),"Not Submitted")</f>
        <v>delete</v>
      </c>
      <c r="O185" s="229"/>
      <c r="P185" s="229"/>
      <c r="Q185" s="482" t="s">
        <v>61</v>
      </c>
      <c r="R185" s="487"/>
      <c r="S185" s="205" t="s">
        <v>2977</v>
      </c>
      <c r="T185" s="219"/>
      <c r="U185" s="219"/>
      <c r="V185" s="569"/>
      <c r="W185" s="207"/>
      <c r="X185" s="207"/>
      <c r="Y185" s="219"/>
      <c r="Z185" s="219"/>
      <c r="AA185" s="569"/>
      <c r="AB185" s="569"/>
      <c r="AC185" s="569"/>
      <c r="AD185" s="219"/>
      <c r="AE185" s="219"/>
      <c r="AF185" s="569"/>
      <c r="AG185" s="207"/>
      <c r="AH185" s="207"/>
      <c r="AI185" s="207"/>
      <c r="AJ185" s="207"/>
      <c r="AK185" s="207"/>
      <c r="AL185" s="207"/>
      <c r="AM185" s="207"/>
      <c r="AN185" s="207"/>
      <c r="AO185" s="207"/>
      <c r="AP185" s="207"/>
      <c r="AQ185" s="207"/>
      <c r="AR185" s="207"/>
      <c r="AS185" s="207"/>
      <c r="AT185" s="207"/>
      <c r="AU185" s="207"/>
      <c r="AV185" s="207"/>
      <c r="AW185" s="207"/>
      <c r="AX185" s="207"/>
      <c r="AY185" s="207"/>
      <c r="AZ185" s="207"/>
      <c r="BA185" s="207"/>
      <c r="BB185" s="207"/>
      <c r="BC185" s="207"/>
      <c r="BD185" s="207"/>
      <c r="BE185" s="207"/>
      <c r="BF185" s="207"/>
      <c r="BG185" s="207"/>
      <c r="BH185" s="207"/>
      <c r="BI185" s="207"/>
      <c r="BJ185" s="207"/>
      <c r="BK185" s="207"/>
      <c r="BL185" s="207"/>
      <c r="BM185" s="635" t="str">
        <f t="shared" si="11"/>
        <v>C</v>
      </c>
      <c r="BN185" s="2"/>
      <c r="BO185" s="2"/>
      <c r="BP185" s="2"/>
      <c r="BQ185" s="2"/>
      <c r="BR185" s="2"/>
      <c r="BS185" s="2"/>
      <c r="BT185" s="2"/>
      <c r="BU185" s="2"/>
      <c r="BV185" s="2"/>
      <c r="BW185" s="2"/>
    </row>
    <row r="186" spans="1:75" s="7" customFormat="1" ht="38.25" hidden="1">
      <c r="A186" s="461">
        <v>21</v>
      </c>
      <c r="B186" s="461" t="str">
        <f t="shared" si="13"/>
        <v>PSS05B_Adani Renewable Energy 44 Limited (ARE44L)</v>
      </c>
      <c r="C186" s="286" t="s">
        <v>636</v>
      </c>
      <c r="D186" s="500" t="s">
        <v>637</v>
      </c>
      <c r="E186" s="501" t="s">
        <v>689</v>
      </c>
      <c r="F186" s="617" t="s">
        <v>701</v>
      </c>
      <c r="G186" s="502"/>
      <c r="H186" s="503" t="s">
        <v>639</v>
      </c>
      <c r="I186" s="501" t="s">
        <v>141</v>
      </c>
      <c r="J186" s="501" t="s">
        <v>142</v>
      </c>
      <c r="K186" s="618"/>
      <c r="L186" s="619"/>
      <c r="M186" s="620"/>
      <c r="N186" s="621" t="str" cm="1">
        <f t="array" ref="N186">_xlfn.IFNA(LOOKUP(2, 1/(MOD(COLUMN(O186:XFD186)-COLUMN(O186), 5)=2)/(O186:XFD186&lt;&gt;""), O186:XFD186),"Not Submitted")</f>
        <v>Delete</v>
      </c>
      <c r="O186" s="637"/>
      <c r="P186" s="637"/>
      <c r="Q186" s="501" t="s">
        <v>56</v>
      </c>
      <c r="R186" s="638"/>
      <c r="S186" s="207" t="s">
        <v>702</v>
      </c>
      <c r="T186" s="493"/>
      <c r="U186" s="493"/>
      <c r="V186" s="621"/>
      <c r="W186" s="498"/>
      <c r="X186" s="498"/>
      <c r="Y186" s="493"/>
      <c r="Z186" s="493"/>
      <c r="AA186" s="621"/>
      <c r="AB186" s="621"/>
      <c r="AC186" s="621"/>
      <c r="AD186" s="493"/>
      <c r="AE186" s="493"/>
      <c r="AF186" s="621"/>
      <c r="AG186" s="498"/>
      <c r="AH186" s="498"/>
      <c r="AI186" s="498"/>
      <c r="AJ186" s="498"/>
      <c r="AK186" s="498"/>
      <c r="AL186" s="498"/>
      <c r="AM186" s="498"/>
      <c r="AN186" s="498"/>
      <c r="AO186" s="498"/>
      <c r="AP186" s="498"/>
      <c r="AQ186" s="498"/>
      <c r="AR186" s="498"/>
      <c r="AS186" s="498"/>
      <c r="AT186" s="498"/>
      <c r="AU186" s="498"/>
      <c r="AV186" s="498"/>
      <c r="AW186" s="498"/>
      <c r="AX186" s="498"/>
      <c r="AY186" s="498"/>
      <c r="AZ186" s="498"/>
      <c r="BA186" s="498"/>
      <c r="BB186" s="498"/>
      <c r="BC186" s="498"/>
      <c r="BD186" s="498"/>
      <c r="BE186" s="498"/>
      <c r="BF186" s="498"/>
      <c r="BG186" s="498"/>
      <c r="BH186" s="498"/>
      <c r="BI186" s="498"/>
      <c r="BJ186" s="498"/>
      <c r="BK186" s="498"/>
      <c r="BL186" s="498"/>
      <c r="BM186" s="635" t="str">
        <f t="shared" si="11"/>
        <v>C</v>
      </c>
      <c r="BN186" s="499"/>
      <c r="BO186" s="499"/>
      <c r="BP186" s="499"/>
      <c r="BQ186" s="499"/>
      <c r="BR186" s="499"/>
      <c r="BS186" s="499"/>
      <c r="BT186" s="499"/>
      <c r="BU186" s="499"/>
      <c r="BV186" s="499"/>
      <c r="BW186" s="499"/>
    </row>
    <row r="187" spans="1:75" s="7" customFormat="1" ht="26.25" hidden="1">
      <c r="A187" s="277">
        <f>A186+1</f>
        <v>22</v>
      </c>
      <c r="B187" s="277" t="str">
        <f t="shared" si="13"/>
        <v>PSS05B_Adani Renewable Energy 44 Limited (ARE44L)</v>
      </c>
      <c r="C187" s="278" t="s">
        <v>703</v>
      </c>
      <c r="D187" s="279" t="s">
        <v>637</v>
      </c>
      <c r="E187" s="28" t="s">
        <v>689</v>
      </c>
      <c r="F187" s="448" t="s">
        <v>704</v>
      </c>
      <c r="G187" s="280"/>
      <c r="H187" s="289" t="s">
        <v>705</v>
      </c>
      <c r="I187" s="28" t="s">
        <v>141</v>
      </c>
      <c r="J187" s="28" t="s">
        <v>142</v>
      </c>
      <c r="K187" s="567"/>
      <c r="L187" s="33"/>
      <c r="M187" s="568"/>
      <c r="N187" s="569" t="str" cm="1">
        <f t="array" ref="N187">_xlfn.IFNA(LOOKUP(2, 1/(MOD(COLUMN(O187:XFD187)-COLUMN(O187), 5)=2)/(O187:XFD187&lt;&gt;""), O187:XFD187),"Not Submitted")</f>
        <v>Cat. -IV</v>
      </c>
      <c r="O187" s="229">
        <v>46064</v>
      </c>
      <c r="P187" s="229">
        <v>46064</v>
      </c>
      <c r="Q187" s="28" t="s">
        <v>37</v>
      </c>
      <c r="R187" s="34" t="s">
        <v>706</v>
      </c>
      <c r="S187" s="207"/>
      <c r="T187" s="219">
        <v>46086</v>
      </c>
      <c r="U187" s="219">
        <v>46086</v>
      </c>
      <c r="V187" s="28" t="s">
        <v>37</v>
      </c>
      <c r="W187" s="207" t="s">
        <v>707</v>
      </c>
      <c r="X187" s="207"/>
      <c r="Y187" s="219"/>
      <c r="Z187" s="219"/>
      <c r="AA187" s="569"/>
      <c r="AB187" s="569"/>
      <c r="AC187" s="569"/>
      <c r="AD187" s="219"/>
      <c r="AE187" s="219"/>
      <c r="AF187" s="569"/>
      <c r="AG187" s="207"/>
      <c r="AH187" s="207"/>
      <c r="AI187" s="207"/>
      <c r="AJ187" s="207"/>
      <c r="AK187" s="207"/>
      <c r="AL187" s="207"/>
      <c r="AM187" s="207"/>
      <c r="AN187" s="207"/>
      <c r="AO187" s="207"/>
      <c r="AP187" s="207"/>
      <c r="AQ187" s="207"/>
      <c r="AR187" s="207"/>
      <c r="AS187" s="207"/>
      <c r="AT187" s="207"/>
      <c r="AU187" s="207"/>
      <c r="AV187" s="207"/>
      <c r="AW187" s="207"/>
      <c r="AX187" s="207"/>
      <c r="AY187" s="207"/>
      <c r="AZ187" s="207"/>
      <c r="BA187" s="207"/>
      <c r="BB187" s="207"/>
      <c r="BC187" s="207"/>
      <c r="BD187" s="207"/>
      <c r="BE187" s="207"/>
      <c r="BF187" s="207"/>
      <c r="BG187" s="207"/>
      <c r="BH187" s="207"/>
      <c r="BI187" s="207"/>
      <c r="BJ187" s="207"/>
      <c r="BK187" s="207"/>
      <c r="BL187" s="207"/>
      <c r="BM187" s="635" t="str">
        <f t="shared" si="11"/>
        <v>S</v>
      </c>
      <c r="BN187" s="2"/>
      <c r="BO187" s="2"/>
      <c r="BP187" s="2"/>
      <c r="BQ187" s="2"/>
      <c r="BR187" s="2"/>
      <c r="BS187" s="2"/>
      <c r="BT187" s="2"/>
      <c r="BU187" s="2"/>
      <c r="BV187" s="2"/>
      <c r="BW187" s="2"/>
    </row>
    <row r="188" spans="1:75" s="7" customFormat="1" ht="26.25" hidden="1">
      <c r="A188" s="277">
        <v>22</v>
      </c>
      <c r="B188" s="277" t="str">
        <f t="shared" si="13"/>
        <v>PSS05B_Adani Renewable Energy 44 Limited (ARE44L)</v>
      </c>
      <c r="C188" s="278" t="s">
        <v>708</v>
      </c>
      <c r="D188" s="279" t="s">
        <v>637</v>
      </c>
      <c r="E188" s="28" t="s">
        <v>689</v>
      </c>
      <c r="F188" s="448" t="s">
        <v>709</v>
      </c>
      <c r="G188" s="280"/>
      <c r="H188" s="289" t="s">
        <v>710</v>
      </c>
      <c r="I188" s="28"/>
      <c r="J188" s="28"/>
      <c r="K188" s="567"/>
      <c r="L188" s="33"/>
      <c r="M188" s="568"/>
      <c r="N188" s="569" t="str" cm="1">
        <f t="array" ref="N188">_xlfn.IFNA(LOOKUP(2, 1/(MOD(COLUMN(O188:XFD188)-COLUMN(O188), 5)=2)/(O188:XFD188&lt;&gt;""), O188:XFD188),"Not Submitted")</f>
        <v>Not Submitted</v>
      </c>
      <c r="O188" s="229"/>
      <c r="P188" s="229"/>
      <c r="Q188" s="28"/>
      <c r="R188" s="34"/>
      <c r="S188" s="207"/>
      <c r="T188" s="219"/>
      <c r="U188" s="219"/>
      <c r="V188" s="569"/>
      <c r="W188" s="207"/>
      <c r="X188" s="207"/>
      <c r="Y188" s="219"/>
      <c r="Z188" s="219"/>
      <c r="AA188" s="569"/>
      <c r="AB188" s="569"/>
      <c r="AC188" s="569"/>
      <c r="AD188" s="219"/>
      <c r="AE188" s="219"/>
      <c r="AF188" s="569"/>
      <c r="AG188" s="207"/>
      <c r="AH188" s="207"/>
      <c r="AI188" s="207"/>
      <c r="AJ188" s="207"/>
      <c r="AK188" s="207"/>
      <c r="AL188" s="207"/>
      <c r="AM188" s="207"/>
      <c r="AN188" s="207"/>
      <c r="AO188" s="207"/>
      <c r="AP188" s="207"/>
      <c r="AQ188" s="207"/>
      <c r="AR188" s="207"/>
      <c r="AS188" s="207"/>
      <c r="AT188" s="207"/>
      <c r="AU188" s="207"/>
      <c r="AV188" s="207"/>
      <c r="AW188" s="207"/>
      <c r="AX188" s="207"/>
      <c r="AY188" s="207"/>
      <c r="AZ188" s="207"/>
      <c r="BA188" s="207"/>
      <c r="BB188" s="207"/>
      <c r="BC188" s="207"/>
      <c r="BD188" s="207"/>
      <c r="BE188" s="207"/>
      <c r="BF188" s="207"/>
      <c r="BG188" s="207"/>
      <c r="BH188" s="207"/>
      <c r="BI188" s="207"/>
      <c r="BJ188" s="207"/>
      <c r="BK188" s="207"/>
      <c r="BL188" s="207"/>
      <c r="BM188" s="635" t="str">
        <f t="shared" si="11"/>
        <v>E</v>
      </c>
      <c r="BN188" s="2"/>
      <c r="BO188" s="2"/>
      <c r="BP188" s="2"/>
      <c r="BQ188" s="2"/>
      <c r="BR188" s="2"/>
      <c r="BS188" s="2"/>
      <c r="BT188" s="2"/>
      <c r="BU188" s="2"/>
      <c r="BV188" s="2"/>
      <c r="BW188" s="2"/>
    </row>
    <row r="189" spans="1:75" s="7" customFormat="1" ht="26.25" hidden="1">
      <c r="A189" s="461">
        <f>A188+1</f>
        <v>23</v>
      </c>
      <c r="B189" s="461" t="str">
        <f t="shared" si="13"/>
        <v>PSS05B_Adani Renewable Energy 44 Limited (ARE44L)</v>
      </c>
      <c r="C189" s="286" t="s">
        <v>711</v>
      </c>
      <c r="D189" s="500" t="s">
        <v>637</v>
      </c>
      <c r="E189" s="501" t="s">
        <v>689</v>
      </c>
      <c r="F189" s="617" t="s">
        <v>712</v>
      </c>
      <c r="G189" s="280"/>
      <c r="H189" s="503" t="s">
        <v>713</v>
      </c>
      <c r="I189" s="501" t="s">
        <v>141</v>
      </c>
      <c r="J189" s="501" t="s">
        <v>142</v>
      </c>
      <c r="K189" s="618"/>
      <c r="L189" s="33"/>
      <c r="M189" s="568"/>
      <c r="N189" s="569" t="str" cm="1">
        <f t="array" ref="N189">_xlfn.IFNA(LOOKUP(2, 1/(MOD(COLUMN(O189:XFD189)-COLUMN(O189), 5)=2)/(O189:XFD189&lt;&gt;""), O189:XFD189),"Not Submitted")</f>
        <v>Delete</v>
      </c>
      <c r="O189" s="229"/>
      <c r="P189" s="229"/>
      <c r="Q189" s="28" t="s">
        <v>56</v>
      </c>
      <c r="R189" s="34"/>
      <c r="S189" s="207" t="s">
        <v>2973</v>
      </c>
      <c r="T189" s="219"/>
      <c r="U189" s="219"/>
      <c r="V189" s="569"/>
      <c r="W189" s="207"/>
      <c r="X189" s="207"/>
      <c r="Y189" s="219"/>
      <c r="Z189" s="219"/>
      <c r="AA189" s="569"/>
      <c r="AB189" s="569"/>
      <c r="AC189" s="569"/>
      <c r="AD189" s="219"/>
      <c r="AE189" s="219"/>
      <c r="AF189" s="569"/>
      <c r="AG189" s="207"/>
      <c r="AH189" s="207"/>
      <c r="AI189" s="207"/>
      <c r="AJ189" s="207"/>
      <c r="AK189" s="207"/>
      <c r="AL189" s="207"/>
      <c r="AM189" s="207"/>
      <c r="AN189" s="207"/>
      <c r="AO189" s="207"/>
      <c r="AP189" s="207"/>
      <c r="AQ189" s="207"/>
      <c r="AR189" s="207"/>
      <c r="AS189" s="207"/>
      <c r="AT189" s="207"/>
      <c r="AU189" s="207"/>
      <c r="AV189" s="207"/>
      <c r="AW189" s="207"/>
      <c r="AX189" s="207"/>
      <c r="AY189" s="207"/>
      <c r="AZ189" s="207"/>
      <c r="BA189" s="207"/>
      <c r="BB189" s="207"/>
      <c r="BC189" s="207"/>
      <c r="BD189" s="207"/>
      <c r="BE189" s="207"/>
      <c r="BF189" s="207"/>
      <c r="BG189" s="207"/>
      <c r="BH189" s="207"/>
      <c r="BI189" s="207"/>
      <c r="BJ189" s="207"/>
      <c r="BK189" s="207"/>
      <c r="BL189" s="207"/>
      <c r="BM189" s="635" t="str">
        <f t="shared" si="11"/>
        <v>C</v>
      </c>
      <c r="BN189" s="2"/>
      <c r="BO189" s="2"/>
      <c r="BP189" s="2"/>
      <c r="BQ189" s="2"/>
      <c r="BR189" s="2"/>
      <c r="BS189" s="2"/>
      <c r="BT189" s="2"/>
      <c r="BU189" s="2"/>
      <c r="BV189" s="2"/>
      <c r="BW189" s="2"/>
    </row>
    <row r="190" spans="1:75" s="7" customFormat="1" ht="27" hidden="1">
      <c r="A190" s="277">
        <v>23</v>
      </c>
      <c r="B190" s="277" t="str">
        <f t="shared" si="13"/>
        <v>PSS05B_Adani Renewable Energy 44 Limited (ARE44L)</v>
      </c>
      <c r="C190" s="278" t="s">
        <v>708</v>
      </c>
      <c r="D190" s="279" t="s">
        <v>637</v>
      </c>
      <c r="E190" s="28" t="s">
        <v>689</v>
      </c>
      <c r="F190" s="448" t="s">
        <v>714</v>
      </c>
      <c r="G190" s="280"/>
      <c r="H190" s="289" t="s">
        <v>715</v>
      </c>
      <c r="I190" s="28" t="s">
        <v>141</v>
      </c>
      <c r="J190" s="28" t="s">
        <v>142</v>
      </c>
      <c r="K190" s="567"/>
      <c r="L190" s="33"/>
      <c r="M190" s="568"/>
      <c r="N190" s="569" t="str" cm="1">
        <f t="array" ref="N190">_xlfn.IFNA(LOOKUP(2, 1/(MOD(COLUMN(O190:XFD190)-COLUMN(O190), 5)=2)/(O190:XFD190&lt;&gt;""), O190:XFD190),"Not Submitted")</f>
        <v>Cat. -I_Star</v>
      </c>
      <c r="O190" s="229" t="s">
        <v>171</v>
      </c>
      <c r="P190" s="229"/>
      <c r="Q190" s="28"/>
      <c r="R190" s="34"/>
      <c r="S190" s="207"/>
      <c r="T190" s="219">
        <v>46078</v>
      </c>
      <c r="U190" s="219">
        <v>46078</v>
      </c>
      <c r="V190" s="28" t="s">
        <v>34</v>
      </c>
      <c r="W190" s="34" t="s">
        <v>716</v>
      </c>
      <c r="X190" s="207"/>
      <c r="Y190" s="219">
        <v>46230</v>
      </c>
      <c r="Z190" s="219">
        <v>46230</v>
      </c>
      <c r="AA190" s="28" t="s">
        <v>34</v>
      </c>
      <c r="AB190" s="34" t="s">
        <v>3155</v>
      </c>
      <c r="AC190" s="569"/>
      <c r="AD190" s="219"/>
      <c r="AE190" s="219"/>
      <c r="AF190" s="569"/>
      <c r="AG190" s="207"/>
      <c r="AH190" s="207"/>
      <c r="AI190" s="207"/>
      <c r="AJ190" s="207"/>
      <c r="AK190" s="207"/>
      <c r="AL190" s="207"/>
      <c r="AM190" s="207"/>
      <c r="AN190" s="207"/>
      <c r="AO190" s="207"/>
      <c r="AP190" s="207"/>
      <c r="AQ190" s="207"/>
      <c r="AR190" s="207"/>
      <c r="AS190" s="207"/>
      <c r="AT190" s="207"/>
      <c r="AU190" s="207"/>
      <c r="AV190" s="207"/>
      <c r="AW190" s="207"/>
      <c r="AX190" s="207"/>
      <c r="AY190" s="207"/>
      <c r="AZ190" s="207"/>
      <c r="BA190" s="207"/>
      <c r="BB190" s="207"/>
      <c r="BC190" s="207"/>
      <c r="BD190" s="207"/>
      <c r="BE190" s="207"/>
      <c r="BF190" s="207"/>
      <c r="BG190" s="207"/>
      <c r="BH190" s="207"/>
      <c r="BI190" s="207"/>
      <c r="BJ190" s="207"/>
      <c r="BK190" s="207"/>
      <c r="BL190" s="207"/>
      <c r="BM190" s="635" t="str">
        <f t="shared" si="11"/>
        <v>C</v>
      </c>
      <c r="BN190" s="2"/>
      <c r="BO190" s="2"/>
      <c r="BP190" s="2"/>
      <c r="BQ190" s="2"/>
      <c r="BR190" s="2"/>
      <c r="BS190" s="2"/>
      <c r="BT190" s="2"/>
      <c r="BU190" s="2"/>
      <c r="BV190" s="2"/>
      <c r="BW190" s="2"/>
    </row>
    <row r="191" spans="1:75" s="7" customFormat="1" ht="26.25" hidden="1">
      <c r="A191" s="277">
        <f>A190+1</f>
        <v>24</v>
      </c>
      <c r="B191" s="277" t="str">
        <f t="shared" si="13"/>
        <v>PSS05B_Adani Renewable Energy 44 Limited (ARE44L)</v>
      </c>
      <c r="C191" s="278" t="s">
        <v>708</v>
      </c>
      <c r="D191" s="279" t="s">
        <v>637</v>
      </c>
      <c r="E191" s="28" t="s">
        <v>689</v>
      </c>
      <c r="F191" s="448" t="s">
        <v>717</v>
      </c>
      <c r="G191" s="280"/>
      <c r="H191" s="289" t="s">
        <v>718</v>
      </c>
      <c r="I191" s="28"/>
      <c r="J191" s="28"/>
      <c r="K191" s="567"/>
      <c r="L191" s="33"/>
      <c r="M191" s="568"/>
      <c r="N191" s="569" t="str" cm="1">
        <f t="array" ref="N191">_xlfn.IFNA(LOOKUP(2, 1/(MOD(COLUMN(O191:XFD191)-COLUMN(O191), 5)=2)/(O191:XFD191&lt;&gt;""), O191:XFD191),"Not Submitted")</f>
        <v>Cat. -I_Star</v>
      </c>
      <c r="O191" s="229">
        <v>46233</v>
      </c>
      <c r="P191" s="229">
        <v>46233</v>
      </c>
      <c r="Q191" s="28" t="s">
        <v>34</v>
      </c>
      <c r="R191" s="34" t="s">
        <v>3178</v>
      </c>
      <c r="S191" s="207"/>
      <c r="T191" s="219"/>
      <c r="U191" s="219"/>
      <c r="V191" s="569"/>
      <c r="W191" s="207"/>
      <c r="X191" s="207"/>
      <c r="Y191" s="219"/>
      <c r="Z191" s="219"/>
      <c r="AA191" s="569"/>
      <c r="AB191" s="569"/>
      <c r="AC191" s="569"/>
      <c r="AD191" s="219"/>
      <c r="AE191" s="219"/>
      <c r="AF191" s="569"/>
      <c r="AG191" s="207"/>
      <c r="AH191" s="207"/>
      <c r="AI191" s="207"/>
      <c r="AJ191" s="207"/>
      <c r="AK191" s="207"/>
      <c r="AL191" s="207"/>
      <c r="AM191" s="207"/>
      <c r="AN191" s="207"/>
      <c r="AO191" s="207"/>
      <c r="AP191" s="207"/>
      <c r="AQ191" s="207"/>
      <c r="AR191" s="207"/>
      <c r="AS191" s="207"/>
      <c r="AT191" s="207"/>
      <c r="AU191" s="207"/>
      <c r="AV191" s="207"/>
      <c r="AW191" s="207"/>
      <c r="AX191" s="207"/>
      <c r="AY191" s="207"/>
      <c r="AZ191" s="207"/>
      <c r="BA191" s="207"/>
      <c r="BB191" s="207"/>
      <c r="BC191" s="207"/>
      <c r="BD191" s="207"/>
      <c r="BE191" s="207"/>
      <c r="BF191" s="207"/>
      <c r="BG191" s="207"/>
      <c r="BH191" s="207"/>
      <c r="BI191" s="207"/>
      <c r="BJ191" s="207"/>
      <c r="BK191" s="207"/>
      <c r="BL191" s="207"/>
      <c r="BM191" s="635" t="str">
        <f t="shared" si="11"/>
        <v>C</v>
      </c>
      <c r="BN191" s="2"/>
      <c r="BO191" s="2"/>
      <c r="BP191" s="2"/>
      <c r="BQ191" s="2"/>
      <c r="BR191" s="2"/>
      <c r="BS191" s="2"/>
      <c r="BT191" s="2"/>
      <c r="BU191" s="2"/>
      <c r="BV191" s="2"/>
      <c r="BW191" s="2"/>
    </row>
    <row r="192" spans="1:75" s="7" customFormat="1" ht="26.25" hidden="1">
      <c r="A192" s="277">
        <v>24</v>
      </c>
      <c r="B192" s="277" t="str">
        <f t="shared" si="13"/>
        <v>PSS05B_Adani Renewable Energy 44 Limited (ARE44L)</v>
      </c>
      <c r="C192" s="278" t="s">
        <v>708</v>
      </c>
      <c r="D192" s="279" t="s">
        <v>637</v>
      </c>
      <c r="E192" s="28" t="s">
        <v>689</v>
      </c>
      <c r="F192" s="448" t="s">
        <v>719</v>
      </c>
      <c r="G192" s="280"/>
      <c r="H192" s="289" t="s">
        <v>720</v>
      </c>
      <c r="I192" s="28" t="s">
        <v>141</v>
      </c>
      <c r="J192" s="28" t="s">
        <v>142</v>
      </c>
      <c r="K192" s="567"/>
      <c r="L192" s="33"/>
      <c r="M192" s="568"/>
      <c r="N192" s="569" t="str" cm="1">
        <f t="array" ref="N192">_xlfn.IFNA(LOOKUP(2, 1/(MOD(COLUMN(O192:XFD192)-COLUMN(O192), 5)=2)/(O192:XFD192&lt;&gt;""), O192:XFD192),"Not Submitted")</f>
        <v>Cat. -I</v>
      </c>
      <c r="O192" s="229">
        <v>46214</v>
      </c>
      <c r="P192" s="229">
        <v>46214</v>
      </c>
      <c r="Q192" s="28" t="s">
        <v>33</v>
      </c>
      <c r="R192" s="34" t="s">
        <v>3099</v>
      </c>
      <c r="S192" s="207"/>
      <c r="T192" s="219"/>
      <c r="U192" s="219"/>
      <c r="V192" s="569"/>
      <c r="W192" s="207"/>
      <c r="X192" s="207"/>
      <c r="Y192" s="219"/>
      <c r="Z192" s="219"/>
      <c r="AA192" s="569"/>
      <c r="AB192" s="569"/>
      <c r="AC192" s="569"/>
      <c r="AD192" s="219"/>
      <c r="AE192" s="219"/>
      <c r="AF192" s="569"/>
      <c r="AG192" s="207"/>
      <c r="AH192" s="207"/>
      <c r="AI192" s="207"/>
      <c r="AJ192" s="207"/>
      <c r="AK192" s="207"/>
      <c r="AL192" s="207"/>
      <c r="AM192" s="207"/>
      <c r="AN192" s="207"/>
      <c r="AO192" s="207"/>
      <c r="AP192" s="207"/>
      <c r="AQ192" s="207"/>
      <c r="AR192" s="207"/>
      <c r="AS192" s="207"/>
      <c r="AT192" s="207"/>
      <c r="AU192" s="207"/>
      <c r="AV192" s="207"/>
      <c r="AW192" s="207"/>
      <c r="AX192" s="207"/>
      <c r="AY192" s="207"/>
      <c r="AZ192" s="207"/>
      <c r="BA192" s="207"/>
      <c r="BB192" s="207"/>
      <c r="BC192" s="207"/>
      <c r="BD192" s="207"/>
      <c r="BE192" s="207"/>
      <c r="BF192" s="207"/>
      <c r="BG192" s="207"/>
      <c r="BH192" s="207"/>
      <c r="BI192" s="207"/>
      <c r="BJ192" s="207"/>
      <c r="BK192" s="207"/>
      <c r="BL192" s="207"/>
      <c r="BM192" s="635" t="str">
        <f t="shared" si="11"/>
        <v>C</v>
      </c>
      <c r="BN192" s="2"/>
      <c r="BO192" s="2"/>
      <c r="BP192" s="2"/>
      <c r="BQ192" s="2"/>
      <c r="BR192" s="2"/>
      <c r="BS192" s="2"/>
      <c r="BT192" s="2"/>
      <c r="BU192" s="2"/>
      <c r="BV192" s="2"/>
      <c r="BW192" s="2"/>
    </row>
    <row r="193" spans="1:75" s="7" customFormat="1" ht="26.25" hidden="1">
      <c r="A193" s="277">
        <f>A192+1</f>
        <v>25</v>
      </c>
      <c r="B193" s="277" t="str">
        <f t="shared" si="13"/>
        <v>PSS05B_Adani Renewable Energy 44 Limited (ARE44L)</v>
      </c>
      <c r="C193" s="278" t="s">
        <v>721</v>
      </c>
      <c r="D193" s="279" t="s">
        <v>637</v>
      </c>
      <c r="E193" s="28" t="s">
        <v>689</v>
      </c>
      <c r="F193" s="448" t="s">
        <v>722</v>
      </c>
      <c r="G193" s="280"/>
      <c r="H193" s="289" t="s">
        <v>723</v>
      </c>
      <c r="I193" s="28" t="s">
        <v>141</v>
      </c>
      <c r="J193" s="28" t="s">
        <v>159</v>
      </c>
      <c r="K193" s="567"/>
      <c r="L193" s="33"/>
      <c r="M193" s="568"/>
      <c r="N193" s="569" t="str" cm="1">
        <f t="array" ref="N193">_xlfn.IFNA(LOOKUP(2, 1/(MOD(COLUMN(O193:XFD193)-COLUMN(O193), 5)=2)/(O193:XFD193&lt;&gt;""), O193:XFD193),"Not Submitted")</f>
        <v>RFC</v>
      </c>
      <c r="O193" s="229">
        <v>46170</v>
      </c>
      <c r="P193" s="229">
        <v>46170</v>
      </c>
      <c r="Q193" s="28" t="s">
        <v>8</v>
      </c>
      <c r="R193" s="34" t="s">
        <v>724</v>
      </c>
      <c r="S193" s="207"/>
      <c r="T193" s="219"/>
      <c r="U193" s="219"/>
      <c r="V193" s="569"/>
      <c r="W193" s="207"/>
      <c r="X193" s="207"/>
      <c r="Y193" s="219"/>
      <c r="Z193" s="219"/>
      <c r="AA193" s="569"/>
      <c r="AB193" s="569"/>
      <c r="AC193" s="569"/>
      <c r="AD193" s="219"/>
      <c r="AE193" s="219"/>
      <c r="AF193" s="569"/>
      <c r="AG193" s="207"/>
      <c r="AH193" s="207"/>
      <c r="AI193" s="207"/>
      <c r="AJ193" s="207"/>
      <c r="AK193" s="207"/>
      <c r="AL193" s="207"/>
      <c r="AM193" s="207"/>
      <c r="AN193" s="207"/>
      <c r="AO193" s="207"/>
      <c r="AP193" s="207"/>
      <c r="AQ193" s="207"/>
      <c r="AR193" s="207"/>
      <c r="AS193" s="207"/>
      <c r="AT193" s="207"/>
      <c r="AU193" s="207"/>
      <c r="AV193" s="207"/>
      <c r="AW193" s="207"/>
      <c r="AX193" s="207"/>
      <c r="AY193" s="207"/>
      <c r="AZ193" s="207"/>
      <c r="BA193" s="207"/>
      <c r="BB193" s="207"/>
      <c r="BC193" s="207"/>
      <c r="BD193" s="207"/>
      <c r="BE193" s="207"/>
      <c r="BF193" s="207"/>
      <c r="BG193" s="207"/>
      <c r="BH193" s="207"/>
      <c r="BI193" s="207"/>
      <c r="BJ193" s="207"/>
      <c r="BK193" s="207"/>
      <c r="BL193" s="207"/>
      <c r="BM193" s="635" t="str">
        <f t="shared" si="11"/>
        <v>E</v>
      </c>
      <c r="BN193" s="2"/>
      <c r="BO193" s="2"/>
      <c r="BP193" s="2"/>
      <c r="BQ193" s="2"/>
      <c r="BR193" s="2"/>
      <c r="BS193" s="2"/>
      <c r="BT193" s="2"/>
      <c r="BU193" s="2"/>
      <c r="BV193" s="2"/>
      <c r="BW193" s="2"/>
    </row>
    <row r="194" spans="1:75" s="7" customFormat="1" ht="26.25" hidden="1">
      <c r="A194" s="277">
        <v>25</v>
      </c>
      <c r="B194" s="277" t="str">
        <f t="shared" si="13"/>
        <v>PSS05B_Adani Renewable Energy 44 Limited (ARE44L)</v>
      </c>
      <c r="C194" s="278" t="s">
        <v>725</v>
      </c>
      <c r="D194" s="279" t="s">
        <v>637</v>
      </c>
      <c r="E194" s="28" t="s">
        <v>689</v>
      </c>
      <c r="F194" s="448" t="s">
        <v>726</v>
      </c>
      <c r="G194" s="280"/>
      <c r="H194" s="289" t="s">
        <v>727</v>
      </c>
      <c r="I194" s="28" t="s">
        <v>141</v>
      </c>
      <c r="J194" s="28" t="s">
        <v>142</v>
      </c>
      <c r="K194" s="567"/>
      <c r="L194" s="33"/>
      <c r="M194" s="568"/>
      <c r="N194" s="569" t="str" cm="1">
        <f t="array" ref="N194">_xlfn.IFNA(LOOKUP(2, 1/(MOD(COLUMN(O194:XFD194)-COLUMN(O194), 5)=2)/(O194:XFD194&lt;&gt;""), O194:XFD194),"Not Submitted")</f>
        <v>RFC</v>
      </c>
      <c r="O194" s="229">
        <v>46172</v>
      </c>
      <c r="P194" s="229">
        <v>46172</v>
      </c>
      <c r="Q194" s="28" t="s">
        <v>8</v>
      </c>
      <c r="R194" s="34" t="s">
        <v>728</v>
      </c>
      <c r="S194" s="207"/>
      <c r="T194" s="219"/>
      <c r="U194" s="219"/>
      <c r="V194" s="569"/>
      <c r="W194" s="207"/>
      <c r="X194" s="207"/>
      <c r="Y194" s="219"/>
      <c r="Z194" s="219"/>
      <c r="AA194" s="569"/>
      <c r="AB194" s="569"/>
      <c r="AC194" s="569"/>
      <c r="AD194" s="219"/>
      <c r="AE194" s="219"/>
      <c r="AF194" s="569"/>
      <c r="AG194" s="207"/>
      <c r="AH194" s="207"/>
      <c r="AI194" s="207"/>
      <c r="AJ194" s="207"/>
      <c r="AK194" s="207"/>
      <c r="AL194" s="207"/>
      <c r="AM194" s="207"/>
      <c r="AN194" s="207"/>
      <c r="AO194" s="207"/>
      <c r="AP194" s="207"/>
      <c r="AQ194" s="207"/>
      <c r="AR194" s="207"/>
      <c r="AS194" s="207"/>
      <c r="AT194" s="207"/>
      <c r="AU194" s="207"/>
      <c r="AV194" s="207"/>
      <c r="AW194" s="207"/>
      <c r="AX194" s="207"/>
      <c r="AY194" s="207"/>
      <c r="AZ194" s="207"/>
      <c r="BA194" s="207"/>
      <c r="BB194" s="207"/>
      <c r="BC194" s="207"/>
      <c r="BD194" s="207"/>
      <c r="BE194" s="207"/>
      <c r="BF194" s="207"/>
      <c r="BG194" s="207"/>
      <c r="BH194" s="207"/>
      <c r="BI194" s="207"/>
      <c r="BJ194" s="207"/>
      <c r="BK194" s="207"/>
      <c r="BL194" s="207"/>
      <c r="BM194" s="635" t="str">
        <f t="shared" si="11"/>
        <v>E</v>
      </c>
      <c r="BN194" s="2"/>
      <c r="BO194" s="2"/>
      <c r="BP194" s="2"/>
      <c r="BQ194" s="2"/>
      <c r="BR194" s="2"/>
      <c r="BS194" s="2"/>
      <c r="BT194" s="2"/>
      <c r="BU194" s="2"/>
      <c r="BV194" s="2"/>
      <c r="BW194" s="2"/>
    </row>
    <row r="195" spans="1:75" s="670" customFormat="1" ht="38.25" hidden="1">
      <c r="A195" s="461">
        <f>A194+1</f>
        <v>26</v>
      </c>
      <c r="B195" s="461" t="str">
        <f t="shared" si="13"/>
        <v>PSS05B_Adani Renewable Energy 44 Limited (ARE44L)</v>
      </c>
      <c r="C195" s="286" t="s">
        <v>729</v>
      </c>
      <c r="D195" s="500" t="s">
        <v>637</v>
      </c>
      <c r="E195" s="501" t="s">
        <v>689</v>
      </c>
      <c r="F195" s="617" t="s">
        <v>730</v>
      </c>
      <c r="G195" s="280"/>
      <c r="H195" s="503" t="s">
        <v>731</v>
      </c>
      <c r="I195" s="501"/>
      <c r="J195" s="501"/>
      <c r="K195" s="618"/>
      <c r="L195" s="619"/>
      <c r="M195" s="620"/>
      <c r="N195" s="621" t="str" cm="1">
        <f t="array" ref="N195">_xlfn.IFNA(LOOKUP(2, 1/(MOD(COLUMN(O195:XFD195)-COLUMN(O195), 5)=2)/(O195:XFD195&lt;&gt;""), O195:XFD195),"Not Submitted")</f>
        <v>Delete</v>
      </c>
      <c r="O195" s="637"/>
      <c r="P195" s="637"/>
      <c r="Q195" s="501" t="s">
        <v>56</v>
      </c>
      <c r="R195" s="638"/>
      <c r="S195" s="207" t="s">
        <v>2952</v>
      </c>
      <c r="T195" s="493"/>
      <c r="U195" s="493"/>
      <c r="V195" s="621"/>
      <c r="W195" s="498"/>
      <c r="X195" s="498"/>
      <c r="Y195" s="493"/>
      <c r="Z195" s="493"/>
      <c r="AA195" s="621"/>
      <c r="AB195" s="621"/>
      <c r="AC195" s="621"/>
      <c r="AD195" s="493"/>
      <c r="AE195" s="493"/>
      <c r="AF195" s="621"/>
      <c r="AG195" s="498"/>
      <c r="AH195" s="498"/>
      <c r="AI195" s="498"/>
      <c r="AJ195" s="498"/>
      <c r="AK195" s="498"/>
      <c r="AL195" s="498"/>
      <c r="AM195" s="498"/>
      <c r="AN195" s="498"/>
      <c r="AO195" s="498"/>
      <c r="AP195" s="498"/>
      <c r="AQ195" s="498"/>
      <c r="AR195" s="498"/>
      <c r="AS195" s="498"/>
      <c r="AT195" s="498"/>
      <c r="AU195" s="498"/>
      <c r="AV195" s="498"/>
      <c r="AW195" s="498"/>
      <c r="AX195" s="498"/>
      <c r="AY195" s="498"/>
      <c r="AZ195" s="498"/>
      <c r="BA195" s="498"/>
      <c r="BB195" s="498"/>
      <c r="BC195" s="498"/>
      <c r="BD195" s="498"/>
      <c r="BE195" s="498"/>
      <c r="BF195" s="498"/>
      <c r="BG195" s="498"/>
      <c r="BH195" s="498"/>
      <c r="BI195" s="498"/>
      <c r="BJ195" s="498"/>
      <c r="BK195" s="498"/>
      <c r="BL195" s="498"/>
      <c r="BM195" s="676" t="str">
        <f t="shared" si="11"/>
        <v>E</v>
      </c>
      <c r="BN195" s="499"/>
      <c r="BO195" s="499"/>
      <c r="BP195" s="499"/>
      <c r="BQ195" s="499"/>
      <c r="BR195" s="499"/>
      <c r="BS195" s="499"/>
      <c r="BT195" s="499"/>
      <c r="BU195" s="499"/>
      <c r="BV195" s="499"/>
      <c r="BW195" s="499"/>
    </row>
    <row r="196" spans="1:75" s="7" customFormat="1" ht="26.25" hidden="1">
      <c r="A196" s="277">
        <v>26</v>
      </c>
      <c r="B196" s="277" t="str">
        <f t="shared" si="13"/>
        <v>PSS05B_Adani Renewable Energy 44 Limited (ARE44L)</v>
      </c>
      <c r="C196" s="278" t="s">
        <v>643</v>
      </c>
      <c r="D196" s="279" t="s">
        <v>637</v>
      </c>
      <c r="E196" s="28" t="s">
        <v>689</v>
      </c>
      <c r="F196" s="428" t="s">
        <v>732</v>
      </c>
      <c r="G196" s="280"/>
      <c r="H196" s="211" t="s">
        <v>733</v>
      </c>
      <c r="I196" s="28"/>
      <c r="J196" s="28"/>
      <c r="K196" s="567"/>
      <c r="L196" s="33"/>
      <c r="M196" s="568"/>
      <c r="N196" s="569" t="str" cm="1">
        <f t="array" ref="N196">_xlfn.IFNA(LOOKUP(2, 1/(MOD(COLUMN(O196:XFD196)-COLUMN(O196), 5)=2)/(O196:XFD196&lt;&gt;""), O196:XFD196),"Not Submitted")</f>
        <v>Not Submitted</v>
      </c>
      <c r="O196" s="229"/>
      <c r="P196" s="229"/>
      <c r="Q196" s="28"/>
      <c r="R196" s="34"/>
      <c r="S196" s="207"/>
      <c r="T196" s="219"/>
      <c r="U196" s="219"/>
      <c r="V196" s="569"/>
      <c r="W196" s="207"/>
      <c r="X196" s="207"/>
      <c r="Y196" s="219"/>
      <c r="Z196" s="219"/>
      <c r="AA196" s="569"/>
      <c r="AB196" s="569"/>
      <c r="AC196" s="569"/>
      <c r="AD196" s="219"/>
      <c r="AE196" s="219"/>
      <c r="AF196" s="569"/>
      <c r="AG196" s="207"/>
      <c r="AH196" s="207"/>
      <c r="AI196" s="207"/>
      <c r="AJ196" s="207"/>
      <c r="AK196" s="207"/>
      <c r="AL196" s="207"/>
      <c r="AM196" s="207"/>
      <c r="AN196" s="207"/>
      <c r="AO196" s="207"/>
      <c r="AP196" s="207"/>
      <c r="AQ196" s="207"/>
      <c r="AR196" s="207"/>
      <c r="AS196" s="207"/>
      <c r="AT196" s="207"/>
      <c r="AU196" s="207"/>
      <c r="AV196" s="207"/>
      <c r="AW196" s="207"/>
      <c r="AX196" s="207"/>
      <c r="AY196" s="207"/>
      <c r="AZ196" s="207"/>
      <c r="BA196" s="207"/>
      <c r="BB196" s="207"/>
      <c r="BC196" s="207"/>
      <c r="BD196" s="207"/>
      <c r="BE196" s="207"/>
      <c r="BF196" s="207"/>
      <c r="BG196" s="207"/>
      <c r="BH196" s="207"/>
      <c r="BI196" s="207"/>
      <c r="BJ196" s="207"/>
      <c r="BK196" s="207"/>
      <c r="BL196" s="207"/>
      <c r="BM196" s="635" t="str">
        <f t="shared" si="11"/>
        <v>S</v>
      </c>
      <c r="BN196" s="2"/>
      <c r="BO196" s="2"/>
      <c r="BP196" s="2"/>
      <c r="BQ196" s="2"/>
      <c r="BR196" s="2"/>
      <c r="BS196" s="2"/>
      <c r="BT196" s="2"/>
      <c r="BU196" s="2"/>
      <c r="BV196" s="2"/>
      <c r="BW196" s="2"/>
    </row>
    <row r="197" spans="1:75" s="7" customFormat="1" ht="26.25" hidden="1">
      <c r="A197" s="277">
        <f>A196+1</f>
        <v>27</v>
      </c>
      <c r="B197" s="277" t="str">
        <f t="shared" si="13"/>
        <v>PSS05B_Adani Renewable Energy 44 Limited (ARE44L)</v>
      </c>
      <c r="C197" s="278" t="s">
        <v>643</v>
      </c>
      <c r="D197" s="279" t="s">
        <v>637</v>
      </c>
      <c r="E197" s="28" t="s">
        <v>689</v>
      </c>
      <c r="F197" s="448" t="s">
        <v>734</v>
      </c>
      <c r="G197" s="280"/>
      <c r="H197" s="289" t="s">
        <v>735</v>
      </c>
      <c r="I197" s="28"/>
      <c r="J197" s="28"/>
      <c r="K197" s="567"/>
      <c r="L197" s="33"/>
      <c r="M197" s="568"/>
      <c r="N197" s="569" t="str" cm="1">
        <f t="array" ref="N197">_xlfn.IFNA(LOOKUP(2, 1/(MOD(COLUMN(O197:XFD197)-COLUMN(O197), 5)=2)/(O197:XFD197&lt;&gt;""), O197:XFD197),"Not Submitted")</f>
        <v>Cat. -I</v>
      </c>
      <c r="O197" s="229">
        <v>46121</v>
      </c>
      <c r="P197" s="229">
        <v>46121</v>
      </c>
      <c r="Q197" s="28" t="s">
        <v>33</v>
      </c>
      <c r="R197" s="34" t="s">
        <v>736</v>
      </c>
      <c r="S197" s="207"/>
      <c r="T197" s="219"/>
      <c r="U197" s="219"/>
      <c r="V197" s="569"/>
      <c r="W197" s="207"/>
      <c r="X197" s="207"/>
      <c r="Y197" s="219"/>
      <c r="Z197" s="219"/>
      <c r="AA197" s="569"/>
      <c r="AB197" s="569"/>
      <c r="AC197" s="569"/>
      <c r="AD197" s="219"/>
      <c r="AE197" s="219"/>
      <c r="AF197" s="569"/>
      <c r="AG197" s="207"/>
      <c r="AH197" s="207"/>
      <c r="AI197" s="207"/>
      <c r="AJ197" s="207"/>
      <c r="AK197" s="207"/>
      <c r="AL197" s="207"/>
      <c r="AM197" s="207"/>
      <c r="AN197" s="207"/>
      <c r="AO197" s="207"/>
      <c r="AP197" s="207"/>
      <c r="AQ197" s="207"/>
      <c r="AR197" s="207"/>
      <c r="AS197" s="207"/>
      <c r="AT197" s="207"/>
      <c r="AU197" s="207"/>
      <c r="AV197" s="207"/>
      <c r="AW197" s="207"/>
      <c r="AX197" s="207"/>
      <c r="AY197" s="207"/>
      <c r="AZ197" s="207"/>
      <c r="BA197" s="207"/>
      <c r="BB197" s="207"/>
      <c r="BC197" s="207"/>
      <c r="BD197" s="207"/>
      <c r="BE197" s="207"/>
      <c r="BF197" s="207"/>
      <c r="BG197" s="207"/>
      <c r="BH197" s="207"/>
      <c r="BI197" s="207"/>
      <c r="BJ197" s="207"/>
      <c r="BK197" s="207"/>
      <c r="BL197" s="207"/>
      <c r="BM197" s="635" t="str">
        <f t="shared" si="11"/>
        <v>E</v>
      </c>
      <c r="BN197" s="2"/>
      <c r="BO197" s="2"/>
      <c r="BP197" s="2"/>
      <c r="BQ197" s="2"/>
      <c r="BR197" s="2"/>
      <c r="BS197" s="2"/>
      <c r="BT197" s="2"/>
      <c r="BU197" s="2"/>
      <c r="BV197" s="2"/>
      <c r="BW197" s="2"/>
    </row>
    <row r="198" spans="1:75" s="7" customFormat="1" ht="26.25" hidden="1">
      <c r="A198" s="277">
        <v>27</v>
      </c>
      <c r="B198" s="277" t="str">
        <f t="shared" si="13"/>
        <v>PSS05B_Adani Renewable Energy 44 Limited (ARE44L)</v>
      </c>
      <c r="C198" s="278" t="s">
        <v>643</v>
      </c>
      <c r="D198" s="279" t="s">
        <v>637</v>
      </c>
      <c r="E198" s="28" t="s">
        <v>689</v>
      </c>
      <c r="F198" s="448" t="s">
        <v>737</v>
      </c>
      <c r="G198" s="280"/>
      <c r="H198" s="289" t="s">
        <v>738</v>
      </c>
      <c r="I198" s="28"/>
      <c r="J198" s="28"/>
      <c r="K198" s="567"/>
      <c r="L198" s="33"/>
      <c r="M198" s="568"/>
      <c r="N198" s="569" t="str" cm="1">
        <f t="array" ref="N198">_xlfn.IFNA(LOOKUP(2, 1/(MOD(COLUMN(O198:XFD198)-COLUMN(O198), 5)=2)/(O198:XFD198&lt;&gt;""), O198:XFD198),"Not Submitted")</f>
        <v>Cat. -I_Star</v>
      </c>
      <c r="O198" s="229" t="s">
        <v>171</v>
      </c>
      <c r="P198" s="229"/>
      <c r="Q198" s="28"/>
      <c r="R198" s="34"/>
      <c r="S198" s="207"/>
      <c r="T198" s="219">
        <v>46067</v>
      </c>
      <c r="U198" s="229">
        <v>46069</v>
      </c>
      <c r="V198" s="28" t="s">
        <v>33</v>
      </c>
      <c r="W198" s="34" t="s">
        <v>739</v>
      </c>
      <c r="X198" s="207"/>
      <c r="Y198" s="219">
        <v>46133</v>
      </c>
      <c r="Z198" s="219">
        <v>46133</v>
      </c>
      <c r="AA198" s="28" t="s">
        <v>33</v>
      </c>
      <c r="AB198" s="34" t="s">
        <v>740</v>
      </c>
      <c r="AC198" s="569"/>
      <c r="AD198" s="219" t="s">
        <v>171</v>
      </c>
      <c r="AE198" s="219"/>
      <c r="AF198" s="569"/>
      <c r="AG198" s="207"/>
      <c r="AH198" s="207"/>
      <c r="AI198" s="636">
        <v>46230</v>
      </c>
      <c r="AJ198" s="636">
        <v>46230</v>
      </c>
      <c r="AK198" s="28" t="s">
        <v>34</v>
      </c>
      <c r="AL198" s="207" t="s">
        <v>3158</v>
      </c>
      <c r="AM198" s="207"/>
      <c r="AN198" s="207"/>
      <c r="AO198" s="207"/>
      <c r="AP198" s="207"/>
      <c r="AQ198" s="207"/>
      <c r="AR198" s="207"/>
      <c r="AS198" s="207"/>
      <c r="AT198" s="207"/>
      <c r="AU198" s="207"/>
      <c r="AV198" s="207"/>
      <c r="AW198" s="207"/>
      <c r="AX198" s="207"/>
      <c r="AY198" s="207"/>
      <c r="AZ198" s="207"/>
      <c r="BA198" s="207"/>
      <c r="BB198" s="207"/>
      <c r="BC198" s="207"/>
      <c r="BD198" s="207"/>
      <c r="BE198" s="207"/>
      <c r="BF198" s="207"/>
      <c r="BG198" s="207"/>
      <c r="BH198" s="207"/>
      <c r="BI198" s="207"/>
      <c r="BJ198" s="207"/>
      <c r="BK198" s="207"/>
      <c r="BL198" s="207"/>
      <c r="BM198" s="635" t="str">
        <f t="shared" si="11"/>
        <v>C</v>
      </c>
      <c r="BN198" s="2"/>
      <c r="BO198" s="2"/>
      <c r="BP198" s="2"/>
      <c r="BQ198" s="2"/>
      <c r="BR198" s="2"/>
      <c r="BS198" s="2"/>
      <c r="BT198" s="2"/>
      <c r="BU198" s="2"/>
      <c r="BV198" s="2"/>
      <c r="BW198" s="2"/>
    </row>
    <row r="199" spans="1:75" s="7" customFormat="1" ht="27" hidden="1">
      <c r="A199" s="277">
        <f>A198+1</f>
        <v>28</v>
      </c>
      <c r="B199" s="277" t="str">
        <f t="shared" si="13"/>
        <v>PSS05B_Adani Renewable Energy 44 Limited (ARE44L)</v>
      </c>
      <c r="C199" s="278" t="s">
        <v>643</v>
      </c>
      <c r="D199" s="279" t="s">
        <v>637</v>
      </c>
      <c r="E199" s="28" t="s">
        <v>689</v>
      </c>
      <c r="F199" s="448" t="s">
        <v>741</v>
      </c>
      <c r="G199" s="280"/>
      <c r="H199" s="289" t="s">
        <v>742</v>
      </c>
      <c r="I199" s="28" t="s">
        <v>141</v>
      </c>
      <c r="J199" s="28" t="s">
        <v>142</v>
      </c>
      <c r="K199" s="567"/>
      <c r="L199" s="33"/>
      <c r="M199" s="568"/>
      <c r="N199" s="569" t="str" cm="1">
        <f t="array" ref="N199">_xlfn.IFNA(LOOKUP(2, 1/(MOD(COLUMN(O199:XFD199)-COLUMN(O199), 5)=2)/(O199:XFD199&lt;&gt;""), O199:XFD199),"Not Submitted")</f>
        <v>delete</v>
      </c>
      <c r="O199" s="229"/>
      <c r="P199" s="229"/>
      <c r="Q199" s="28" t="s">
        <v>61</v>
      </c>
      <c r="R199" s="34"/>
      <c r="S199" s="207" t="s">
        <v>743</v>
      </c>
      <c r="T199" s="219"/>
      <c r="U199" s="219"/>
      <c r="V199" s="569"/>
      <c r="W199" s="207"/>
      <c r="X199" s="207"/>
      <c r="Y199" s="219"/>
      <c r="Z199" s="219"/>
      <c r="AA199" s="569"/>
      <c r="AB199" s="569"/>
      <c r="AC199" s="569"/>
      <c r="AD199" s="219"/>
      <c r="AE199" s="219"/>
      <c r="AF199" s="569"/>
      <c r="AG199" s="207"/>
      <c r="AH199" s="207"/>
      <c r="AI199" s="207"/>
      <c r="AJ199" s="207"/>
      <c r="AK199" s="207"/>
      <c r="AL199" s="207"/>
      <c r="AM199" s="207"/>
      <c r="AN199" s="207"/>
      <c r="AO199" s="207"/>
      <c r="AP199" s="207"/>
      <c r="AQ199" s="207"/>
      <c r="AR199" s="207"/>
      <c r="AS199" s="207"/>
      <c r="AT199" s="207"/>
      <c r="AU199" s="207"/>
      <c r="AV199" s="207"/>
      <c r="AW199" s="207"/>
      <c r="AX199" s="207"/>
      <c r="AY199" s="207"/>
      <c r="AZ199" s="207"/>
      <c r="BA199" s="207"/>
      <c r="BB199" s="207"/>
      <c r="BC199" s="207"/>
      <c r="BD199" s="207"/>
      <c r="BE199" s="207"/>
      <c r="BF199" s="207"/>
      <c r="BG199" s="207"/>
      <c r="BH199" s="207"/>
      <c r="BI199" s="207"/>
      <c r="BJ199" s="207"/>
      <c r="BK199" s="207"/>
      <c r="BL199" s="207"/>
      <c r="BM199" s="635" t="str">
        <f t="shared" si="11"/>
        <v>C</v>
      </c>
      <c r="BN199" s="2"/>
      <c r="BO199" s="2"/>
      <c r="BP199" s="2"/>
      <c r="BQ199" s="2"/>
      <c r="BR199" s="2"/>
      <c r="BS199" s="2"/>
      <c r="BT199" s="2"/>
      <c r="BU199" s="2"/>
      <c r="BV199" s="2"/>
      <c r="BW199" s="2"/>
    </row>
    <row r="200" spans="1:75" s="7" customFormat="1" ht="26.25" hidden="1">
      <c r="A200" s="461">
        <v>28</v>
      </c>
      <c r="B200" s="461" t="str">
        <f t="shared" si="13"/>
        <v>PSS05B_Adani Renewable Energy 44 Limited (ARE44L)</v>
      </c>
      <c r="C200" s="286" t="s">
        <v>643</v>
      </c>
      <c r="D200" s="500" t="s">
        <v>637</v>
      </c>
      <c r="E200" s="501" t="s">
        <v>689</v>
      </c>
      <c r="F200" s="617" t="s">
        <v>744</v>
      </c>
      <c r="G200" s="280"/>
      <c r="H200" s="713" t="s">
        <v>745</v>
      </c>
      <c r="I200" s="501" t="s">
        <v>141</v>
      </c>
      <c r="J200" s="501" t="s">
        <v>142</v>
      </c>
      <c r="K200" s="618"/>
      <c r="L200" s="33"/>
      <c r="M200" s="568"/>
      <c r="N200" s="569" t="str" cm="1">
        <f t="array" ref="N200">_xlfn.IFNA(LOOKUP(2, 1/(MOD(COLUMN(O200:XFD200)-COLUMN(O200), 5)=2)/(O200:XFD200&lt;&gt;""), O200:XFD200),"Not Submitted")</f>
        <v>delete</v>
      </c>
      <c r="O200" s="229"/>
      <c r="P200" s="229"/>
      <c r="Q200" s="28" t="s">
        <v>61</v>
      </c>
      <c r="R200" s="34"/>
      <c r="S200" s="207" t="s">
        <v>2973</v>
      </c>
      <c r="T200" s="219"/>
      <c r="U200" s="219"/>
      <c r="V200" s="569"/>
      <c r="W200" s="207"/>
      <c r="X200" s="207"/>
      <c r="Y200" s="219"/>
      <c r="Z200" s="219"/>
      <c r="AA200" s="569"/>
      <c r="AB200" s="569"/>
      <c r="AC200" s="569"/>
      <c r="AD200" s="219"/>
      <c r="AE200" s="219"/>
      <c r="AF200" s="569"/>
      <c r="AG200" s="207"/>
      <c r="AH200" s="207"/>
      <c r="AI200" s="207"/>
      <c r="AJ200" s="207"/>
      <c r="AK200" s="207"/>
      <c r="AL200" s="207"/>
      <c r="AM200" s="207"/>
      <c r="AN200" s="207"/>
      <c r="AO200" s="207"/>
      <c r="AP200" s="207"/>
      <c r="AQ200" s="207"/>
      <c r="AR200" s="207"/>
      <c r="AS200" s="207"/>
      <c r="AT200" s="207"/>
      <c r="AU200" s="207"/>
      <c r="AV200" s="207"/>
      <c r="AW200" s="207"/>
      <c r="AX200" s="207"/>
      <c r="AY200" s="207"/>
      <c r="AZ200" s="207"/>
      <c r="BA200" s="207"/>
      <c r="BB200" s="207"/>
      <c r="BC200" s="207"/>
      <c r="BD200" s="207"/>
      <c r="BE200" s="207"/>
      <c r="BF200" s="207"/>
      <c r="BG200" s="207"/>
      <c r="BH200" s="207"/>
      <c r="BI200" s="207"/>
      <c r="BJ200" s="207"/>
      <c r="BK200" s="207"/>
      <c r="BL200" s="207"/>
      <c r="BM200" s="635" t="str">
        <f t="shared" si="11"/>
        <v>C</v>
      </c>
      <c r="BN200" s="2"/>
      <c r="BO200" s="2"/>
      <c r="BP200" s="2"/>
      <c r="BQ200" s="2"/>
      <c r="BR200" s="2"/>
      <c r="BS200" s="2"/>
      <c r="BT200" s="2"/>
      <c r="BU200" s="2"/>
      <c r="BV200" s="2"/>
      <c r="BW200" s="2"/>
    </row>
    <row r="201" spans="1:75" s="7" customFormat="1" ht="26.25" hidden="1">
      <c r="A201" s="277">
        <f>A200+1</f>
        <v>29</v>
      </c>
      <c r="B201" s="277" t="str">
        <f t="shared" si="13"/>
        <v>PSS05B_Adani Renewable Energy 44 Limited (ARE44L)</v>
      </c>
      <c r="C201" s="278" t="s">
        <v>643</v>
      </c>
      <c r="D201" s="279" t="s">
        <v>637</v>
      </c>
      <c r="E201" s="28" t="s">
        <v>689</v>
      </c>
      <c r="F201" s="448" t="s">
        <v>746</v>
      </c>
      <c r="G201" s="280"/>
      <c r="H201" s="289" t="s">
        <v>747</v>
      </c>
      <c r="I201" s="28"/>
      <c r="J201" s="28"/>
      <c r="K201" s="567"/>
      <c r="L201" s="33"/>
      <c r="M201" s="568"/>
      <c r="N201" s="569" t="str" cm="1">
        <f t="array" ref="N201">_xlfn.IFNA(LOOKUP(2, 1/(MOD(COLUMN(O201:XFD201)-COLUMN(O201), 5)=2)/(O201:XFD201&lt;&gt;""), O201:XFD201),"Not Submitted")</f>
        <v>RFC</v>
      </c>
      <c r="O201" s="229">
        <v>46228</v>
      </c>
      <c r="P201" s="229">
        <v>46228</v>
      </c>
      <c r="Q201" s="28" t="s">
        <v>8</v>
      </c>
      <c r="R201" s="34" t="s">
        <v>3151</v>
      </c>
      <c r="S201" s="207"/>
      <c r="T201" s="219"/>
      <c r="U201" s="219"/>
      <c r="V201" s="569"/>
      <c r="W201" s="207"/>
      <c r="X201" s="207"/>
      <c r="Y201" s="219"/>
      <c r="Z201" s="219"/>
      <c r="AA201" s="569"/>
      <c r="AB201" s="569"/>
      <c r="AC201" s="569"/>
      <c r="AD201" s="219"/>
      <c r="AE201" s="219"/>
      <c r="AF201" s="569"/>
      <c r="AG201" s="207"/>
      <c r="AH201" s="207"/>
      <c r="AI201" s="207"/>
      <c r="AJ201" s="207"/>
      <c r="AK201" s="207"/>
      <c r="AL201" s="207"/>
      <c r="AM201" s="207"/>
      <c r="AN201" s="207"/>
      <c r="AO201" s="207"/>
      <c r="AP201" s="207"/>
      <c r="AQ201" s="207"/>
      <c r="AR201" s="207"/>
      <c r="AS201" s="207"/>
      <c r="AT201" s="207"/>
      <c r="AU201" s="207"/>
      <c r="AV201" s="207"/>
      <c r="AW201" s="207"/>
      <c r="AX201" s="207"/>
      <c r="AY201" s="207"/>
      <c r="AZ201" s="207"/>
      <c r="BA201" s="207"/>
      <c r="BB201" s="207"/>
      <c r="BC201" s="207"/>
      <c r="BD201" s="207"/>
      <c r="BE201" s="207"/>
      <c r="BF201" s="207"/>
      <c r="BG201" s="207"/>
      <c r="BH201" s="207"/>
      <c r="BI201" s="207"/>
      <c r="BJ201" s="207"/>
      <c r="BK201" s="207"/>
      <c r="BL201" s="207"/>
      <c r="BM201" s="635" t="str">
        <f t="shared" si="11"/>
        <v>C</v>
      </c>
      <c r="BN201" s="2"/>
      <c r="BO201" s="2"/>
      <c r="BP201" s="2"/>
      <c r="BQ201" s="2"/>
      <c r="BR201" s="2"/>
      <c r="BS201" s="2"/>
      <c r="BT201" s="2"/>
      <c r="BU201" s="2"/>
      <c r="BV201" s="2"/>
      <c r="BW201" s="2"/>
    </row>
    <row r="202" spans="1:75" s="7" customFormat="1" ht="26.25" hidden="1">
      <c r="A202" s="277">
        <v>29</v>
      </c>
      <c r="B202" s="277" t="str">
        <f t="shared" si="13"/>
        <v>PSS05B_Adani Renewable Energy 44 Limited (ARE44L)</v>
      </c>
      <c r="C202" s="278" t="s">
        <v>643</v>
      </c>
      <c r="D202" s="279" t="s">
        <v>637</v>
      </c>
      <c r="E202" s="28" t="s">
        <v>689</v>
      </c>
      <c r="F202" s="448" t="s">
        <v>748</v>
      </c>
      <c r="G202" s="280"/>
      <c r="H202" s="289" t="s">
        <v>749</v>
      </c>
      <c r="I202" s="28" t="s">
        <v>141</v>
      </c>
      <c r="J202" s="28" t="s">
        <v>142</v>
      </c>
      <c r="K202" s="567"/>
      <c r="L202" s="33"/>
      <c r="M202" s="568"/>
      <c r="N202" s="569" t="str" cm="1">
        <f t="array" ref="N202">_xlfn.IFNA(LOOKUP(2, 1/(MOD(COLUMN(O202:XFD202)-COLUMN(O202), 5)=2)/(O202:XFD202&lt;&gt;""), O202:XFD202),"Not Submitted")</f>
        <v>Not Submitted</v>
      </c>
      <c r="O202" s="229"/>
      <c r="P202" s="229"/>
      <c r="Q202" s="28"/>
      <c r="R202" s="34"/>
      <c r="S202" s="207"/>
      <c r="T202" s="219"/>
      <c r="U202" s="219"/>
      <c r="V202" s="569"/>
      <c r="W202" s="207"/>
      <c r="X202" s="207"/>
      <c r="Y202" s="219"/>
      <c r="Z202" s="219"/>
      <c r="AA202" s="569"/>
      <c r="AB202" s="569"/>
      <c r="AC202" s="569"/>
      <c r="AD202" s="219"/>
      <c r="AE202" s="219"/>
      <c r="AF202" s="569"/>
      <c r="AG202" s="207"/>
      <c r="AH202" s="207"/>
      <c r="AI202" s="207"/>
      <c r="AJ202" s="207"/>
      <c r="AK202" s="207"/>
      <c r="AL202" s="207"/>
      <c r="AM202" s="207"/>
      <c r="AN202" s="207"/>
      <c r="AO202" s="207"/>
      <c r="AP202" s="207"/>
      <c r="AQ202" s="207"/>
      <c r="AR202" s="207"/>
      <c r="AS202" s="207"/>
      <c r="AT202" s="207"/>
      <c r="AU202" s="207"/>
      <c r="AV202" s="207"/>
      <c r="AW202" s="207"/>
      <c r="AX202" s="207"/>
      <c r="AY202" s="207"/>
      <c r="AZ202" s="207"/>
      <c r="BA202" s="207"/>
      <c r="BB202" s="207"/>
      <c r="BC202" s="207"/>
      <c r="BD202" s="207"/>
      <c r="BE202" s="207"/>
      <c r="BF202" s="207"/>
      <c r="BG202" s="207"/>
      <c r="BH202" s="207"/>
      <c r="BI202" s="207"/>
      <c r="BJ202" s="207"/>
      <c r="BK202" s="207"/>
      <c r="BL202" s="207"/>
      <c r="BM202" s="635" t="str">
        <f t="shared" si="11"/>
        <v>C</v>
      </c>
      <c r="BN202" s="2"/>
      <c r="BO202" s="2"/>
      <c r="BP202" s="2"/>
      <c r="BQ202" s="2"/>
      <c r="BR202" s="2"/>
      <c r="BS202" s="2"/>
      <c r="BT202" s="2"/>
      <c r="BU202" s="2"/>
      <c r="BV202" s="2"/>
      <c r="BW202" s="2"/>
    </row>
    <row r="203" spans="1:75" s="7" customFormat="1" ht="26.25" hidden="1">
      <c r="A203" s="277">
        <f>A202+1</f>
        <v>30</v>
      </c>
      <c r="B203" s="277" t="str">
        <f t="shared" si="13"/>
        <v>PSS05B_Adani Renewable Energy 44 Limited (ARE44L)</v>
      </c>
      <c r="C203" s="278" t="s">
        <v>750</v>
      </c>
      <c r="D203" s="279" t="s">
        <v>637</v>
      </c>
      <c r="E203" s="28" t="s">
        <v>689</v>
      </c>
      <c r="F203" s="448" t="s">
        <v>751</v>
      </c>
      <c r="G203" s="280"/>
      <c r="H203" s="289" t="s">
        <v>752</v>
      </c>
      <c r="I203" s="28" t="s">
        <v>141</v>
      </c>
      <c r="J203" s="28" t="s">
        <v>142</v>
      </c>
      <c r="K203" s="567"/>
      <c r="L203" s="33"/>
      <c r="M203" s="568"/>
      <c r="N203" s="569" t="str" cm="1">
        <f t="array" ref="N203">_xlfn.IFNA(LOOKUP(2, 1/(MOD(COLUMN(O203:XFD203)-COLUMN(O203), 5)=2)/(O203:XFD203&lt;&gt;""), O203:XFD203),"Not Submitted")</f>
        <v>RFC</v>
      </c>
      <c r="O203" s="229">
        <v>46162</v>
      </c>
      <c r="P203" s="229">
        <v>46162</v>
      </c>
      <c r="Q203" s="28" t="s">
        <v>8</v>
      </c>
      <c r="R203" s="34" t="s">
        <v>753</v>
      </c>
      <c r="S203" s="207"/>
      <c r="T203" s="219"/>
      <c r="U203" s="219"/>
      <c r="V203" s="569"/>
      <c r="W203" s="207"/>
      <c r="X203" s="207"/>
      <c r="Y203" s="219"/>
      <c r="Z203" s="219"/>
      <c r="AA203" s="569"/>
      <c r="AB203" s="569"/>
      <c r="AC203" s="569"/>
      <c r="AD203" s="219"/>
      <c r="AE203" s="219"/>
      <c r="AF203" s="569"/>
      <c r="AG203" s="207"/>
      <c r="AH203" s="207"/>
      <c r="AI203" s="207"/>
      <c r="AJ203" s="207"/>
      <c r="AK203" s="207"/>
      <c r="AL203" s="207"/>
      <c r="AM203" s="207"/>
      <c r="AN203" s="207"/>
      <c r="AO203" s="207"/>
      <c r="AP203" s="207"/>
      <c r="AQ203" s="207"/>
      <c r="AR203" s="207"/>
      <c r="AS203" s="207"/>
      <c r="AT203" s="207"/>
      <c r="AU203" s="207"/>
      <c r="AV203" s="207"/>
      <c r="AW203" s="207"/>
      <c r="AX203" s="207"/>
      <c r="AY203" s="207"/>
      <c r="AZ203" s="207"/>
      <c r="BA203" s="207"/>
      <c r="BB203" s="207"/>
      <c r="BC203" s="207"/>
      <c r="BD203" s="207"/>
      <c r="BE203" s="207"/>
      <c r="BF203" s="207"/>
      <c r="BG203" s="207"/>
      <c r="BH203" s="207"/>
      <c r="BI203" s="207"/>
      <c r="BJ203" s="207"/>
      <c r="BK203" s="207"/>
      <c r="BL203" s="207"/>
      <c r="BM203" s="635" t="str">
        <f t="shared" si="11"/>
        <v>E</v>
      </c>
      <c r="BN203" s="2"/>
      <c r="BO203" s="2"/>
      <c r="BP203" s="2"/>
      <c r="BQ203" s="2"/>
      <c r="BR203" s="2"/>
      <c r="BS203" s="2"/>
      <c r="BT203" s="2"/>
      <c r="BU203" s="2"/>
      <c r="BV203" s="2"/>
      <c r="BW203" s="2"/>
    </row>
    <row r="204" spans="1:75" s="7" customFormat="1" ht="26.25" hidden="1">
      <c r="A204" s="277"/>
      <c r="B204" s="277" t="str">
        <f t="shared" si="13"/>
        <v>PSS05B_Adani Renewable Energy 44 Limited (ARE44L)</v>
      </c>
      <c r="C204" s="278" t="s">
        <v>754</v>
      </c>
      <c r="D204" s="279" t="s">
        <v>637</v>
      </c>
      <c r="E204" s="28" t="s">
        <v>689</v>
      </c>
      <c r="F204" s="448" t="s">
        <v>755</v>
      </c>
      <c r="G204" s="280"/>
      <c r="H204" s="289" t="s">
        <v>756</v>
      </c>
      <c r="I204" s="28" t="s">
        <v>141</v>
      </c>
      <c r="J204" s="28" t="s">
        <v>159</v>
      </c>
      <c r="K204" s="567">
        <v>46150</v>
      </c>
      <c r="L204" s="33"/>
      <c r="M204" s="568"/>
      <c r="N204" s="569" t="str" cm="1">
        <f t="array" ref="N204">_xlfn.IFNA(LOOKUP(2, 1/(MOD(COLUMN(O204:XFD204)-COLUMN(O204), 5)=2)/(O204:XFD204&lt;&gt;""), O204:XFD204),"Not Submitted")</f>
        <v>Not Submitted</v>
      </c>
      <c r="O204" s="229"/>
      <c r="P204" s="229"/>
      <c r="Q204" s="28"/>
      <c r="R204" s="34"/>
      <c r="S204" s="207"/>
      <c r="T204" s="219"/>
      <c r="U204" s="219"/>
      <c r="V204" s="569"/>
      <c r="W204" s="207"/>
      <c r="X204" s="207"/>
      <c r="Y204" s="219"/>
      <c r="Z204" s="219"/>
      <c r="AA204" s="569"/>
      <c r="AB204" s="569"/>
      <c r="AC204" s="569"/>
      <c r="AD204" s="219"/>
      <c r="AE204" s="219"/>
      <c r="AF204" s="569"/>
      <c r="AG204" s="207"/>
      <c r="AH204" s="207"/>
      <c r="AI204" s="207"/>
      <c r="AJ204" s="207"/>
      <c r="AK204" s="207"/>
      <c r="AL204" s="207"/>
      <c r="AM204" s="207"/>
      <c r="AN204" s="207"/>
      <c r="AO204" s="207"/>
      <c r="AP204" s="207"/>
      <c r="AQ204" s="207"/>
      <c r="AR204" s="207"/>
      <c r="AS204" s="207"/>
      <c r="AT204" s="207"/>
      <c r="AU204" s="207"/>
      <c r="AV204" s="207"/>
      <c r="AW204" s="207"/>
      <c r="AX204" s="207"/>
      <c r="AY204" s="207"/>
      <c r="AZ204" s="207"/>
      <c r="BA204" s="207"/>
      <c r="BB204" s="207"/>
      <c r="BC204" s="207"/>
      <c r="BD204" s="207"/>
      <c r="BE204" s="207"/>
      <c r="BF204" s="207"/>
      <c r="BG204" s="207"/>
      <c r="BH204" s="207"/>
      <c r="BI204" s="207"/>
      <c r="BJ204" s="207"/>
      <c r="BK204" s="207"/>
      <c r="BL204" s="207"/>
      <c r="BM204" s="635" t="str">
        <f t="shared" si="11"/>
        <v>E</v>
      </c>
      <c r="BN204" s="2"/>
      <c r="BO204" s="2"/>
      <c r="BP204" s="2"/>
      <c r="BQ204" s="2"/>
      <c r="BR204" s="2"/>
      <c r="BS204" s="2"/>
      <c r="BT204" s="2"/>
      <c r="BU204" s="2"/>
      <c r="BV204" s="2"/>
      <c r="BW204" s="2"/>
    </row>
    <row r="205" spans="1:75" s="7" customFormat="1" ht="27" hidden="1">
      <c r="A205" s="277">
        <v>30</v>
      </c>
      <c r="B205" s="277" t="str">
        <f t="shared" si="13"/>
        <v>PSS05B_Adani Renewable Energy 44 Limited (ARE44L)</v>
      </c>
      <c r="C205" s="278" t="s">
        <v>721</v>
      </c>
      <c r="D205" s="279" t="s">
        <v>637</v>
      </c>
      <c r="E205" s="28" t="s">
        <v>689</v>
      </c>
      <c r="F205" s="448" t="s">
        <v>757</v>
      </c>
      <c r="G205" s="280"/>
      <c r="H205" s="289" t="s">
        <v>758</v>
      </c>
      <c r="I205" s="28" t="s">
        <v>141</v>
      </c>
      <c r="J205" s="28" t="s">
        <v>142</v>
      </c>
      <c r="K205" s="567"/>
      <c r="L205" s="33"/>
      <c r="M205" s="568"/>
      <c r="N205" s="569" t="str" cm="1">
        <f t="array" ref="N205">_xlfn.IFNA(LOOKUP(2, 1/(MOD(COLUMN(O205:XFD205)-COLUMN(O205), 5)=2)/(O205:XFD205&lt;&gt;""), O205:XFD205),"Not Submitted")</f>
        <v>RFC</v>
      </c>
      <c r="O205" s="639" t="s">
        <v>759</v>
      </c>
      <c r="P205" s="639" t="s">
        <v>760</v>
      </c>
      <c r="Q205" s="640" t="s">
        <v>8</v>
      </c>
      <c r="R205" s="641" t="s">
        <v>761</v>
      </c>
      <c r="S205" s="207"/>
      <c r="T205" s="219">
        <v>46239</v>
      </c>
      <c r="U205" s="219">
        <v>46239</v>
      </c>
      <c r="V205" s="569" t="s">
        <v>8</v>
      </c>
      <c r="W205" s="207" t="s">
        <v>3181</v>
      </c>
      <c r="X205" s="207"/>
      <c r="Y205" s="219"/>
      <c r="Z205" s="219"/>
      <c r="AA205" s="569"/>
      <c r="AB205" s="569"/>
      <c r="AC205" s="569"/>
      <c r="AD205" s="219"/>
      <c r="AE205" s="219"/>
      <c r="AF205" s="569"/>
      <c r="AG205" s="207"/>
      <c r="AH205" s="207"/>
      <c r="AI205" s="207"/>
      <c r="AJ205" s="207"/>
      <c r="AK205" s="207"/>
      <c r="AL205" s="207"/>
      <c r="AM205" s="207"/>
      <c r="AN205" s="207"/>
      <c r="AO205" s="207"/>
      <c r="AP205" s="207"/>
      <c r="AQ205" s="207"/>
      <c r="AR205" s="207"/>
      <c r="AS205" s="207"/>
      <c r="AT205" s="207"/>
      <c r="AU205" s="207"/>
      <c r="AV205" s="207"/>
      <c r="AW205" s="207"/>
      <c r="AX205" s="207"/>
      <c r="AY205" s="207"/>
      <c r="AZ205" s="207"/>
      <c r="BA205" s="207"/>
      <c r="BB205" s="207"/>
      <c r="BC205" s="207"/>
      <c r="BD205" s="207"/>
      <c r="BE205" s="207"/>
      <c r="BF205" s="207"/>
      <c r="BG205" s="207"/>
      <c r="BH205" s="207"/>
      <c r="BI205" s="207"/>
      <c r="BJ205" s="207"/>
      <c r="BK205" s="207"/>
      <c r="BL205" s="207"/>
      <c r="BM205" s="635" t="str">
        <f t="shared" ref="BM205:BM236" si="15">MID(F205,20,1)</f>
        <v>E</v>
      </c>
      <c r="BN205" s="2"/>
      <c r="BO205" s="2"/>
      <c r="BP205" s="2"/>
      <c r="BQ205" s="2"/>
      <c r="BR205" s="2"/>
      <c r="BS205" s="2"/>
      <c r="BT205" s="2"/>
      <c r="BU205" s="2"/>
      <c r="BV205" s="2"/>
      <c r="BW205" s="2"/>
    </row>
    <row r="206" spans="1:75" s="7" customFormat="1" ht="26.25" hidden="1">
      <c r="A206" s="277">
        <f>A205+1</f>
        <v>31</v>
      </c>
      <c r="B206" s="277" t="str">
        <f t="shared" si="13"/>
        <v>PSS05B_Adani Renewable Energy 44 Limited (ARE44L)</v>
      </c>
      <c r="C206" s="278" t="s">
        <v>721</v>
      </c>
      <c r="D206" s="279" t="s">
        <v>637</v>
      </c>
      <c r="E206" s="28" t="s">
        <v>689</v>
      </c>
      <c r="F206" s="448" t="s">
        <v>762</v>
      </c>
      <c r="G206" s="280"/>
      <c r="H206" s="289" t="s">
        <v>763</v>
      </c>
      <c r="I206" s="28" t="s">
        <v>141</v>
      </c>
      <c r="J206" s="28" t="s">
        <v>142</v>
      </c>
      <c r="K206" s="567"/>
      <c r="L206" s="33"/>
      <c r="M206" s="568"/>
      <c r="N206" s="569" t="str" cm="1">
        <f t="array" ref="N206">_xlfn.IFNA(LOOKUP(2, 1/(MOD(COLUMN(O206:XFD206)-COLUMN(O206), 5)=2)/(O206:XFD206&lt;&gt;""), O206:XFD206),"Not Submitted")</f>
        <v>RFC</v>
      </c>
      <c r="O206" s="639">
        <v>46161</v>
      </c>
      <c r="P206" s="639">
        <v>46161</v>
      </c>
      <c r="Q206" s="640" t="s">
        <v>8</v>
      </c>
      <c r="R206" s="641" t="s">
        <v>764</v>
      </c>
      <c r="S206" s="207"/>
      <c r="T206" s="219">
        <v>46239</v>
      </c>
      <c r="U206" s="219">
        <v>46239</v>
      </c>
      <c r="V206" s="569" t="s">
        <v>8</v>
      </c>
      <c r="W206" s="207" t="s">
        <v>3181</v>
      </c>
      <c r="X206" s="207"/>
      <c r="Y206" s="219"/>
      <c r="Z206" s="219"/>
      <c r="AA206" s="569"/>
      <c r="AB206" s="569"/>
      <c r="AC206" s="569"/>
      <c r="AD206" s="219"/>
      <c r="AE206" s="219"/>
      <c r="AF206" s="569"/>
      <c r="AG206" s="207"/>
      <c r="AH206" s="207"/>
      <c r="AI206" s="207"/>
      <c r="AJ206" s="207"/>
      <c r="AK206" s="207"/>
      <c r="AL206" s="207"/>
      <c r="AM206" s="207"/>
      <c r="AN206" s="207"/>
      <c r="AO206" s="207"/>
      <c r="AP206" s="207"/>
      <c r="AQ206" s="207"/>
      <c r="AR206" s="207"/>
      <c r="AS206" s="207"/>
      <c r="AT206" s="207"/>
      <c r="AU206" s="207"/>
      <c r="AV206" s="207"/>
      <c r="AW206" s="207"/>
      <c r="AX206" s="207"/>
      <c r="AY206" s="207"/>
      <c r="AZ206" s="207"/>
      <c r="BA206" s="207"/>
      <c r="BB206" s="207"/>
      <c r="BC206" s="207"/>
      <c r="BD206" s="207"/>
      <c r="BE206" s="207"/>
      <c r="BF206" s="207"/>
      <c r="BG206" s="207"/>
      <c r="BH206" s="207"/>
      <c r="BI206" s="207"/>
      <c r="BJ206" s="207"/>
      <c r="BK206" s="207"/>
      <c r="BL206" s="207"/>
      <c r="BM206" s="635" t="str">
        <f t="shared" si="15"/>
        <v>E</v>
      </c>
      <c r="BN206" s="2"/>
      <c r="BO206" s="2"/>
      <c r="BP206" s="2"/>
      <c r="BQ206" s="2"/>
      <c r="BR206" s="2"/>
      <c r="BS206" s="2"/>
      <c r="BT206" s="2"/>
      <c r="BU206" s="2"/>
      <c r="BV206" s="2"/>
      <c r="BW206" s="2"/>
    </row>
    <row r="207" spans="1:75" s="7" customFormat="1" ht="26.25" hidden="1">
      <c r="A207" s="277">
        <v>31</v>
      </c>
      <c r="B207" s="277" t="str">
        <f t="shared" si="13"/>
        <v>PSS05B_Adani Renewable Energy 44 Limited (ARE44L)</v>
      </c>
      <c r="C207" s="278" t="s">
        <v>721</v>
      </c>
      <c r="D207" s="279" t="s">
        <v>637</v>
      </c>
      <c r="E207" s="28" t="s">
        <v>689</v>
      </c>
      <c r="F207" s="448" t="s">
        <v>765</v>
      </c>
      <c r="G207" s="280"/>
      <c r="H207" s="289" t="s">
        <v>766</v>
      </c>
      <c r="I207" s="28" t="s">
        <v>141</v>
      </c>
      <c r="J207" s="28" t="s">
        <v>159</v>
      </c>
      <c r="K207" s="567"/>
      <c r="L207" s="33"/>
      <c r="M207" s="568"/>
      <c r="N207" s="569" t="str" cm="1">
        <f t="array" ref="N207">_xlfn.IFNA(LOOKUP(2, 1/(MOD(COLUMN(O207:XFD207)-COLUMN(O207), 5)=2)/(O207:XFD207&lt;&gt;""), O207:XFD207),"Not Submitted")</f>
        <v>RFC</v>
      </c>
      <c r="O207" s="229">
        <v>46172</v>
      </c>
      <c r="P207" s="229">
        <v>46172</v>
      </c>
      <c r="Q207" s="640" t="s">
        <v>8</v>
      </c>
      <c r="R207" s="641" t="s">
        <v>728</v>
      </c>
      <c r="S207" s="207"/>
      <c r="T207" s="219">
        <v>46192</v>
      </c>
      <c r="U207" s="219">
        <v>46192</v>
      </c>
      <c r="V207" s="569" t="s">
        <v>8</v>
      </c>
      <c r="W207" s="207" t="s">
        <v>2976</v>
      </c>
      <c r="X207" s="207"/>
      <c r="Y207" s="219"/>
      <c r="Z207" s="219"/>
      <c r="AA207" s="569"/>
      <c r="AB207" s="569"/>
      <c r="AC207" s="569"/>
      <c r="AD207" s="219"/>
      <c r="AE207" s="219"/>
      <c r="AF207" s="569"/>
      <c r="AG207" s="207"/>
      <c r="AH207" s="207"/>
      <c r="AI207" s="207"/>
      <c r="AJ207" s="207"/>
      <c r="AK207" s="207"/>
      <c r="AL207" s="207"/>
      <c r="AM207" s="207"/>
      <c r="AN207" s="207"/>
      <c r="AO207" s="207"/>
      <c r="AP207" s="207"/>
      <c r="AQ207" s="207"/>
      <c r="AR207" s="207"/>
      <c r="AS207" s="207"/>
      <c r="AT207" s="207"/>
      <c r="AU207" s="207"/>
      <c r="AV207" s="207"/>
      <c r="AW207" s="207"/>
      <c r="AX207" s="207"/>
      <c r="AY207" s="207"/>
      <c r="AZ207" s="207"/>
      <c r="BA207" s="207"/>
      <c r="BB207" s="207"/>
      <c r="BC207" s="207"/>
      <c r="BD207" s="207"/>
      <c r="BE207" s="207"/>
      <c r="BF207" s="207"/>
      <c r="BG207" s="207"/>
      <c r="BH207" s="207"/>
      <c r="BI207" s="207"/>
      <c r="BJ207" s="207"/>
      <c r="BK207" s="207"/>
      <c r="BL207" s="207"/>
      <c r="BM207" s="635" t="str">
        <f t="shared" si="15"/>
        <v>E</v>
      </c>
      <c r="BN207" s="2"/>
      <c r="BO207" s="2"/>
      <c r="BP207" s="2"/>
      <c r="BQ207" s="2"/>
      <c r="BR207" s="2"/>
      <c r="BS207" s="2"/>
      <c r="BT207" s="2"/>
      <c r="BU207" s="2"/>
      <c r="BV207" s="2"/>
      <c r="BW207" s="2"/>
    </row>
    <row r="208" spans="1:75" s="7" customFormat="1" ht="38.25" hidden="1">
      <c r="A208" s="277">
        <f>A207+1</f>
        <v>32</v>
      </c>
      <c r="B208" s="461" t="str">
        <f t="shared" si="13"/>
        <v>PSS05B_Adani Renewable Energy 44 Limited (ARE44L)</v>
      </c>
      <c r="C208" s="286" t="s">
        <v>627</v>
      </c>
      <c r="D208" s="500" t="s">
        <v>637</v>
      </c>
      <c r="E208" s="501" t="s">
        <v>689</v>
      </c>
      <c r="F208" s="617" t="s">
        <v>767</v>
      </c>
      <c r="G208" s="502"/>
      <c r="H208" s="503" t="s">
        <v>648</v>
      </c>
      <c r="I208" s="501" t="s">
        <v>141</v>
      </c>
      <c r="J208" s="501" t="s">
        <v>142</v>
      </c>
      <c r="K208" s="618"/>
      <c r="L208" s="619"/>
      <c r="M208" s="620"/>
      <c r="N208" s="621" t="str" cm="1">
        <f t="array" ref="N208">_xlfn.IFNA(LOOKUP(2, 1/(MOD(COLUMN(O208:XFD208)-COLUMN(O208), 5)=2)/(O208:XFD208&lt;&gt;""), O208:XFD208),"Not Submitted")</f>
        <v>Delete</v>
      </c>
      <c r="O208" s="637"/>
      <c r="P208" s="637"/>
      <c r="Q208" s="501" t="s">
        <v>56</v>
      </c>
      <c r="R208" s="638"/>
      <c r="S208" s="207" t="s">
        <v>768</v>
      </c>
      <c r="T208" s="493"/>
      <c r="U208" s="493"/>
      <c r="V208" s="621"/>
      <c r="W208" s="498"/>
      <c r="X208" s="498"/>
      <c r="Y208" s="493"/>
      <c r="Z208" s="493"/>
      <c r="AA208" s="621"/>
      <c r="AB208" s="621"/>
      <c r="AC208" s="621"/>
      <c r="AD208" s="493"/>
      <c r="AE208" s="493"/>
      <c r="AF208" s="621"/>
      <c r="AG208" s="498"/>
      <c r="AH208" s="498"/>
      <c r="AI208" s="498"/>
      <c r="AJ208" s="498"/>
      <c r="AK208" s="498"/>
      <c r="AL208" s="498"/>
      <c r="AM208" s="498"/>
      <c r="AN208" s="498"/>
      <c r="AO208" s="498"/>
      <c r="AP208" s="498"/>
      <c r="AQ208" s="498"/>
      <c r="AR208" s="498"/>
      <c r="AS208" s="498"/>
      <c r="AT208" s="498"/>
      <c r="AU208" s="498"/>
      <c r="AV208" s="498"/>
      <c r="AW208" s="498"/>
      <c r="AX208" s="498"/>
      <c r="AY208" s="498"/>
      <c r="AZ208" s="498"/>
      <c r="BA208" s="498"/>
      <c r="BB208" s="498"/>
      <c r="BC208" s="498"/>
      <c r="BD208" s="498"/>
      <c r="BE208" s="498"/>
      <c r="BF208" s="498"/>
      <c r="BG208" s="498"/>
      <c r="BH208" s="498"/>
      <c r="BI208" s="498"/>
      <c r="BJ208" s="498"/>
      <c r="BK208" s="498"/>
      <c r="BL208" s="498"/>
      <c r="BM208" s="635" t="str">
        <f t="shared" si="15"/>
        <v>C</v>
      </c>
      <c r="BN208" s="499"/>
      <c r="BO208" s="499"/>
      <c r="BP208" s="499"/>
      <c r="BQ208" s="499"/>
      <c r="BR208" s="499"/>
      <c r="BS208" s="499"/>
      <c r="BT208" s="499"/>
      <c r="BU208" s="499"/>
      <c r="BV208" s="499"/>
      <c r="BW208" s="499"/>
    </row>
    <row r="209" spans="1:75" s="7" customFormat="1" ht="27" hidden="1">
      <c r="A209" s="277">
        <f>A210+1</f>
        <v>34</v>
      </c>
      <c r="B209" s="277" t="str">
        <f t="shared" ref="B209:B240" si="16">$A$1</f>
        <v>PSS05B_Adani Renewable Energy 44 Limited (ARE44L)</v>
      </c>
      <c r="C209" s="278" t="s">
        <v>769</v>
      </c>
      <c r="D209" s="279" t="s">
        <v>637</v>
      </c>
      <c r="E209" s="28" t="s">
        <v>689</v>
      </c>
      <c r="F209" s="448" t="s">
        <v>770</v>
      </c>
      <c r="G209" s="280"/>
      <c r="H209" s="289" t="s">
        <v>771</v>
      </c>
      <c r="I209" s="28"/>
      <c r="J209" s="28"/>
      <c r="K209" s="567"/>
      <c r="L209" s="33"/>
      <c r="M209" s="568"/>
      <c r="N209" s="569" t="str" cm="1">
        <f t="array" ref="N209">_xlfn.IFNA(LOOKUP(2, 1/(MOD(COLUMN(O209:XFD209)-COLUMN(O209), 5)=2)/(O209:XFD209&lt;&gt;""), O209:XFD209),"Not Submitted")</f>
        <v>RFC</v>
      </c>
      <c r="O209" s="639" t="s">
        <v>772</v>
      </c>
      <c r="P209" s="639" t="s">
        <v>772</v>
      </c>
      <c r="Q209" s="28" t="s">
        <v>8</v>
      </c>
      <c r="R209" s="641" t="s">
        <v>773</v>
      </c>
      <c r="S209" s="207"/>
      <c r="T209" s="219"/>
      <c r="U209" s="219"/>
      <c r="V209" s="569"/>
      <c r="W209" s="207"/>
      <c r="X209" s="207"/>
      <c r="Y209" s="219"/>
      <c r="Z209" s="219"/>
      <c r="AA209" s="569"/>
      <c r="AB209" s="569"/>
      <c r="AC209" s="569"/>
      <c r="AD209" s="219"/>
      <c r="AE209" s="219"/>
      <c r="AF209" s="569"/>
      <c r="AG209" s="207"/>
      <c r="AH209" s="207"/>
      <c r="AI209" s="207"/>
      <c r="AJ209" s="207"/>
      <c r="AK209" s="207"/>
      <c r="AL209" s="207"/>
      <c r="AM209" s="207"/>
      <c r="AN209" s="207"/>
      <c r="AO209" s="207"/>
      <c r="AP209" s="207"/>
      <c r="AQ209" s="207"/>
      <c r="AR209" s="207"/>
      <c r="AS209" s="207"/>
      <c r="AT209" s="207"/>
      <c r="AU209" s="207"/>
      <c r="AV209" s="207"/>
      <c r="AW209" s="207"/>
      <c r="AX209" s="207"/>
      <c r="AY209" s="207"/>
      <c r="AZ209" s="207"/>
      <c r="BA209" s="207"/>
      <c r="BB209" s="207"/>
      <c r="BC209" s="207"/>
      <c r="BD209" s="207"/>
      <c r="BE209" s="207"/>
      <c r="BF209" s="207"/>
      <c r="BG209" s="207"/>
      <c r="BH209" s="207"/>
      <c r="BI209" s="207"/>
      <c r="BJ209" s="207"/>
      <c r="BK209" s="207"/>
      <c r="BL209" s="207"/>
      <c r="BM209" s="635" t="str">
        <f>MID(F209,20,1)</f>
        <v>E</v>
      </c>
      <c r="BN209" s="2"/>
      <c r="BO209" s="2"/>
      <c r="BP209" s="2"/>
      <c r="BQ209" s="2"/>
      <c r="BR209" s="2"/>
      <c r="BS209" s="2"/>
      <c r="BT209" s="2"/>
      <c r="BU209" s="2"/>
      <c r="BV209" s="2"/>
      <c r="BW209" s="2"/>
    </row>
    <row r="210" spans="1:75" s="7" customFormat="1" ht="27" hidden="1">
      <c r="A210" s="277">
        <v>33</v>
      </c>
      <c r="B210" s="277" t="str">
        <f t="shared" si="16"/>
        <v>PSS05B_Adani Renewable Energy 44 Limited (ARE44L)</v>
      </c>
      <c r="C210" s="278" t="s">
        <v>769</v>
      </c>
      <c r="D210" s="279" t="s">
        <v>637</v>
      </c>
      <c r="E210" s="28" t="s">
        <v>689</v>
      </c>
      <c r="F210" s="448" t="s">
        <v>774</v>
      </c>
      <c r="G210" s="280"/>
      <c r="H210" s="289" t="s">
        <v>775</v>
      </c>
      <c r="I210" s="28"/>
      <c r="J210" s="28"/>
      <c r="K210" s="567"/>
      <c r="L210" s="33"/>
      <c r="M210" s="568"/>
      <c r="N210" s="569" t="str" cm="1">
        <f t="array" ref="N210">_xlfn.IFNA(LOOKUP(2, 1/(MOD(COLUMN(O210:XFD210)-COLUMN(O210), 5)=2)/(O210:XFD210&lt;&gt;""), O210:XFD210),"Not Submitted")</f>
        <v>RFC</v>
      </c>
      <c r="O210" s="229">
        <v>46171</v>
      </c>
      <c r="P210" s="229">
        <v>46171</v>
      </c>
      <c r="Q210" s="28" t="s">
        <v>8</v>
      </c>
      <c r="R210" s="641" t="s">
        <v>776</v>
      </c>
      <c r="S210" s="207"/>
      <c r="T210" s="219"/>
      <c r="U210" s="219"/>
      <c r="V210" s="569"/>
      <c r="W210" s="207"/>
      <c r="X210" s="207"/>
      <c r="Y210" s="219"/>
      <c r="Z210" s="219"/>
      <c r="AA210" s="569"/>
      <c r="AB210" s="569"/>
      <c r="AC210" s="569"/>
      <c r="AD210" s="219"/>
      <c r="AE210" s="219"/>
      <c r="AF210" s="569"/>
      <c r="AG210" s="207"/>
      <c r="AH210" s="207"/>
      <c r="AI210" s="207"/>
      <c r="AJ210" s="207"/>
      <c r="AK210" s="207"/>
      <c r="AL210" s="207"/>
      <c r="AM210" s="207"/>
      <c r="AN210" s="207"/>
      <c r="AO210" s="207"/>
      <c r="AP210" s="207"/>
      <c r="AQ210" s="207"/>
      <c r="AR210" s="207"/>
      <c r="AS210" s="207"/>
      <c r="AT210" s="207"/>
      <c r="AU210" s="207"/>
      <c r="AV210" s="207"/>
      <c r="AW210" s="207"/>
      <c r="AX210" s="207"/>
      <c r="AY210" s="207"/>
      <c r="AZ210" s="207"/>
      <c r="BA210" s="207"/>
      <c r="BB210" s="207"/>
      <c r="BC210" s="207"/>
      <c r="BD210" s="207"/>
      <c r="BE210" s="207"/>
      <c r="BF210" s="207"/>
      <c r="BG210" s="207"/>
      <c r="BH210" s="207"/>
      <c r="BI210" s="207"/>
      <c r="BJ210" s="207"/>
      <c r="BK210" s="207"/>
      <c r="BL210" s="207"/>
      <c r="BM210" s="635" t="str">
        <f t="shared" si="15"/>
        <v>E</v>
      </c>
      <c r="BN210" s="2"/>
      <c r="BO210" s="2"/>
      <c r="BP210" s="2"/>
      <c r="BQ210" s="2"/>
      <c r="BR210" s="2"/>
      <c r="BS210" s="2"/>
      <c r="BT210" s="2"/>
      <c r="BU210" s="2"/>
      <c r="BV210" s="2"/>
      <c r="BW210" s="2"/>
    </row>
    <row r="211" spans="1:75" s="7" customFormat="1" ht="26.25" hidden="1">
      <c r="A211" s="277">
        <f>A212+1</f>
        <v>33</v>
      </c>
      <c r="B211" s="277" t="str">
        <f t="shared" si="16"/>
        <v>PSS05B_Adani Renewable Energy 44 Limited (ARE44L)</v>
      </c>
      <c r="C211" s="278" t="s">
        <v>769</v>
      </c>
      <c r="D211" s="279" t="s">
        <v>637</v>
      </c>
      <c r="E211" s="28" t="s">
        <v>689</v>
      </c>
      <c r="F211" s="448" t="s">
        <v>777</v>
      </c>
      <c r="G211" s="280"/>
      <c r="H211" s="289" t="s">
        <v>778</v>
      </c>
      <c r="I211" s="28"/>
      <c r="J211" s="28"/>
      <c r="K211" s="567">
        <v>46143</v>
      </c>
      <c r="L211" s="33"/>
      <c r="M211" s="568"/>
      <c r="N211" s="569" t="str" cm="1">
        <f t="array" ref="N211">_xlfn.IFNA(LOOKUP(2, 1/(MOD(COLUMN(O211:XFD211)-COLUMN(O211), 5)=2)/(O211:XFD211&lt;&gt;""), O211:XFD211),"Not Submitted")</f>
        <v>Not Submitted</v>
      </c>
      <c r="O211" s="229"/>
      <c r="P211" s="229"/>
      <c r="Q211" s="28"/>
      <c r="R211" s="34"/>
      <c r="S211" s="207"/>
      <c r="T211" s="219"/>
      <c r="U211" s="219"/>
      <c r="V211" s="569"/>
      <c r="W211" s="207"/>
      <c r="X211" s="207"/>
      <c r="Y211" s="219"/>
      <c r="Z211" s="219"/>
      <c r="AA211" s="569"/>
      <c r="AB211" s="569"/>
      <c r="AC211" s="569"/>
      <c r="AD211" s="219"/>
      <c r="AE211" s="219"/>
      <c r="AF211" s="569"/>
      <c r="AG211" s="207"/>
      <c r="AH211" s="207"/>
      <c r="AI211" s="207"/>
      <c r="AJ211" s="207"/>
      <c r="AK211" s="207"/>
      <c r="AL211" s="207"/>
      <c r="AM211" s="207"/>
      <c r="AN211" s="207"/>
      <c r="AO211" s="207"/>
      <c r="AP211" s="207"/>
      <c r="AQ211" s="207"/>
      <c r="AR211" s="207"/>
      <c r="AS211" s="207"/>
      <c r="AT211" s="207"/>
      <c r="AU211" s="207"/>
      <c r="AV211" s="207"/>
      <c r="AW211" s="207"/>
      <c r="AX211" s="207"/>
      <c r="AY211" s="207"/>
      <c r="AZ211" s="207"/>
      <c r="BA211" s="207"/>
      <c r="BB211" s="207"/>
      <c r="BC211" s="207"/>
      <c r="BD211" s="207"/>
      <c r="BE211" s="207"/>
      <c r="BF211" s="207"/>
      <c r="BG211" s="207"/>
      <c r="BH211" s="207"/>
      <c r="BI211" s="207"/>
      <c r="BJ211" s="207"/>
      <c r="BK211" s="207"/>
      <c r="BL211" s="207"/>
      <c r="BM211" s="635" t="str">
        <f>MID(F211,20,1)</f>
        <v>E</v>
      </c>
      <c r="BN211" s="2"/>
      <c r="BO211" s="2"/>
      <c r="BP211" s="2"/>
      <c r="BQ211" s="2"/>
      <c r="BR211" s="2"/>
      <c r="BS211" s="2"/>
      <c r="BT211" s="2"/>
      <c r="BU211" s="2"/>
      <c r="BV211" s="2"/>
      <c r="BW211" s="2"/>
    </row>
    <row r="212" spans="1:75" s="7" customFormat="1" ht="27" hidden="1">
      <c r="A212" s="277">
        <v>32</v>
      </c>
      <c r="B212" s="277" t="str">
        <f t="shared" si="16"/>
        <v>PSS05B_Adani Renewable Energy 44 Limited (ARE44L)</v>
      </c>
      <c r="C212" s="278" t="s">
        <v>769</v>
      </c>
      <c r="D212" s="279" t="s">
        <v>637</v>
      </c>
      <c r="E212" s="28" t="s">
        <v>689</v>
      </c>
      <c r="F212" s="448" t="s">
        <v>779</v>
      </c>
      <c r="G212" s="280"/>
      <c r="H212" s="289" t="s">
        <v>780</v>
      </c>
      <c r="I212" s="28"/>
      <c r="J212" s="28"/>
      <c r="K212" s="567">
        <v>46143</v>
      </c>
      <c r="L212" s="33"/>
      <c r="M212" s="568"/>
      <c r="N212" s="569" t="str" cm="1">
        <f t="array" ref="N212">_xlfn.IFNA(LOOKUP(2, 1/(MOD(COLUMN(O212:XFD212)-COLUMN(O212), 5)=2)/(O212:XFD212&lt;&gt;""), O212:XFD212),"Not Submitted")</f>
        <v>Not Submitted</v>
      </c>
      <c r="O212" s="229"/>
      <c r="P212" s="229"/>
      <c r="Q212" s="28"/>
      <c r="R212" s="34"/>
      <c r="S212" s="207"/>
      <c r="T212" s="219"/>
      <c r="U212" s="219"/>
      <c r="V212" s="569"/>
      <c r="W212" s="207"/>
      <c r="X212" s="207"/>
      <c r="Y212" s="219"/>
      <c r="Z212" s="219"/>
      <c r="AA212" s="569"/>
      <c r="AB212" s="569"/>
      <c r="AC212" s="569"/>
      <c r="AD212" s="219"/>
      <c r="AE212" s="219"/>
      <c r="AF212" s="569"/>
      <c r="AG212" s="207"/>
      <c r="AH212" s="207"/>
      <c r="AI212" s="207"/>
      <c r="AJ212" s="207"/>
      <c r="AK212" s="207"/>
      <c r="AL212" s="207"/>
      <c r="AM212" s="207"/>
      <c r="AN212" s="207"/>
      <c r="AO212" s="207"/>
      <c r="AP212" s="207"/>
      <c r="AQ212" s="207"/>
      <c r="AR212" s="207"/>
      <c r="AS212" s="207"/>
      <c r="AT212" s="207"/>
      <c r="AU212" s="207"/>
      <c r="AV212" s="207"/>
      <c r="AW212" s="207"/>
      <c r="AX212" s="207"/>
      <c r="AY212" s="207"/>
      <c r="AZ212" s="207"/>
      <c r="BA212" s="207"/>
      <c r="BB212" s="207"/>
      <c r="BC212" s="207"/>
      <c r="BD212" s="207"/>
      <c r="BE212" s="207"/>
      <c r="BF212" s="207"/>
      <c r="BG212" s="207"/>
      <c r="BH212" s="207"/>
      <c r="BI212" s="207"/>
      <c r="BJ212" s="207"/>
      <c r="BK212" s="207"/>
      <c r="BL212" s="207"/>
      <c r="BM212" s="635" t="str">
        <f>MID(F212,20,1)</f>
        <v>E</v>
      </c>
      <c r="BN212" s="2"/>
      <c r="BO212" s="2"/>
      <c r="BP212" s="2"/>
      <c r="BQ212" s="2"/>
      <c r="BR212" s="2"/>
      <c r="BS212" s="2"/>
      <c r="BT212" s="2"/>
      <c r="BU212" s="2"/>
      <c r="BV212" s="2"/>
      <c r="BW212" s="2"/>
    </row>
    <row r="213" spans="1:75" s="7" customFormat="1" ht="27" hidden="1">
      <c r="A213" s="277">
        <v>34</v>
      </c>
      <c r="B213" s="277" t="str">
        <f t="shared" si="16"/>
        <v>PSS05B_Adani Renewable Energy 44 Limited (ARE44L)</v>
      </c>
      <c r="C213" s="278" t="s">
        <v>769</v>
      </c>
      <c r="D213" s="279" t="s">
        <v>637</v>
      </c>
      <c r="E213" s="28" t="s">
        <v>689</v>
      </c>
      <c r="F213" s="448" t="s">
        <v>781</v>
      </c>
      <c r="G213" s="280"/>
      <c r="H213" s="289" t="s">
        <v>782</v>
      </c>
      <c r="I213" s="28" t="s">
        <v>141</v>
      </c>
      <c r="J213" s="28" t="s">
        <v>159</v>
      </c>
      <c r="K213" s="567"/>
      <c r="L213" s="33"/>
      <c r="M213" s="568"/>
      <c r="N213" s="569" t="str" cm="1">
        <f t="array" ref="N213">_xlfn.IFNA(LOOKUP(2, 1/(MOD(COLUMN(O213:XFD213)-COLUMN(O213), 5)=2)/(O213:XFD213&lt;&gt;""), O213:XFD213),"Not Submitted")</f>
        <v>RFC</v>
      </c>
      <c r="O213" s="229">
        <v>46163</v>
      </c>
      <c r="P213" s="229">
        <v>46163</v>
      </c>
      <c r="Q213" s="28" t="s">
        <v>8</v>
      </c>
      <c r="R213" s="34" t="s">
        <v>783</v>
      </c>
      <c r="S213" s="207"/>
      <c r="T213" s="219">
        <v>46239</v>
      </c>
      <c r="U213" s="219">
        <v>46239</v>
      </c>
      <c r="V213" s="569" t="s">
        <v>8</v>
      </c>
      <c r="W213" s="34" t="s">
        <v>3181</v>
      </c>
      <c r="X213" s="207"/>
      <c r="Y213" s="219"/>
      <c r="Z213" s="219"/>
      <c r="AA213" s="569"/>
      <c r="AB213" s="569"/>
      <c r="AC213" s="569"/>
      <c r="AD213" s="219"/>
      <c r="AE213" s="219"/>
      <c r="AF213" s="569"/>
      <c r="AG213" s="207"/>
      <c r="AH213" s="207"/>
      <c r="AI213" s="207"/>
      <c r="AJ213" s="207"/>
      <c r="AK213" s="207"/>
      <c r="AL213" s="207"/>
      <c r="AM213" s="207"/>
      <c r="AN213" s="207"/>
      <c r="AO213" s="207"/>
      <c r="AP213" s="207"/>
      <c r="AQ213" s="207"/>
      <c r="AR213" s="207"/>
      <c r="AS213" s="207"/>
      <c r="AT213" s="207"/>
      <c r="AU213" s="207"/>
      <c r="AV213" s="207"/>
      <c r="AW213" s="207"/>
      <c r="AX213" s="207"/>
      <c r="AY213" s="207"/>
      <c r="AZ213" s="207"/>
      <c r="BA213" s="207"/>
      <c r="BB213" s="207"/>
      <c r="BC213" s="207"/>
      <c r="BD213" s="207"/>
      <c r="BE213" s="207"/>
      <c r="BF213" s="207"/>
      <c r="BG213" s="207"/>
      <c r="BH213" s="207"/>
      <c r="BI213" s="207"/>
      <c r="BJ213" s="207"/>
      <c r="BK213" s="207"/>
      <c r="BL213" s="207"/>
      <c r="BM213" s="635" t="str">
        <f t="shared" si="15"/>
        <v>E</v>
      </c>
      <c r="BN213" s="2"/>
      <c r="BO213" s="2"/>
      <c r="BP213" s="2"/>
      <c r="BQ213" s="2"/>
      <c r="BR213" s="2"/>
      <c r="BS213" s="2"/>
      <c r="BT213" s="2"/>
      <c r="BU213" s="2"/>
      <c r="BV213" s="2"/>
      <c r="BW213" s="2"/>
    </row>
    <row r="214" spans="1:75" s="7" customFormat="1" ht="26.25" hidden="1">
      <c r="A214" s="277">
        <f>A213+1</f>
        <v>35</v>
      </c>
      <c r="B214" s="277" t="str">
        <f t="shared" si="16"/>
        <v>PSS05B_Adani Renewable Energy 44 Limited (ARE44L)</v>
      </c>
      <c r="C214" s="278" t="s">
        <v>650</v>
      </c>
      <c r="D214" s="279" t="s">
        <v>637</v>
      </c>
      <c r="E214" s="28" t="s">
        <v>689</v>
      </c>
      <c r="F214" s="428" t="s">
        <v>784</v>
      </c>
      <c r="G214" s="280"/>
      <c r="H214" s="211" t="s">
        <v>785</v>
      </c>
      <c r="I214" s="28" t="s">
        <v>141</v>
      </c>
      <c r="J214" s="28" t="s">
        <v>142</v>
      </c>
      <c r="K214" s="567"/>
      <c r="L214" s="33"/>
      <c r="M214" s="568"/>
      <c r="N214" s="569" t="str" cm="1">
        <f t="array" ref="N214">_xlfn.IFNA(LOOKUP(2, 1/(MOD(COLUMN(O214:XFD214)-COLUMN(O214), 5)=2)/(O214:XFD214&lt;&gt;""), O214:XFD214),"Not Submitted")</f>
        <v>Cat. -I</v>
      </c>
      <c r="O214" s="229">
        <v>46062</v>
      </c>
      <c r="P214" s="229">
        <v>46062</v>
      </c>
      <c r="Q214" s="28" t="s">
        <v>37</v>
      </c>
      <c r="R214" s="34" t="s">
        <v>786</v>
      </c>
      <c r="S214" s="207"/>
      <c r="T214" s="219">
        <v>46077</v>
      </c>
      <c r="U214" s="219">
        <v>46078</v>
      </c>
      <c r="V214" s="28" t="s">
        <v>33</v>
      </c>
      <c r="W214" s="34" t="s">
        <v>787</v>
      </c>
      <c r="X214" s="207"/>
      <c r="Y214" s="219"/>
      <c r="Z214" s="219"/>
      <c r="AA214" s="569"/>
      <c r="AB214" s="569"/>
      <c r="AC214" s="569"/>
      <c r="AD214" s="219"/>
      <c r="AE214" s="219"/>
      <c r="AF214" s="569"/>
      <c r="AG214" s="207"/>
      <c r="AH214" s="207"/>
      <c r="AI214" s="207"/>
      <c r="AJ214" s="207"/>
      <c r="AK214" s="207"/>
      <c r="AL214" s="207"/>
      <c r="AM214" s="207"/>
      <c r="AN214" s="207"/>
      <c r="AO214" s="207"/>
      <c r="AP214" s="207"/>
      <c r="AQ214" s="207"/>
      <c r="AR214" s="207"/>
      <c r="AS214" s="207"/>
      <c r="AT214" s="207"/>
      <c r="AU214" s="207"/>
      <c r="AV214" s="207"/>
      <c r="AW214" s="207"/>
      <c r="AX214" s="207"/>
      <c r="AY214" s="207"/>
      <c r="AZ214" s="207"/>
      <c r="BA214" s="207"/>
      <c r="BB214" s="207"/>
      <c r="BC214" s="207"/>
      <c r="BD214" s="207"/>
      <c r="BE214" s="207"/>
      <c r="BF214" s="207"/>
      <c r="BG214" s="207"/>
      <c r="BH214" s="207"/>
      <c r="BI214" s="207"/>
      <c r="BJ214" s="207"/>
      <c r="BK214" s="207"/>
      <c r="BL214" s="207"/>
      <c r="BM214" s="635" t="str">
        <f t="shared" si="15"/>
        <v>S</v>
      </c>
      <c r="BN214" s="2"/>
      <c r="BO214" s="2"/>
      <c r="BP214" s="2"/>
      <c r="BQ214" s="2"/>
      <c r="BR214" s="2"/>
      <c r="BS214" s="2"/>
      <c r="BT214" s="2"/>
      <c r="BU214" s="2"/>
      <c r="BV214" s="2"/>
      <c r="BW214" s="2"/>
    </row>
    <row r="215" spans="1:75" s="7" customFormat="1" ht="26.25" hidden="1">
      <c r="A215" s="277">
        <v>35</v>
      </c>
      <c r="B215" s="277" t="str">
        <f t="shared" si="16"/>
        <v>PSS05B_Adani Renewable Energy 44 Limited (ARE44L)</v>
      </c>
      <c r="C215" s="278" t="s">
        <v>650</v>
      </c>
      <c r="D215" s="279" t="s">
        <v>637</v>
      </c>
      <c r="E215" s="28" t="s">
        <v>689</v>
      </c>
      <c r="F215" s="448" t="s">
        <v>788</v>
      </c>
      <c r="G215" s="280"/>
      <c r="H215" s="289" t="s">
        <v>789</v>
      </c>
      <c r="I215" s="28"/>
      <c r="J215" s="28"/>
      <c r="K215" s="567"/>
      <c r="L215" s="33"/>
      <c r="M215" s="568"/>
      <c r="N215" s="569" t="str" cm="1">
        <f t="array" ref="N215">_xlfn.IFNA(LOOKUP(2, 1/(MOD(COLUMN(O215:XFD215)-COLUMN(O215), 5)=2)/(O215:XFD215&lt;&gt;""), O215:XFD215),"Not Submitted")</f>
        <v>RFC</v>
      </c>
      <c r="O215" s="229">
        <v>46176</v>
      </c>
      <c r="P215" s="229">
        <v>46176</v>
      </c>
      <c r="Q215" s="28" t="s">
        <v>8</v>
      </c>
      <c r="R215" s="34" t="s">
        <v>790</v>
      </c>
      <c r="S215" s="207"/>
      <c r="T215" s="219"/>
      <c r="U215" s="219"/>
      <c r="V215" s="569"/>
      <c r="W215" s="207"/>
      <c r="X215" s="207"/>
      <c r="Y215" s="219"/>
      <c r="Z215" s="219"/>
      <c r="AA215" s="569"/>
      <c r="AB215" s="569"/>
      <c r="AC215" s="569"/>
      <c r="AD215" s="219"/>
      <c r="AE215" s="219"/>
      <c r="AF215" s="569"/>
      <c r="AG215" s="207"/>
      <c r="AH215" s="207"/>
      <c r="AI215" s="207"/>
      <c r="AJ215" s="207"/>
      <c r="AK215" s="207"/>
      <c r="AL215" s="207"/>
      <c r="AM215" s="207"/>
      <c r="AN215" s="207"/>
      <c r="AO215" s="207"/>
      <c r="AP215" s="207"/>
      <c r="AQ215" s="207"/>
      <c r="AR215" s="207"/>
      <c r="AS215" s="207"/>
      <c r="AT215" s="207"/>
      <c r="AU215" s="207"/>
      <c r="AV215" s="207"/>
      <c r="AW215" s="207"/>
      <c r="AX215" s="207"/>
      <c r="AY215" s="207"/>
      <c r="AZ215" s="207"/>
      <c r="BA215" s="207"/>
      <c r="BB215" s="207"/>
      <c r="BC215" s="207"/>
      <c r="BD215" s="207"/>
      <c r="BE215" s="207"/>
      <c r="BF215" s="207"/>
      <c r="BG215" s="207"/>
      <c r="BH215" s="207"/>
      <c r="BI215" s="207"/>
      <c r="BJ215" s="207"/>
      <c r="BK215" s="207"/>
      <c r="BL215" s="207"/>
      <c r="BM215" s="635" t="str">
        <f t="shared" si="15"/>
        <v>E</v>
      </c>
      <c r="BN215" s="2"/>
      <c r="BO215" s="2"/>
      <c r="BP215" s="2"/>
      <c r="BQ215" s="2"/>
      <c r="BR215" s="2"/>
      <c r="BS215" s="2"/>
      <c r="BT215" s="2"/>
      <c r="BU215" s="2"/>
      <c r="BV215" s="2"/>
      <c r="BW215" s="2"/>
    </row>
    <row r="216" spans="1:75" s="7" customFormat="1" ht="26.25" hidden="1">
      <c r="A216" s="461">
        <f>A215+1</f>
        <v>36</v>
      </c>
      <c r="B216" s="461" t="str">
        <f t="shared" si="16"/>
        <v>PSS05B_Adani Renewable Energy 44 Limited (ARE44L)</v>
      </c>
      <c r="C216" s="286" t="s">
        <v>650</v>
      </c>
      <c r="D216" s="500" t="s">
        <v>637</v>
      </c>
      <c r="E216" s="501" t="s">
        <v>689</v>
      </c>
      <c r="F216" s="466" t="s">
        <v>791</v>
      </c>
      <c r="G216" s="280"/>
      <c r="H216" s="713" t="s">
        <v>792</v>
      </c>
      <c r="I216" s="501" t="s">
        <v>141</v>
      </c>
      <c r="J216" s="501" t="s">
        <v>142</v>
      </c>
      <c r="K216" s="618"/>
      <c r="L216" s="33"/>
      <c r="M216" s="568"/>
      <c r="N216" s="569" t="str" cm="1">
        <f t="array" ref="N216">_xlfn.IFNA(LOOKUP(2, 1/(MOD(COLUMN(O216:XFD216)-COLUMN(O216), 5)=2)/(O216:XFD216&lt;&gt;""), O216:XFD216),"Not Submitted")</f>
        <v>Delete</v>
      </c>
      <c r="O216" s="229"/>
      <c r="P216" s="229"/>
      <c r="Q216" s="28" t="s">
        <v>56</v>
      </c>
      <c r="R216" s="34"/>
      <c r="S216" s="207" t="s">
        <v>2973</v>
      </c>
      <c r="T216" s="219"/>
      <c r="U216" s="219"/>
      <c r="V216" s="569"/>
      <c r="W216" s="207"/>
      <c r="X216" s="207"/>
      <c r="Y216" s="219"/>
      <c r="Z216" s="219"/>
      <c r="AA216" s="569"/>
      <c r="AB216" s="569"/>
      <c r="AC216" s="569"/>
      <c r="AD216" s="219"/>
      <c r="AE216" s="219"/>
      <c r="AF216" s="569"/>
      <c r="AG216" s="207"/>
      <c r="AH216" s="207"/>
      <c r="AI216" s="207"/>
      <c r="AJ216" s="207"/>
      <c r="AK216" s="207"/>
      <c r="AL216" s="207"/>
      <c r="AM216" s="207"/>
      <c r="AN216" s="207"/>
      <c r="AO216" s="207"/>
      <c r="AP216" s="207"/>
      <c r="AQ216" s="207"/>
      <c r="AR216" s="207"/>
      <c r="AS216" s="207"/>
      <c r="AT216" s="207"/>
      <c r="AU216" s="207"/>
      <c r="AV216" s="207"/>
      <c r="AW216" s="207"/>
      <c r="AX216" s="207"/>
      <c r="AY216" s="207"/>
      <c r="AZ216" s="207"/>
      <c r="BA216" s="207"/>
      <c r="BB216" s="207"/>
      <c r="BC216" s="207"/>
      <c r="BD216" s="207"/>
      <c r="BE216" s="207"/>
      <c r="BF216" s="207"/>
      <c r="BG216" s="207"/>
      <c r="BH216" s="207"/>
      <c r="BI216" s="207"/>
      <c r="BJ216" s="207"/>
      <c r="BK216" s="207"/>
      <c r="BL216" s="207"/>
      <c r="BM216" s="635" t="str">
        <f t="shared" si="15"/>
        <v>C</v>
      </c>
      <c r="BN216" s="2"/>
      <c r="BO216" s="2"/>
      <c r="BP216" s="2"/>
      <c r="BQ216" s="2"/>
      <c r="BR216" s="2"/>
      <c r="BS216" s="2"/>
      <c r="BT216" s="2"/>
      <c r="BU216" s="2"/>
      <c r="BV216" s="2"/>
      <c r="BW216" s="2"/>
    </row>
    <row r="217" spans="1:75" s="7" customFormat="1" ht="331.5" hidden="1">
      <c r="A217" s="277">
        <v>36</v>
      </c>
      <c r="B217" s="277" t="str">
        <f t="shared" si="16"/>
        <v>PSS05B_Adani Renewable Energy 44 Limited (ARE44L)</v>
      </c>
      <c r="C217" s="278" t="s">
        <v>650</v>
      </c>
      <c r="D217" s="279" t="s">
        <v>637</v>
      </c>
      <c r="E217" s="28" t="s">
        <v>689</v>
      </c>
      <c r="F217" s="448" t="s">
        <v>793</v>
      </c>
      <c r="G217" s="280"/>
      <c r="H217" s="289" t="s">
        <v>794</v>
      </c>
      <c r="I217" s="28" t="s">
        <v>141</v>
      </c>
      <c r="J217" s="28" t="s">
        <v>142</v>
      </c>
      <c r="K217" s="567"/>
      <c r="L217" s="33"/>
      <c r="M217" s="568"/>
      <c r="N217" s="569" t="str" cm="1">
        <f t="array" ref="N217">_xlfn.IFNA(LOOKUP(2, 1/(MOD(COLUMN(O217:XFD217)-COLUMN(O217), 5)=2)/(O217:XFD217&lt;&gt;""), O217:XFD217),"Not Submitted")</f>
        <v>Cat. -I_Star</v>
      </c>
      <c r="O217" s="229" t="s">
        <v>171</v>
      </c>
      <c r="P217" s="229"/>
      <c r="Q217" s="28"/>
      <c r="R217" s="34"/>
      <c r="S217" s="207" t="s">
        <v>2973</v>
      </c>
      <c r="T217" s="219">
        <v>46184</v>
      </c>
      <c r="U217" s="219">
        <v>46184</v>
      </c>
      <c r="V217" s="28" t="s">
        <v>34</v>
      </c>
      <c r="W217" s="207" t="s">
        <v>3097</v>
      </c>
      <c r="X217" s="207" t="s">
        <v>3096</v>
      </c>
      <c r="Y217" s="219"/>
      <c r="Z217" s="219"/>
      <c r="AA217" s="569"/>
      <c r="AB217" s="569"/>
      <c r="AC217" s="569"/>
      <c r="AD217" s="219"/>
      <c r="AE217" s="219"/>
      <c r="AF217" s="569"/>
      <c r="AG217" s="207"/>
      <c r="AH217" s="207"/>
      <c r="AI217" s="207"/>
      <c r="AJ217" s="207"/>
      <c r="AK217" s="207"/>
      <c r="AL217" s="207"/>
      <c r="AM217" s="207"/>
      <c r="AN217" s="207"/>
      <c r="AO217" s="207"/>
      <c r="AP217" s="207"/>
      <c r="AQ217" s="207"/>
      <c r="AR217" s="207"/>
      <c r="AS217" s="207"/>
      <c r="AT217" s="207"/>
      <c r="AU217" s="207"/>
      <c r="AV217" s="207"/>
      <c r="AW217" s="207"/>
      <c r="AX217" s="207"/>
      <c r="AY217" s="207"/>
      <c r="AZ217" s="207"/>
      <c r="BA217" s="207"/>
      <c r="BB217" s="207"/>
      <c r="BC217" s="207"/>
      <c r="BD217" s="207"/>
      <c r="BE217" s="207"/>
      <c r="BF217" s="207"/>
      <c r="BG217" s="207"/>
      <c r="BH217" s="207"/>
      <c r="BI217" s="207"/>
      <c r="BJ217" s="207"/>
      <c r="BK217" s="207"/>
      <c r="BL217" s="207"/>
      <c r="BM217" s="635" t="str">
        <f t="shared" si="15"/>
        <v>C</v>
      </c>
      <c r="BN217" s="2"/>
      <c r="BO217" s="2"/>
      <c r="BP217" s="2"/>
      <c r="BQ217" s="2"/>
      <c r="BR217" s="2"/>
      <c r="BS217" s="2"/>
      <c r="BT217" s="2"/>
      <c r="BU217" s="2"/>
      <c r="BV217" s="2"/>
      <c r="BW217" s="2"/>
    </row>
    <row r="218" spans="1:75" s="7" customFormat="1" ht="26.25" hidden="1">
      <c r="A218" s="277">
        <f>A217+1</f>
        <v>37</v>
      </c>
      <c r="B218" s="277" t="str">
        <f t="shared" si="16"/>
        <v>PSS05B_Adani Renewable Energy 44 Limited (ARE44L)</v>
      </c>
      <c r="C218" s="278" t="s">
        <v>650</v>
      </c>
      <c r="D218" s="279" t="s">
        <v>637</v>
      </c>
      <c r="E218" s="28" t="s">
        <v>689</v>
      </c>
      <c r="F218" s="448" t="s">
        <v>795</v>
      </c>
      <c r="G218" s="280"/>
      <c r="H218" s="427" t="s">
        <v>3190</v>
      </c>
      <c r="I218" s="28"/>
      <c r="J218" s="28"/>
      <c r="K218" s="567"/>
      <c r="L218" s="33"/>
      <c r="M218" s="568"/>
      <c r="N218" s="569" t="str" cm="1">
        <f t="array" ref="N218">_xlfn.IFNA(LOOKUP(2, 1/(MOD(COLUMN(O218:XFD218)-COLUMN(O218), 5)=2)/(O218:XFD218&lt;&gt;""), O218:XFD218),"Not Submitted")</f>
        <v>Cat. -I_Star</v>
      </c>
      <c r="O218" s="238">
        <v>46241</v>
      </c>
      <c r="P218" s="238">
        <v>46242</v>
      </c>
      <c r="Q218" s="198" t="s">
        <v>34</v>
      </c>
      <c r="R218" s="34" t="s">
        <v>3195</v>
      </c>
      <c r="S218" s="207"/>
      <c r="T218" s="219"/>
      <c r="U218" s="219"/>
      <c r="V218" s="569"/>
      <c r="W218" s="207"/>
      <c r="X218" s="207"/>
      <c r="Y218" s="219"/>
      <c r="Z218" s="219"/>
      <c r="AA218" s="569"/>
      <c r="AB218" s="569"/>
      <c r="AC218" s="569"/>
      <c r="AD218" s="219"/>
      <c r="AE218" s="219"/>
      <c r="AF218" s="569"/>
      <c r="AG218" s="207"/>
      <c r="AH218" s="207"/>
      <c r="AI218" s="207"/>
      <c r="AJ218" s="207"/>
      <c r="AK218" s="207"/>
      <c r="AL218" s="207"/>
      <c r="AM218" s="207"/>
      <c r="AN218" s="207"/>
      <c r="AO218" s="207"/>
      <c r="AP218" s="207"/>
      <c r="AQ218" s="207"/>
      <c r="AR218" s="207"/>
      <c r="AS218" s="207"/>
      <c r="AT218" s="207"/>
      <c r="AU218" s="207"/>
      <c r="AV218" s="207"/>
      <c r="AW218" s="207"/>
      <c r="AX218" s="207"/>
      <c r="AY218" s="207"/>
      <c r="AZ218" s="207"/>
      <c r="BA218" s="207"/>
      <c r="BB218" s="207"/>
      <c r="BC218" s="207"/>
      <c r="BD218" s="207"/>
      <c r="BE218" s="207"/>
      <c r="BF218" s="207"/>
      <c r="BG218" s="207"/>
      <c r="BH218" s="207"/>
      <c r="BI218" s="207"/>
      <c r="BJ218" s="207"/>
      <c r="BK218" s="207"/>
      <c r="BL218" s="207"/>
      <c r="BM218" s="635" t="str">
        <f t="shared" si="15"/>
        <v>C</v>
      </c>
      <c r="BN218" s="2"/>
      <c r="BO218" s="2"/>
      <c r="BP218" s="2"/>
      <c r="BQ218" s="2"/>
      <c r="BR218" s="2"/>
      <c r="BS218" s="2"/>
      <c r="BT218" s="2"/>
      <c r="BU218" s="2"/>
      <c r="BV218" s="2"/>
      <c r="BW218" s="2"/>
    </row>
    <row r="219" spans="1:75" s="7" customFormat="1" ht="26.25" hidden="1">
      <c r="A219" s="277">
        <v>37</v>
      </c>
      <c r="B219" s="277" t="str">
        <f t="shared" si="16"/>
        <v>PSS05B_Adani Renewable Energy 44 Limited (ARE44L)</v>
      </c>
      <c r="C219" s="278" t="s">
        <v>650</v>
      </c>
      <c r="D219" s="279" t="s">
        <v>637</v>
      </c>
      <c r="E219" s="28" t="s">
        <v>689</v>
      </c>
      <c r="F219" s="448" t="s">
        <v>796</v>
      </c>
      <c r="G219" s="280"/>
      <c r="H219" s="289" t="s">
        <v>797</v>
      </c>
      <c r="I219" s="28" t="s">
        <v>141</v>
      </c>
      <c r="J219" s="28" t="s">
        <v>142</v>
      </c>
      <c r="K219" s="567"/>
      <c r="L219" s="33"/>
      <c r="M219" s="568"/>
      <c r="N219" s="569" t="str" cm="1">
        <f t="array" ref="N219">_xlfn.IFNA(LOOKUP(2, 1/(MOD(COLUMN(O219:XFD219)-COLUMN(O219), 5)=2)/(O219:XFD219&lt;&gt;""), O219:XFD219),"Not Submitted")</f>
        <v>Not Submitted</v>
      </c>
      <c r="O219" s="229"/>
      <c r="P219" s="229"/>
      <c r="Q219" s="28"/>
      <c r="R219" s="34"/>
      <c r="S219" s="207"/>
      <c r="T219" s="219"/>
      <c r="U219" s="219"/>
      <c r="V219" s="569"/>
      <c r="W219" s="207"/>
      <c r="X219" s="207"/>
      <c r="Y219" s="219"/>
      <c r="Z219" s="219"/>
      <c r="AA219" s="569"/>
      <c r="AB219" s="569"/>
      <c r="AC219" s="569"/>
      <c r="AD219" s="219"/>
      <c r="AE219" s="219"/>
      <c r="AF219" s="569"/>
      <c r="AG219" s="207"/>
      <c r="AH219" s="207"/>
      <c r="AI219" s="207"/>
      <c r="AJ219" s="207"/>
      <c r="AK219" s="207"/>
      <c r="AL219" s="207"/>
      <c r="AM219" s="207"/>
      <c r="AN219" s="207"/>
      <c r="AO219" s="207"/>
      <c r="AP219" s="207"/>
      <c r="AQ219" s="207"/>
      <c r="AR219" s="207"/>
      <c r="AS219" s="207"/>
      <c r="AT219" s="207"/>
      <c r="AU219" s="207"/>
      <c r="AV219" s="207"/>
      <c r="AW219" s="207"/>
      <c r="AX219" s="207"/>
      <c r="AY219" s="207"/>
      <c r="AZ219" s="207"/>
      <c r="BA219" s="207"/>
      <c r="BB219" s="207"/>
      <c r="BC219" s="207"/>
      <c r="BD219" s="207"/>
      <c r="BE219" s="207"/>
      <c r="BF219" s="207"/>
      <c r="BG219" s="207"/>
      <c r="BH219" s="207"/>
      <c r="BI219" s="207"/>
      <c r="BJ219" s="207"/>
      <c r="BK219" s="207"/>
      <c r="BL219" s="207"/>
      <c r="BM219" s="635" t="str">
        <f t="shared" si="15"/>
        <v>C</v>
      </c>
      <c r="BN219" s="2"/>
      <c r="BO219" s="2"/>
      <c r="BP219" s="2"/>
      <c r="BQ219" s="2"/>
      <c r="BR219" s="2"/>
      <c r="BS219" s="2"/>
      <c r="BT219" s="2"/>
      <c r="BU219" s="2"/>
      <c r="BV219" s="2"/>
      <c r="BW219" s="2"/>
    </row>
    <row r="220" spans="1:75" s="7" customFormat="1" ht="26.25" hidden="1">
      <c r="A220" s="277">
        <f>A219+1</f>
        <v>38</v>
      </c>
      <c r="B220" s="277" t="str">
        <f t="shared" si="16"/>
        <v>PSS05B_Adani Renewable Energy 44 Limited (ARE44L)</v>
      </c>
      <c r="C220" s="278" t="s">
        <v>600</v>
      </c>
      <c r="D220" s="279" t="s">
        <v>637</v>
      </c>
      <c r="E220" s="28" t="s">
        <v>689</v>
      </c>
      <c r="F220" s="448" t="s">
        <v>798</v>
      </c>
      <c r="G220" s="280"/>
      <c r="H220" s="289" t="s">
        <v>799</v>
      </c>
      <c r="I220" s="28" t="s">
        <v>141</v>
      </c>
      <c r="J220" s="28" t="s">
        <v>159</v>
      </c>
      <c r="K220" s="567"/>
      <c r="L220" s="33"/>
      <c r="M220" s="568"/>
      <c r="N220" s="569" t="str" cm="1">
        <f t="array" ref="N220">_xlfn.IFNA(LOOKUP(2, 1/(MOD(COLUMN(O220:XFD220)-COLUMN(O220), 5)=2)/(O220:XFD220&lt;&gt;""), O220:XFD220),"Not Submitted")</f>
        <v>Not Submitted</v>
      </c>
      <c r="O220" s="229"/>
      <c r="P220" s="229"/>
      <c r="Q220" s="28"/>
      <c r="R220" s="34"/>
      <c r="S220" s="207"/>
      <c r="T220" s="219"/>
      <c r="U220" s="219"/>
      <c r="V220" s="569"/>
      <c r="W220" s="207"/>
      <c r="X220" s="207"/>
      <c r="Y220" s="219"/>
      <c r="Z220" s="219"/>
      <c r="AA220" s="569"/>
      <c r="AB220" s="569"/>
      <c r="AC220" s="569"/>
      <c r="AD220" s="219"/>
      <c r="AE220" s="219"/>
      <c r="AF220" s="569"/>
      <c r="AG220" s="207"/>
      <c r="AH220" s="207"/>
      <c r="AI220" s="207"/>
      <c r="AJ220" s="207"/>
      <c r="AK220" s="207"/>
      <c r="AL220" s="207"/>
      <c r="AM220" s="207"/>
      <c r="AN220" s="207"/>
      <c r="AO220" s="207"/>
      <c r="AP220" s="207"/>
      <c r="AQ220" s="207"/>
      <c r="AR220" s="207"/>
      <c r="AS220" s="207"/>
      <c r="AT220" s="207"/>
      <c r="AU220" s="207"/>
      <c r="AV220" s="207"/>
      <c r="AW220" s="207"/>
      <c r="AX220" s="207"/>
      <c r="AY220" s="207"/>
      <c r="AZ220" s="207"/>
      <c r="BA220" s="207"/>
      <c r="BB220" s="207"/>
      <c r="BC220" s="207"/>
      <c r="BD220" s="207"/>
      <c r="BE220" s="207"/>
      <c r="BF220" s="207"/>
      <c r="BG220" s="207"/>
      <c r="BH220" s="207"/>
      <c r="BI220" s="207"/>
      <c r="BJ220" s="207"/>
      <c r="BK220" s="207"/>
      <c r="BL220" s="207"/>
      <c r="BM220" s="635" t="str">
        <f t="shared" si="15"/>
        <v>E</v>
      </c>
      <c r="BN220" s="2"/>
      <c r="BO220" s="2"/>
      <c r="BP220" s="2"/>
      <c r="BQ220" s="2"/>
      <c r="BR220" s="2"/>
      <c r="BS220" s="2"/>
      <c r="BT220" s="2"/>
      <c r="BU220" s="2"/>
      <c r="BV220" s="2"/>
      <c r="BW220" s="2"/>
    </row>
    <row r="221" spans="1:75" s="7" customFormat="1" ht="26.25" hidden="1">
      <c r="A221" s="277">
        <v>38</v>
      </c>
      <c r="B221" s="277" t="str">
        <f t="shared" si="16"/>
        <v>PSS05B_Adani Renewable Energy 44 Limited (ARE44L)</v>
      </c>
      <c r="C221" s="278" t="s">
        <v>600</v>
      </c>
      <c r="D221" s="279" t="s">
        <v>637</v>
      </c>
      <c r="E221" s="28" t="s">
        <v>689</v>
      </c>
      <c r="F221" s="448" t="s">
        <v>800</v>
      </c>
      <c r="G221" s="280"/>
      <c r="H221" s="289" t="s">
        <v>801</v>
      </c>
      <c r="I221" s="28" t="s">
        <v>141</v>
      </c>
      <c r="J221" s="28" t="s">
        <v>159</v>
      </c>
      <c r="K221" s="567"/>
      <c r="L221" s="33"/>
      <c r="M221" s="568"/>
      <c r="N221" s="569" t="str" cm="1">
        <f t="array" ref="N221">_xlfn.IFNA(LOOKUP(2, 1/(MOD(COLUMN(O221:XFD221)-COLUMN(O221), 5)=2)/(O221:XFD221&lt;&gt;""), O221:XFD221),"Not Submitted")</f>
        <v>Not Submitted</v>
      </c>
      <c r="O221" s="229"/>
      <c r="P221" s="229"/>
      <c r="Q221" s="28"/>
      <c r="R221" s="34"/>
      <c r="S221" s="207"/>
      <c r="T221" s="219"/>
      <c r="U221" s="219"/>
      <c r="V221" s="569"/>
      <c r="W221" s="207"/>
      <c r="X221" s="207"/>
      <c r="Y221" s="219"/>
      <c r="Z221" s="219"/>
      <c r="AA221" s="569"/>
      <c r="AB221" s="569"/>
      <c r="AC221" s="569"/>
      <c r="AD221" s="219"/>
      <c r="AE221" s="219"/>
      <c r="AF221" s="569"/>
      <c r="AG221" s="207"/>
      <c r="AH221" s="207"/>
      <c r="AI221" s="207"/>
      <c r="AJ221" s="207"/>
      <c r="AK221" s="207"/>
      <c r="AL221" s="207"/>
      <c r="AM221" s="207"/>
      <c r="AN221" s="207"/>
      <c r="AO221" s="207"/>
      <c r="AP221" s="207"/>
      <c r="AQ221" s="207"/>
      <c r="AR221" s="207"/>
      <c r="AS221" s="207"/>
      <c r="AT221" s="207"/>
      <c r="AU221" s="207"/>
      <c r="AV221" s="207"/>
      <c r="AW221" s="207"/>
      <c r="AX221" s="207"/>
      <c r="AY221" s="207"/>
      <c r="AZ221" s="207"/>
      <c r="BA221" s="207"/>
      <c r="BB221" s="207"/>
      <c r="BC221" s="207"/>
      <c r="BD221" s="207"/>
      <c r="BE221" s="207"/>
      <c r="BF221" s="207"/>
      <c r="BG221" s="207"/>
      <c r="BH221" s="207"/>
      <c r="BI221" s="207"/>
      <c r="BJ221" s="207"/>
      <c r="BK221" s="207"/>
      <c r="BL221" s="207"/>
      <c r="BM221" s="635" t="str">
        <f t="shared" si="15"/>
        <v>E</v>
      </c>
      <c r="BN221" s="2"/>
      <c r="BO221" s="2"/>
      <c r="BP221" s="2"/>
      <c r="BQ221" s="2"/>
      <c r="BR221" s="2"/>
      <c r="BS221" s="2"/>
      <c r="BT221" s="2"/>
      <c r="BU221" s="2"/>
      <c r="BV221" s="2"/>
      <c r="BW221" s="2"/>
    </row>
    <row r="222" spans="1:75" s="7" customFormat="1" ht="26.25" hidden="1">
      <c r="A222" s="277">
        <f>A221+1</f>
        <v>39</v>
      </c>
      <c r="B222" s="277" t="str">
        <f t="shared" si="16"/>
        <v>PSS05B_Adani Renewable Energy 44 Limited (ARE44L)</v>
      </c>
      <c r="C222" s="278" t="s">
        <v>600</v>
      </c>
      <c r="D222" s="279" t="s">
        <v>637</v>
      </c>
      <c r="E222" s="28" t="s">
        <v>689</v>
      </c>
      <c r="F222" s="448" t="s">
        <v>802</v>
      </c>
      <c r="G222" s="280"/>
      <c r="H222" s="289" t="s">
        <v>803</v>
      </c>
      <c r="I222" s="28" t="s">
        <v>141</v>
      </c>
      <c r="J222" s="28" t="s">
        <v>159</v>
      </c>
      <c r="K222" s="567"/>
      <c r="L222" s="33"/>
      <c r="M222" s="568"/>
      <c r="N222" s="569" t="str" cm="1">
        <f t="array" ref="N222">_xlfn.IFNA(LOOKUP(2, 1/(MOD(COLUMN(O222:XFD222)-COLUMN(O222), 5)=2)/(O222:XFD222&lt;&gt;""), O222:XFD222),"Not Submitted")</f>
        <v>Not Submitted</v>
      </c>
      <c r="O222" s="229"/>
      <c r="P222" s="229"/>
      <c r="Q222" s="28"/>
      <c r="R222" s="34"/>
      <c r="S222" s="207"/>
      <c r="T222" s="219"/>
      <c r="U222" s="219"/>
      <c r="V222" s="569"/>
      <c r="W222" s="207"/>
      <c r="X222" s="207"/>
      <c r="Y222" s="219"/>
      <c r="Z222" s="219"/>
      <c r="AA222" s="569"/>
      <c r="AB222" s="569"/>
      <c r="AC222" s="569"/>
      <c r="AD222" s="219"/>
      <c r="AE222" s="219"/>
      <c r="AF222" s="569"/>
      <c r="AG222" s="207"/>
      <c r="AH222" s="207"/>
      <c r="AI222" s="207"/>
      <c r="AJ222" s="207"/>
      <c r="AK222" s="207"/>
      <c r="AL222" s="207"/>
      <c r="AM222" s="207"/>
      <c r="AN222" s="207"/>
      <c r="AO222" s="207"/>
      <c r="AP222" s="207"/>
      <c r="AQ222" s="207"/>
      <c r="AR222" s="207"/>
      <c r="AS222" s="207"/>
      <c r="AT222" s="207"/>
      <c r="AU222" s="207"/>
      <c r="AV222" s="207"/>
      <c r="AW222" s="207"/>
      <c r="AX222" s="207"/>
      <c r="AY222" s="207"/>
      <c r="AZ222" s="207"/>
      <c r="BA222" s="207"/>
      <c r="BB222" s="207"/>
      <c r="BC222" s="207"/>
      <c r="BD222" s="207"/>
      <c r="BE222" s="207"/>
      <c r="BF222" s="207"/>
      <c r="BG222" s="207"/>
      <c r="BH222" s="207"/>
      <c r="BI222" s="207"/>
      <c r="BJ222" s="207"/>
      <c r="BK222" s="207"/>
      <c r="BL222" s="207"/>
      <c r="BM222" s="635" t="str">
        <f t="shared" si="15"/>
        <v>E</v>
      </c>
      <c r="BN222" s="2"/>
      <c r="BO222" s="2"/>
      <c r="BP222" s="2"/>
      <c r="BQ222" s="2"/>
      <c r="BR222" s="2"/>
      <c r="BS222" s="2"/>
      <c r="BT222" s="2"/>
      <c r="BU222" s="2"/>
      <c r="BV222" s="2"/>
      <c r="BW222" s="2"/>
    </row>
    <row r="223" spans="1:75" s="7" customFormat="1" ht="26.25" hidden="1">
      <c r="A223" s="277">
        <v>39</v>
      </c>
      <c r="B223" s="277" t="str">
        <f t="shared" si="16"/>
        <v>PSS05B_Adani Renewable Energy 44 Limited (ARE44L)</v>
      </c>
      <c r="C223" s="278" t="s">
        <v>600</v>
      </c>
      <c r="D223" s="279" t="s">
        <v>637</v>
      </c>
      <c r="E223" s="28" t="s">
        <v>689</v>
      </c>
      <c r="F223" s="448" t="s">
        <v>804</v>
      </c>
      <c r="G223" s="280"/>
      <c r="H223" s="289" t="s">
        <v>805</v>
      </c>
      <c r="I223" s="28" t="s">
        <v>141</v>
      </c>
      <c r="J223" s="28" t="s">
        <v>159</v>
      </c>
      <c r="K223" s="567"/>
      <c r="L223" s="33"/>
      <c r="M223" s="568"/>
      <c r="N223" s="569" t="str" cm="1">
        <f t="array" ref="N223">_xlfn.IFNA(LOOKUP(2, 1/(MOD(COLUMN(O223:XFD223)-COLUMN(O223), 5)=2)/(O223:XFD223&lt;&gt;""), O223:XFD223),"Not Submitted")</f>
        <v>Not Submitted</v>
      </c>
      <c r="O223" s="229"/>
      <c r="P223" s="229"/>
      <c r="Q223" s="28"/>
      <c r="R223" s="34"/>
      <c r="S223" s="207"/>
      <c r="T223" s="219"/>
      <c r="U223" s="219"/>
      <c r="V223" s="569"/>
      <c r="W223" s="207"/>
      <c r="X223" s="207"/>
      <c r="Y223" s="219"/>
      <c r="Z223" s="219"/>
      <c r="AA223" s="569"/>
      <c r="AB223" s="569"/>
      <c r="AC223" s="569"/>
      <c r="AD223" s="219"/>
      <c r="AE223" s="219"/>
      <c r="AF223" s="569"/>
      <c r="AG223" s="207"/>
      <c r="AH223" s="207"/>
      <c r="AI223" s="207"/>
      <c r="AJ223" s="207"/>
      <c r="AK223" s="207"/>
      <c r="AL223" s="207"/>
      <c r="AM223" s="207"/>
      <c r="AN223" s="207"/>
      <c r="AO223" s="207"/>
      <c r="AP223" s="207"/>
      <c r="AQ223" s="207"/>
      <c r="AR223" s="207"/>
      <c r="AS223" s="207"/>
      <c r="AT223" s="207"/>
      <c r="AU223" s="207"/>
      <c r="AV223" s="207"/>
      <c r="AW223" s="207"/>
      <c r="AX223" s="207"/>
      <c r="AY223" s="207"/>
      <c r="AZ223" s="207"/>
      <c r="BA223" s="207"/>
      <c r="BB223" s="207"/>
      <c r="BC223" s="207"/>
      <c r="BD223" s="207"/>
      <c r="BE223" s="207"/>
      <c r="BF223" s="207"/>
      <c r="BG223" s="207"/>
      <c r="BH223" s="207"/>
      <c r="BI223" s="207"/>
      <c r="BJ223" s="207"/>
      <c r="BK223" s="207"/>
      <c r="BL223" s="207"/>
      <c r="BM223" s="635" t="str">
        <f t="shared" si="15"/>
        <v>C</v>
      </c>
      <c r="BN223" s="2"/>
      <c r="BO223" s="2"/>
      <c r="BP223" s="2"/>
      <c r="BQ223" s="2"/>
      <c r="BR223" s="2"/>
      <c r="BS223" s="2"/>
      <c r="BT223" s="2"/>
      <c r="BU223" s="2"/>
      <c r="BV223" s="2"/>
      <c r="BW223" s="2"/>
    </row>
    <row r="224" spans="1:75" s="670" customFormat="1" ht="38.25" hidden="1">
      <c r="A224" s="461">
        <f>A223+1</f>
        <v>40</v>
      </c>
      <c r="B224" s="461" t="str">
        <f t="shared" si="16"/>
        <v>PSS05B_Adani Renewable Energy 44 Limited (ARE44L)</v>
      </c>
      <c r="C224" s="286" t="s">
        <v>695</v>
      </c>
      <c r="D224" s="500" t="s">
        <v>637</v>
      </c>
      <c r="E224" s="501" t="s">
        <v>689</v>
      </c>
      <c r="F224" s="617" t="s">
        <v>806</v>
      </c>
      <c r="G224" s="502"/>
      <c r="H224" s="503" t="s">
        <v>807</v>
      </c>
      <c r="I224" s="501"/>
      <c r="J224" s="501"/>
      <c r="K224" s="618"/>
      <c r="L224" s="619"/>
      <c r="M224" s="620"/>
      <c r="N224" s="621" t="str" cm="1">
        <f t="array" ref="N224">_xlfn.IFNA(LOOKUP(2, 1/(MOD(COLUMN(O224:XFD224)-COLUMN(O224), 5)=2)/(O224:XFD224&lt;&gt;""), O224:XFD224),"Not Submitted")</f>
        <v>delete</v>
      </c>
      <c r="O224" s="637"/>
      <c r="P224" s="637"/>
      <c r="Q224" s="501" t="s">
        <v>61</v>
      </c>
      <c r="R224" s="638"/>
      <c r="S224" s="207" t="s">
        <v>2952</v>
      </c>
      <c r="T224" s="493"/>
      <c r="U224" s="493"/>
      <c r="V224" s="621"/>
      <c r="W224" s="498"/>
      <c r="X224" s="498"/>
      <c r="Y224" s="493"/>
      <c r="Z224" s="493"/>
      <c r="AA224" s="621"/>
      <c r="AB224" s="621"/>
      <c r="AC224" s="621"/>
      <c r="AD224" s="493"/>
      <c r="AE224" s="493"/>
      <c r="AF224" s="621"/>
      <c r="AG224" s="498"/>
      <c r="AH224" s="498"/>
      <c r="AI224" s="498"/>
      <c r="AJ224" s="498"/>
      <c r="AK224" s="498"/>
      <c r="AL224" s="498"/>
      <c r="AM224" s="498"/>
      <c r="AN224" s="498"/>
      <c r="AO224" s="498"/>
      <c r="AP224" s="498"/>
      <c r="AQ224" s="498"/>
      <c r="AR224" s="498"/>
      <c r="AS224" s="498"/>
      <c r="AT224" s="498"/>
      <c r="AU224" s="498"/>
      <c r="AV224" s="498"/>
      <c r="AW224" s="498"/>
      <c r="AX224" s="498"/>
      <c r="AY224" s="498"/>
      <c r="AZ224" s="498"/>
      <c r="BA224" s="498"/>
      <c r="BB224" s="498"/>
      <c r="BC224" s="498"/>
      <c r="BD224" s="498"/>
      <c r="BE224" s="498"/>
      <c r="BF224" s="498"/>
      <c r="BG224" s="498"/>
      <c r="BH224" s="498"/>
      <c r="BI224" s="498"/>
      <c r="BJ224" s="498"/>
      <c r="BK224" s="498"/>
      <c r="BL224" s="498"/>
      <c r="BM224" s="676" t="str">
        <f t="shared" si="15"/>
        <v>E</v>
      </c>
      <c r="BN224" s="499"/>
      <c r="BO224" s="499"/>
      <c r="BP224" s="499"/>
      <c r="BQ224" s="499"/>
      <c r="BR224" s="499"/>
      <c r="BS224" s="499"/>
      <c r="BT224" s="499"/>
      <c r="BU224" s="499"/>
      <c r="BV224" s="499"/>
      <c r="BW224" s="499"/>
    </row>
    <row r="225" spans="1:75" s="7" customFormat="1" ht="27" hidden="1">
      <c r="A225" s="277">
        <v>40</v>
      </c>
      <c r="B225" s="277" t="str">
        <f t="shared" si="16"/>
        <v>PSS05B_Adani Renewable Energy 44 Limited (ARE44L)</v>
      </c>
      <c r="C225" s="278" t="s">
        <v>695</v>
      </c>
      <c r="D225" s="279" t="s">
        <v>637</v>
      </c>
      <c r="E225" s="28" t="s">
        <v>689</v>
      </c>
      <c r="F225" s="448" t="s">
        <v>808</v>
      </c>
      <c r="G225" s="280"/>
      <c r="H225" s="289" t="s">
        <v>809</v>
      </c>
      <c r="I225" s="28"/>
      <c r="J225" s="28"/>
      <c r="K225" s="567"/>
      <c r="L225" s="33"/>
      <c r="M225" s="568"/>
      <c r="N225" s="569" t="str" cm="1">
        <f t="array" ref="N225">_xlfn.IFNA(LOOKUP(2, 1/(MOD(COLUMN(O225:XFD225)-COLUMN(O225), 5)=2)/(O225:XFD225&lt;&gt;""), O225:XFD225),"Not Submitted")</f>
        <v>Not Submitted</v>
      </c>
      <c r="O225" s="229"/>
      <c r="P225" s="229"/>
      <c r="Q225" s="28"/>
      <c r="R225" s="34"/>
      <c r="S225" s="207"/>
      <c r="T225" s="219"/>
      <c r="U225" s="219"/>
      <c r="V225" s="569"/>
      <c r="W225" s="207"/>
      <c r="X225" s="207"/>
      <c r="Y225" s="219"/>
      <c r="Z225" s="219"/>
      <c r="AA225" s="569"/>
      <c r="AB225" s="569"/>
      <c r="AC225" s="569"/>
      <c r="AD225" s="219"/>
      <c r="AE225" s="219"/>
      <c r="AF225" s="569"/>
      <c r="AG225" s="207"/>
      <c r="AH225" s="207"/>
      <c r="AI225" s="207"/>
      <c r="AJ225" s="207"/>
      <c r="AK225" s="207"/>
      <c r="AL225" s="207"/>
      <c r="AM225" s="207"/>
      <c r="AN225" s="207"/>
      <c r="AO225" s="207"/>
      <c r="AP225" s="207"/>
      <c r="AQ225" s="207"/>
      <c r="AR225" s="207"/>
      <c r="AS225" s="207"/>
      <c r="AT225" s="207"/>
      <c r="AU225" s="207"/>
      <c r="AV225" s="207"/>
      <c r="AW225" s="207"/>
      <c r="AX225" s="207"/>
      <c r="AY225" s="207"/>
      <c r="AZ225" s="207"/>
      <c r="BA225" s="207"/>
      <c r="BB225" s="207"/>
      <c r="BC225" s="207"/>
      <c r="BD225" s="207"/>
      <c r="BE225" s="207"/>
      <c r="BF225" s="207"/>
      <c r="BG225" s="207"/>
      <c r="BH225" s="207"/>
      <c r="BI225" s="207"/>
      <c r="BJ225" s="207"/>
      <c r="BK225" s="207"/>
      <c r="BL225" s="207"/>
      <c r="BM225" s="635" t="str">
        <f t="shared" si="15"/>
        <v>E</v>
      </c>
      <c r="BN225" s="2"/>
      <c r="BO225" s="2"/>
      <c r="BP225" s="2"/>
      <c r="BQ225" s="2"/>
      <c r="BR225" s="2"/>
      <c r="BS225" s="2"/>
      <c r="BT225" s="2"/>
      <c r="BU225" s="2"/>
      <c r="BV225" s="2"/>
      <c r="BW225" s="2"/>
    </row>
    <row r="226" spans="1:75" s="7" customFormat="1" ht="27" hidden="1">
      <c r="A226" s="277">
        <f>A225+1</f>
        <v>41</v>
      </c>
      <c r="B226" s="277" t="str">
        <f t="shared" si="16"/>
        <v>PSS05B_Adani Renewable Energy 44 Limited (ARE44L)</v>
      </c>
      <c r="C226" s="278" t="s">
        <v>695</v>
      </c>
      <c r="D226" s="279" t="s">
        <v>637</v>
      </c>
      <c r="E226" s="28" t="s">
        <v>689</v>
      </c>
      <c r="F226" s="448" t="s">
        <v>810</v>
      </c>
      <c r="G226" s="280"/>
      <c r="H226" s="289" t="s">
        <v>811</v>
      </c>
      <c r="I226" s="28"/>
      <c r="J226" s="28"/>
      <c r="K226" s="567"/>
      <c r="L226" s="33"/>
      <c r="M226" s="568"/>
      <c r="N226" s="569" t="str" cm="1">
        <f t="array" ref="N226">_xlfn.IFNA(LOOKUP(2, 1/(MOD(COLUMN(O226:XFD226)-COLUMN(O226), 5)=2)/(O226:XFD226&lt;&gt;""), O226:XFD226),"Not Submitted")</f>
        <v>Not Submitted</v>
      </c>
      <c r="O226" s="229"/>
      <c r="P226" s="229"/>
      <c r="Q226" s="28"/>
      <c r="R226" s="34"/>
      <c r="S226" s="207"/>
      <c r="T226" s="219"/>
      <c r="U226" s="219"/>
      <c r="V226" s="569"/>
      <c r="W226" s="207"/>
      <c r="X226" s="207"/>
      <c r="Y226" s="219"/>
      <c r="Z226" s="219"/>
      <c r="AA226" s="569"/>
      <c r="AB226" s="569"/>
      <c r="AC226" s="569"/>
      <c r="AD226" s="219"/>
      <c r="AE226" s="219"/>
      <c r="AF226" s="569"/>
      <c r="AG226" s="207"/>
      <c r="AH226" s="207"/>
      <c r="AI226" s="207"/>
      <c r="AJ226" s="207"/>
      <c r="AK226" s="207"/>
      <c r="AL226" s="207"/>
      <c r="AM226" s="207"/>
      <c r="AN226" s="207"/>
      <c r="AO226" s="207"/>
      <c r="AP226" s="207"/>
      <c r="AQ226" s="207"/>
      <c r="AR226" s="207"/>
      <c r="AS226" s="207"/>
      <c r="AT226" s="207"/>
      <c r="AU226" s="207"/>
      <c r="AV226" s="207"/>
      <c r="AW226" s="207"/>
      <c r="AX226" s="207"/>
      <c r="AY226" s="207"/>
      <c r="AZ226" s="207"/>
      <c r="BA226" s="207"/>
      <c r="BB226" s="207"/>
      <c r="BC226" s="207"/>
      <c r="BD226" s="207"/>
      <c r="BE226" s="207"/>
      <c r="BF226" s="207"/>
      <c r="BG226" s="207"/>
      <c r="BH226" s="207"/>
      <c r="BI226" s="207"/>
      <c r="BJ226" s="207"/>
      <c r="BK226" s="207"/>
      <c r="BL226" s="207"/>
      <c r="BM226" s="635" t="str">
        <f t="shared" si="15"/>
        <v>E</v>
      </c>
      <c r="BN226" s="2"/>
      <c r="BO226" s="2"/>
      <c r="BP226" s="2"/>
      <c r="BQ226" s="2"/>
      <c r="BR226" s="2"/>
      <c r="BS226" s="2"/>
      <c r="BT226" s="2"/>
      <c r="BU226" s="2"/>
      <c r="BV226" s="2"/>
      <c r="BW226" s="2"/>
    </row>
    <row r="227" spans="1:75" s="7" customFormat="1" ht="26.25" hidden="1">
      <c r="A227" s="277">
        <v>41</v>
      </c>
      <c r="B227" s="277" t="str">
        <f t="shared" si="16"/>
        <v>PSS05B_Adani Renewable Energy 44 Limited (ARE44L)</v>
      </c>
      <c r="C227" s="278" t="s">
        <v>695</v>
      </c>
      <c r="D227" s="279" t="s">
        <v>637</v>
      </c>
      <c r="E227" s="28" t="s">
        <v>689</v>
      </c>
      <c r="F227" s="448" t="s">
        <v>812</v>
      </c>
      <c r="G227" s="280"/>
      <c r="H227" s="289" t="s">
        <v>813</v>
      </c>
      <c r="I227" s="28"/>
      <c r="J227" s="28"/>
      <c r="K227" s="567"/>
      <c r="L227" s="33"/>
      <c r="M227" s="568"/>
      <c r="N227" s="569" t="str" cm="1">
        <f t="array" ref="N227">_xlfn.IFNA(LOOKUP(2, 1/(MOD(COLUMN(O227:XFD227)-COLUMN(O227), 5)=2)/(O227:XFD227&lt;&gt;""), O227:XFD227),"Not Submitted")</f>
        <v>Not Submitted</v>
      </c>
      <c r="O227" s="229"/>
      <c r="P227" s="229"/>
      <c r="Q227" s="28"/>
      <c r="R227" s="34"/>
      <c r="S227" s="207"/>
      <c r="T227" s="219"/>
      <c r="U227" s="219"/>
      <c r="V227" s="569"/>
      <c r="W227" s="207"/>
      <c r="X227" s="207"/>
      <c r="Y227" s="219"/>
      <c r="Z227" s="219"/>
      <c r="AA227" s="569"/>
      <c r="AB227" s="569"/>
      <c r="AC227" s="569"/>
      <c r="AD227" s="219"/>
      <c r="AE227" s="219"/>
      <c r="AF227" s="569"/>
      <c r="AG227" s="207"/>
      <c r="AH227" s="207"/>
      <c r="AI227" s="207"/>
      <c r="AJ227" s="207"/>
      <c r="AK227" s="207"/>
      <c r="AL227" s="207"/>
      <c r="AM227" s="207"/>
      <c r="AN227" s="207"/>
      <c r="AO227" s="207"/>
      <c r="AP227" s="207"/>
      <c r="AQ227" s="207"/>
      <c r="AR227" s="207"/>
      <c r="AS227" s="207"/>
      <c r="AT227" s="207"/>
      <c r="AU227" s="207"/>
      <c r="AV227" s="207"/>
      <c r="AW227" s="207"/>
      <c r="AX227" s="207"/>
      <c r="AY227" s="207"/>
      <c r="AZ227" s="207"/>
      <c r="BA227" s="207"/>
      <c r="BB227" s="207"/>
      <c r="BC227" s="207"/>
      <c r="BD227" s="207"/>
      <c r="BE227" s="207"/>
      <c r="BF227" s="207"/>
      <c r="BG227" s="207"/>
      <c r="BH227" s="207"/>
      <c r="BI227" s="207"/>
      <c r="BJ227" s="207"/>
      <c r="BK227" s="207"/>
      <c r="BL227" s="207"/>
      <c r="BM227" s="635" t="str">
        <f t="shared" si="15"/>
        <v>C</v>
      </c>
      <c r="BN227" s="2"/>
      <c r="BO227" s="2"/>
      <c r="BP227" s="2"/>
      <c r="BQ227" s="2"/>
      <c r="BR227" s="2"/>
      <c r="BS227" s="2"/>
      <c r="BT227" s="2"/>
      <c r="BU227" s="2"/>
      <c r="BV227" s="2"/>
      <c r="BW227" s="2"/>
    </row>
    <row r="228" spans="1:75" s="7" customFormat="1" ht="26.25" hidden="1">
      <c r="A228" s="461">
        <f>A227+1</f>
        <v>42</v>
      </c>
      <c r="B228" s="461" t="str">
        <f t="shared" si="16"/>
        <v>PSS05B_Adani Renewable Energy 44 Limited (ARE44L)</v>
      </c>
      <c r="C228" s="286" t="s">
        <v>695</v>
      </c>
      <c r="D228" s="500" t="s">
        <v>637</v>
      </c>
      <c r="E228" s="501" t="s">
        <v>689</v>
      </c>
      <c r="F228" s="617" t="s">
        <v>814</v>
      </c>
      <c r="G228" s="280"/>
      <c r="H228" s="503" t="s">
        <v>815</v>
      </c>
      <c r="I228" s="501"/>
      <c r="J228" s="501"/>
      <c r="K228" s="618"/>
      <c r="L228" s="33"/>
      <c r="M228" s="568"/>
      <c r="N228" s="569" t="str" cm="1">
        <f t="array" ref="N228">_xlfn.IFNA(LOOKUP(2, 1/(MOD(COLUMN(O228:XFD228)-COLUMN(O228), 5)=2)/(O228:XFD228&lt;&gt;""), O228:XFD228),"Not Submitted")</f>
        <v>delete</v>
      </c>
      <c r="O228" s="229"/>
      <c r="P228" s="229"/>
      <c r="Q228" s="28" t="s">
        <v>61</v>
      </c>
      <c r="R228" s="34"/>
      <c r="S228" s="207" t="s">
        <v>2973</v>
      </c>
      <c r="T228" s="219"/>
      <c r="U228" s="219"/>
      <c r="V228" s="569"/>
      <c r="W228" s="207"/>
      <c r="X228" s="207"/>
      <c r="Y228" s="219"/>
      <c r="Z228" s="219"/>
      <c r="AA228" s="569"/>
      <c r="AB228" s="569"/>
      <c r="AC228" s="569"/>
      <c r="AD228" s="219"/>
      <c r="AE228" s="219"/>
      <c r="AF228" s="569"/>
      <c r="AG228" s="207"/>
      <c r="AH228" s="207"/>
      <c r="AI228" s="207"/>
      <c r="AJ228" s="207"/>
      <c r="AK228" s="207"/>
      <c r="AL228" s="207"/>
      <c r="AM228" s="207"/>
      <c r="AN228" s="207"/>
      <c r="AO228" s="207"/>
      <c r="AP228" s="207"/>
      <c r="AQ228" s="207"/>
      <c r="AR228" s="207"/>
      <c r="AS228" s="207"/>
      <c r="AT228" s="207"/>
      <c r="AU228" s="207"/>
      <c r="AV228" s="207"/>
      <c r="AW228" s="207"/>
      <c r="AX228" s="207"/>
      <c r="AY228" s="207"/>
      <c r="AZ228" s="207"/>
      <c r="BA228" s="207"/>
      <c r="BB228" s="207"/>
      <c r="BC228" s="207"/>
      <c r="BD228" s="207"/>
      <c r="BE228" s="207"/>
      <c r="BF228" s="207"/>
      <c r="BG228" s="207"/>
      <c r="BH228" s="207"/>
      <c r="BI228" s="207"/>
      <c r="BJ228" s="207"/>
      <c r="BK228" s="207"/>
      <c r="BL228" s="207"/>
      <c r="BM228" s="635" t="str">
        <f t="shared" si="15"/>
        <v>C</v>
      </c>
      <c r="BN228" s="2"/>
      <c r="BO228" s="2"/>
      <c r="BP228" s="2"/>
      <c r="BQ228" s="2"/>
      <c r="BR228" s="2"/>
      <c r="BS228" s="2"/>
      <c r="BT228" s="2"/>
      <c r="BU228" s="2"/>
      <c r="BV228" s="2"/>
      <c r="BW228" s="2"/>
    </row>
    <row r="229" spans="1:75" s="7" customFormat="1" ht="38.25" hidden="1">
      <c r="A229" s="277">
        <v>42</v>
      </c>
      <c r="B229" s="277" t="str">
        <f t="shared" si="16"/>
        <v>PSS05B_Adani Renewable Energy 44 Limited (ARE44L)</v>
      </c>
      <c r="C229" s="278" t="s">
        <v>816</v>
      </c>
      <c r="D229" s="279" t="s">
        <v>637</v>
      </c>
      <c r="E229" s="28" t="s">
        <v>689</v>
      </c>
      <c r="F229" s="448" t="s">
        <v>817</v>
      </c>
      <c r="G229" s="280"/>
      <c r="H229" s="289" t="s">
        <v>818</v>
      </c>
      <c r="I229" s="28" t="s">
        <v>141</v>
      </c>
      <c r="J229" s="28"/>
      <c r="K229" s="567"/>
      <c r="L229" s="33"/>
      <c r="M229" s="568"/>
      <c r="N229" s="569" t="str" cm="1">
        <f t="array" ref="N229">_xlfn.IFNA(LOOKUP(2, 1/(MOD(COLUMN(O229:XFD229)-COLUMN(O229), 5)=2)/(O229:XFD229&lt;&gt;""), O229:XFD229),"Not Submitted")</f>
        <v>Delete</v>
      </c>
      <c r="O229" s="229"/>
      <c r="P229" s="229"/>
      <c r="Q229" s="28" t="s">
        <v>56</v>
      </c>
      <c r="R229" s="34"/>
      <c r="S229" s="402" t="s">
        <v>3201</v>
      </c>
      <c r="T229" s="219"/>
      <c r="U229" s="219"/>
      <c r="V229" s="569"/>
      <c r="W229" s="207"/>
      <c r="X229" s="207"/>
      <c r="Y229" s="219"/>
      <c r="Z229" s="219"/>
      <c r="AA229" s="569"/>
      <c r="AB229" s="569"/>
      <c r="AC229" s="569"/>
      <c r="AD229" s="219"/>
      <c r="AE229" s="219"/>
      <c r="AF229" s="569"/>
      <c r="AG229" s="207"/>
      <c r="AH229" s="207"/>
      <c r="AI229" s="207"/>
      <c r="AJ229" s="207"/>
      <c r="AK229" s="207"/>
      <c r="AL229" s="207"/>
      <c r="AM229" s="207"/>
      <c r="AN229" s="207"/>
      <c r="AO229" s="207"/>
      <c r="AP229" s="207"/>
      <c r="AQ229" s="207"/>
      <c r="AR229" s="207"/>
      <c r="AS229" s="207"/>
      <c r="AT229" s="207"/>
      <c r="AU229" s="207"/>
      <c r="AV229" s="207"/>
      <c r="AW229" s="207"/>
      <c r="AX229" s="207"/>
      <c r="AY229" s="207"/>
      <c r="AZ229" s="207"/>
      <c r="BA229" s="207"/>
      <c r="BB229" s="207"/>
      <c r="BC229" s="207"/>
      <c r="BD229" s="207"/>
      <c r="BE229" s="207"/>
      <c r="BF229" s="207"/>
      <c r="BG229" s="207"/>
      <c r="BH229" s="207"/>
      <c r="BI229" s="207"/>
      <c r="BJ229" s="207"/>
      <c r="BK229" s="207"/>
      <c r="BL229" s="207"/>
      <c r="BM229" s="635" t="str">
        <f t="shared" si="15"/>
        <v>M</v>
      </c>
      <c r="BN229" s="2"/>
      <c r="BO229" s="2"/>
      <c r="BP229" s="2"/>
      <c r="BQ229" s="2"/>
      <c r="BR229" s="2"/>
      <c r="BS229" s="2"/>
      <c r="BT229" s="2"/>
      <c r="BU229" s="2"/>
      <c r="BV229" s="2"/>
      <c r="BW229" s="2"/>
    </row>
    <row r="230" spans="1:75" s="7" customFormat="1" ht="27" hidden="1">
      <c r="A230" s="277">
        <f>A229+1</f>
        <v>43</v>
      </c>
      <c r="B230" s="277" t="str">
        <f t="shared" si="16"/>
        <v>PSS05B_Adani Renewable Energy 44 Limited (ARE44L)</v>
      </c>
      <c r="C230" s="278" t="s">
        <v>819</v>
      </c>
      <c r="D230" s="279" t="s">
        <v>637</v>
      </c>
      <c r="E230" s="28" t="s">
        <v>689</v>
      </c>
      <c r="F230" s="448" t="s">
        <v>820</v>
      </c>
      <c r="G230" s="280"/>
      <c r="H230" s="289" t="s">
        <v>821</v>
      </c>
      <c r="I230" s="28" t="s">
        <v>141</v>
      </c>
      <c r="J230" s="28" t="s">
        <v>142</v>
      </c>
      <c r="K230" s="567"/>
      <c r="L230" s="33"/>
      <c r="M230" s="568"/>
      <c r="N230" s="569" t="str" cm="1">
        <f t="array" ref="N230">_xlfn.IFNA(LOOKUP(2, 1/(MOD(COLUMN(O230:XFD230)-COLUMN(O230), 5)=2)/(O230:XFD230&lt;&gt;""), O230:XFD230),"Not Submitted")</f>
        <v>RFC</v>
      </c>
      <c r="O230" s="639" t="s">
        <v>822</v>
      </c>
      <c r="P230" s="639" t="s">
        <v>822</v>
      </c>
      <c r="Q230" s="28" t="s">
        <v>8</v>
      </c>
      <c r="R230" s="641" t="s">
        <v>823</v>
      </c>
      <c r="S230" s="207"/>
      <c r="T230" s="219"/>
      <c r="U230" s="219"/>
      <c r="V230" s="569"/>
      <c r="W230" s="207"/>
      <c r="X230" s="207"/>
      <c r="Y230" s="219"/>
      <c r="Z230" s="219"/>
      <c r="AA230" s="569"/>
      <c r="AB230" s="569"/>
      <c r="AC230" s="569"/>
      <c r="AD230" s="219"/>
      <c r="AE230" s="219"/>
      <c r="AF230" s="569"/>
      <c r="AG230" s="207"/>
      <c r="AH230" s="207"/>
      <c r="AI230" s="207"/>
      <c r="AJ230" s="207"/>
      <c r="AK230" s="207"/>
      <c r="AL230" s="207"/>
      <c r="AM230" s="207"/>
      <c r="AN230" s="207"/>
      <c r="AO230" s="207"/>
      <c r="AP230" s="207"/>
      <c r="AQ230" s="207"/>
      <c r="AR230" s="207"/>
      <c r="AS230" s="207"/>
      <c r="AT230" s="207"/>
      <c r="AU230" s="207"/>
      <c r="AV230" s="207"/>
      <c r="AW230" s="207"/>
      <c r="AX230" s="207"/>
      <c r="AY230" s="207"/>
      <c r="AZ230" s="207"/>
      <c r="BA230" s="207"/>
      <c r="BB230" s="207"/>
      <c r="BC230" s="207"/>
      <c r="BD230" s="207"/>
      <c r="BE230" s="207"/>
      <c r="BF230" s="207"/>
      <c r="BG230" s="207"/>
      <c r="BH230" s="207"/>
      <c r="BI230" s="207"/>
      <c r="BJ230" s="207"/>
      <c r="BK230" s="207"/>
      <c r="BL230" s="207"/>
      <c r="BM230" s="635" t="str">
        <f t="shared" si="15"/>
        <v>E</v>
      </c>
      <c r="BN230" s="2"/>
      <c r="BO230" s="2"/>
      <c r="BP230" s="2"/>
      <c r="BQ230" s="2"/>
      <c r="BR230" s="2"/>
      <c r="BS230" s="2"/>
      <c r="BT230" s="2"/>
      <c r="BU230" s="2"/>
      <c r="BV230" s="2"/>
      <c r="BW230" s="2"/>
    </row>
    <row r="231" spans="1:75" s="670" customFormat="1" ht="38.25" hidden="1">
      <c r="A231" s="461">
        <v>43</v>
      </c>
      <c r="B231" s="461" t="str">
        <f t="shared" si="16"/>
        <v>PSS05B_Adani Renewable Energy 44 Limited (ARE44L)</v>
      </c>
      <c r="C231" s="286" t="s">
        <v>824</v>
      </c>
      <c r="D231" s="500" t="s">
        <v>637</v>
      </c>
      <c r="E231" s="501" t="s">
        <v>689</v>
      </c>
      <c r="F231" s="617" t="s">
        <v>825</v>
      </c>
      <c r="G231" s="280"/>
      <c r="H231" s="503" t="s">
        <v>826</v>
      </c>
      <c r="I231" s="501"/>
      <c r="J231" s="501"/>
      <c r="K231" s="618"/>
      <c r="L231" s="619"/>
      <c r="M231" s="620"/>
      <c r="N231" s="621" t="str" cm="1">
        <f t="array" ref="N231">_xlfn.IFNA(LOOKUP(2, 1/(MOD(COLUMN(O231:XFD231)-COLUMN(O231), 5)=2)/(O231:XFD231&lt;&gt;""), O231:XFD231),"Not Submitted")</f>
        <v>Delete</v>
      </c>
      <c r="O231" s="637"/>
      <c r="P231" s="637"/>
      <c r="Q231" s="501" t="s">
        <v>56</v>
      </c>
      <c r="R231" s="638"/>
      <c r="S231" s="207" t="s">
        <v>2952</v>
      </c>
      <c r="T231" s="493"/>
      <c r="U231" s="493"/>
      <c r="V231" s="621"/>
      <c r="W231" s="498"/>
      <c r="X231" s="498"/>
      <c r="Y231" s="493"/>
      <c r="Z231" s="493"/>
      <c r="AA231" s="621"/>
      <c r="AB231" s="621"/>
      <c r="AC231" s="621"/>
      <c r="AD231" s="493"/>
      <c r="AE231" s="493"/>
      <c r="AF231" s="621"/>
      <c r="AG231" s="498"/>
      <c r="AH231" s="498"/>
      <c r="AI231" s="498"/>
      <c r="AJ231" s="498"/>
      <c r="AK231" s="498"/>
      <c r="AL231" s="498"/>
      <c r="AM231" s="498"/>
      <c r="AN231" s="498"/>
      <c r="AO231" s="498"/>
      <c r="AP231" s="498"/>
      <c r="AQ231" s="498"/>
      <c r="AR231" s="498"/>
      <c r="AS231" s="498"/>
      <c r="AT231" s="498"/>
      <c r="AU231" s="498"/>
      <c r="AV231" s="498"/>
      <c r="AW231" s="498"/>
      <c r="AX231" s="498"/>
      <c r="AY231" s="498"/>
      <c r="AZ231" s="498"/>
      <c r="BA231" s="498"/>
      <c r="BB231" s="498"/>
      <c r="BC231" s="498"/>
      <c r="BD231" s="498"/>
      <c r="BE231" s="498"/>
      <c r="BF231" s="498"/>
      <c r="BG231" s="498"/>
      <c r="BH231" s="498"/>
      <c r="BI231" s="498"/>
      <c r="BJ231" s="498"/>
      <c r="BK231" s="498"/>
      <c r="BL231" s="498"/>
      <c r="BM231" s="676" t="str">
        <f t="shared" si="15"/>
        <v>E</v>
      </c>
      <c r="BN231" s="499"/>
      <c r="BO231" s="499"/>
      <c r="BP231" s="499"/>
      <c r="BQ231" s="499"/>
      <c r="BR231" s="499"/>
      <c r="BS231" s="499"/>
      <c r="BT231" s="499"/>
      <c r="BU231" s="499"/>
      <c r="BV231" s="499"/>
      <c r="BW231" s="499"/>
    </row>
    <row r="232" spans="1:75" s="7" customFormat="1" ht="38.25" hidden="1">
      <c r="A232" s="277">
        <f>A231+1</f>
        <v>44</v>
      </c>
      <c r="B232" s="277" t="str">
        <f t="shared" si="16"/>
        <v>PSS05B_Adani Renewable Energy 44 Limited (ARE44L)</v>
      </c>
      <c r="C232" s="278" t="s">
        <v>444</v>
      </c>
      <c r="D232" s="279" t="s">
        <v>637</v>
      </c>
      <c r="E232" s="28" t="s">
        <v>689</v>
      </c>
      <c r="F232" s="448" t="s">
        <v>827</v>
      </c>
      <c r="G232" s="280"/>
      <c r="H232" s="289" t="s">
        <v>828</v>
      </c>
      <c r="I232" s="28" t="s">
        <v>141</v>
      </c>
      <c r="J232" s="28"/>
      <c r="K232" s="567"/>
      <c r="L232" s="33"/>
      <c r="M232" s="568"/>
      <c r="N232" s="569" t="str" cm="1">
        <f t="array" ref="N232">_xlfn.IFNA(LOOKUP(2, 1/(MOD(COLUMN(O232:XFD232)-COLUMN(O232), 5)=2)/(O232:XFD232&lt;&gt;""), O232:XFD232),"Not Submitted")</f>
        <v>Delete</v>
      </c>
      <c r="O232" s="229"/>
      <c r="P232" s="229"/>
      <c r="Q232" s="28" t="s">
        <v>56</v>
      </c>
      <c r="R232" s="34"/>
      <c r="S232" s="402" t="s">
        <v>3201</v>
      </c>
      <c r="T232" s="219"/>
      <c r="U232" s="219"/>
      <c r="V232" s="569"/>
      <c r="W232" s="207"/>
      <c r="X232" s="207"/>
      <c r="Y232" s="219"/>
      <c r="Z232" s="219"/>
      <c r="AA232" s="569"/>
      <c r="AB232" s="569"/>
      <c r="AC232" s="569"/>
      <c r="AD232" s="219"/>
      <c r="AE232" s="219"/>
      <c r="AF232" s="569"/>
      <c r="AG232" s="207"/>
      <c r="AH232" s="207"/>
      <c r="AI232" s="207"/>
      <c r="AJ232" s="207"/>
      <c r="AK232" s="207"/>
      <c r="AL232" s="207"/>
      <c r="AM232" s="207"/>
      <c r="AN232" s="207"/>
      <c r="AO232" s="207"/>
      <c r="AP232" s="207"/>
      <c r="AQ232" s="207"/>
      <c r="AR232" s="207"/>
      <c r="AS232" s="207"/>
      <c r="AT232" s="207"/>
      <c r="AU232" s="207"/>
      <c r="AV232" s="207"/>
      <c r="AW232" s="207"/>
      <c r="AX232" s="207"/>
      <c r="AY232" s="207"/>
      <c r="AZ232" s="207"/>
      <c r="BA232" s="207"/>
      <c r="BB232" s="207"/>
      <c r="BC232" s="207"/>
      <c r="BD232" s="207"/>
      <c r="BE232" s="207"/>
      <c r="BF232" s="207"/>
      <c r="BG232" s="207"/>
      <c r="BH232" s="207"/>
      <c r="BI232" s="207"/>
      <c r="BJ232" s="207"/>
      <c r="BK232" s="207"/>
      <c r="BL232" s="207"/>
      <c r="BM232" s="635" t="str">
        <f t="shared" si="15"/>
        <v>I</v>
      </c>
      <c r="BN232" s="2"/>
      <c r="BO232" s="2"/>
      <c r="BP232" s="2"/>
      <c r="BQ232" s="2"/>
      <c r="BR232" s="2"/>
      <c r="BS232" s="2"/>
      <c r="BT232" s="2"/>
      <c r="BU232" s="2"/>
      <c r="BV232" s="2"/>
      <c r="BW232" s="2"/>
    </row>
    <row r="233" spans="1:75" s="7" customFormat="1" ht="26.25" hidden="1">
      <c r="A233" s="277">
        <v>44</v>
      </c>
      <c r="B233" s="277" t="str">
        <f t="shared" si="16"/>
        <v>PSS05B_Adani Renewable Energy 44 Limited (ARE44L)</v>
      </c>
      <c r="C233" s="278" t="s">
        <v>444</v>
      </c>
      <c r="D233" s="279" t="s">
        <v>637</v>
      </c>
      <c r="E233" s="28" t="s">
        <v>689</v>
      </c>
      <c r="F233" s="448" t="s">
        <v>829</v>
      </c>
      <c r="G233" s="280"/>
      <c r="H233" s="289" t="s">
        <v>830</v>
      </c>
      <c r="I233" s="28" t="s">
        <v>141</v>
      </c>
      <c r="J233" s="28"/>
      <c r="K233" s="567"/>
      <c r="L233" s="33"/>
      <c r="M233" s="568"/>
      <c r="N233" s="569" t="str" cm="1">
        <f t="array" ref="N233">_xlfn.IFNA(LOOKUP(2, 1/(MOD(COLUMN(O233:XFD233)-COLUMN(O233), 5)=2)/(O233:XFD233&lt;&gt;""), O233:XFD233),"Not Submitted")</f>
        <v>Not Submitted</v>
      </c>
      <c r="O233" s="229"/>
      <c r="P233" s="229"/>
      <c r="Q233" s="28"/>
      <c r="R233" s="34"/>
      <c r="S233" s="402"/>
      <c r="T233" s="219"/>
      <c r="U233" s="219"/>
      <c r="V233" s="569"/>
      <c r="W233" s="207"/>
      <c r="X233" s="207"/>
      <c r="Y233" s="219"/>
      <c r="Z233" s="219"/>
      <c r="AA233" s="569"/>
      <c r="AB233" s="569"/>
      <c r="AC233" s="569"/>
      <c r="AD233" s="219"/>
      <c r="AE233" s="219"/>
      <c r="AF233" s="569"/>
      <c r="AG233" s="207"/>
      <c r="AH233" s="207"/>
      <c r="AI233" s="207"/>
      <c r="AJ233" s="207"/>
      <c r="AK233" s="207"/>
      <c r="AL233" s="207"/>
      <c r="AM233" s="207"/>
      <c r="AN233" s="207"/>
      <c r="AO233" s="207"/>
      <c r="AP233" s="207"/>
      <c r="AQ233" s="207"/>
      <c r="AR233" s="207"/>
      <c r="AS233" s="207"/>
      <c r="AT233" s="207"/>
      <c r="AU233" s="207"/>
      <c r="AV233" s="207"/>
      <c r="AW233" s="207"/>
      <c r="AX233" s="207"/>
      <c r="AY233" s="207"/>
      <c r="AZ233" s="207"/>
      <c r="BA233" s="207"/>
      <c r="BB233" s="207"/>
      <c r="BC233" s="207"/>
      <c r="BD233" s="207"/>
      <c r="BE233" s="207"/>
      <c r="BF233" s="207"/>
      <c r="BG233" s="207"/>
      <c r="BH233" s="207"/>
      <c r="BI233" s="207"/>
      <c r="BJ233" s="207"/>
      <c r="BK233" s="207"/>
      <c r="BL233" s="207"/>
      <c r="BM233" s="635" t="str">
        <f t="shared" si="15"/>
        <v>I</v>
      </c>
      <c r="BN233" s="2"/>
      <c r="BO233" s="2"/>
      <c r="BP233" s="2"/>
      <c r="BQ233" s="2"/>
      <c r="BR233" s="2"/>
      <c r="BS233" s="2"/>
      <c r="BT233" s="2"/>
      <c r="BU233" s="2"/>
      <c r="BV233" s="2"/>
      <c r="BW233" s="2"/>
    </row>
    <row r="234" spans="1:75" s="7" customFormat="1" ht="38.25" hidden="1">
      <c r="A234" s="277">
        <f>A233+1</f>
        <v>45</v>
      </c>
      <c r="B234" s="277" t="str">
        <f t="shared" si="16"/>
        <v>PSS05B_Adani Renewable Energy 44 Limited (ARE44L)</v>
      </c>
      <c r="C234" s="278" t="s">
        <v>444</v>
      </c>
      <c r="D234" s="279" t="s">
        <v>637</v>
      </c>
      <c r="E234" s="28" t="s">
        <v>689</v>
      </c>
      <c r="F234" s="448" t="s">
        <v>831</v>
      </c>
      <c r="G234" s="280"/>
      <c r="H234" s="289" t="s">
        <v>832</v>
      </c>
      <c r="I234" s="28" t="s">
        <v>141</v>
      </c>
      <c r="J234" s="28"/>
      <c r="K234" s="567"/>
      <c r="L234" s="33"/>
      <c r="M234" s="568"/>
      <c r="N234" s="569" t="str" cm="1">
        <f t="array" ref="N234">_xlfn.IFNA(LOOKUP(2, 1/(MOD(COLUMN(O234:XFD234)-COLUMN(O234), 5)=2)/(O234:XFD234&lt;&gt;""), O234:XFD234),"Not Submitted")</f>
        <v>Delete</v>
      </c>
      <c r="O234" s="229"/>
      <c r="P234" s="229"/>
      <c r="Q234" s="28" t="s">
        <v>56</v>
      </c>
      <c r="R234" s="34"/>
      <c r="S234" s="402" t="s">
        <v>3201</v>
      </c>
      <c r="T234" s="219"/>
      <c r="U234" s="219"/>
      <c r="V234" s="569"/>
      <c r="W234" s="207"/>
      <c r="X234" s="207"/>
      <c r="Y234" s="219"/>
      <c r="Z234" s="219"/>
      <c r="AA234" s="569"/>
      <c r="AB234" s="569"/>
      <c r="AC234" s="569"/>
      <c r="AD234" s="219"/>
      <c r="AE234" s="219"/>
      <c r="AF234" s="569"/>
      <c r="AG234" s="207"/>
      <c r="AH234" s="207"/>
      <c r="AI234" s="207"/>
      <c r="AJ234" s="207"/>
      <c r="AK234" s="207"/>
      <c r="AL234" s="207"/>
      <c r="AM234" s="207"/>
      <c r="AN234" s="207"/>
      <c r="AO234" s="207"/>
      <c r="AP234" s="207"/>
      <c r="AQ234" s="207"/>
      <c r="AR234" s="207"/>
      <c r="AS234" s="207"/>
      <c r="AT234" s="207"/>
      <c r="AU234" s="207"/>
      <c r="AV234" s="207"/>
      <c r="AW234" s="207"/>
      <c r="AX234" s="207"/>
      <c r="AY234" s="207"/>
      <c r="AZ234" s="207"/>
      <c r="BA234" s="207"/>
      <c r="BB234" s="207"/>
      <c r="BC234" s="207"/>
      <c r="BD234" s="207"/>
      <c r="BE234" s="207"/>
      <c r="BF234" s="207"/>
      <c r="BG234" s="207"/>
      <c r="BH234" s="207"/>
      <c r="BI234" s="207"/>
      <c r="BJ234" s="207"/>
      <c r="BK234" s="207"/>
      <c r="BL234" s="207"/>
      <c r="BM234" s="635" t="str">
        <f t="shared" si="15"/>
        <v>I</v>
      </c>
      <c r="BN234" s="2"/>
      <c r="BO234" s="2"/>
      <c r="BP234" s="2"/>
      <c r="BQ234" s="2"/>
      <c r="BR234" s="2"/>
      <c r="BS234" s="2"/>
      <c r="BT234" s="2"/>
      <c r="BU234" s="2"/>
      <c r="BV234" s="2"/>
      <c r="BW234" s="2"/>
    </row>
    <row r="235" spans="1:75" s="7" customFormat="1" ht="38.25" hidden="1">
      <c r="A235" s="277">
        <v>45</v>
      </c>
      <c r="B235" s="277" t="str">
        <f t="shared" si="16"/>
        <v>PSS05B_Adani Renewable Energy 44 Limited (ARE44L)</v>
      </c>
      <c r="C235" s="278" t="s">
        <v>444</v>
      </c>
      <c r="D235" s="279" t="s">
        <v>637</v>
      </c>
      <c r="E235" s="28" t="s">
        <v>689</v>
      </c>
      <c r="F235" s="448" t="s">
        <v>833</v>
      </c>
      <c r="G235" s="280"/>
      <c r="H235" s="289" t="s">
        <v>834</v>
      </c>
      <c r="I235" s="28" t="s">
        <v>141</v>
      </c>
      <c r="J235" s="28"/>
      <c r="K235" s="567"/>
      <c r="L235" s="33"/>
      <c r="M235" s="568"/>
      <c r="N235" s="569" t="str" cm="1">
        <f t="array" ref="N235">_xlfn.IFNA(LOOKUP(2, 1/(MOD(COLUMN(O235:XFD235)-COLUMN(O235), 5)=2)/(O235:XFD235&lt;&gt;""), O235:XFD235),"Not Submitted")</f>
        <v>Delete</v>
      </c>
      <c r="O235" s="229"/>
      <c r="P235" s="229"/>
      <c r="Q235" s="28" t="s">
        <v>56</v>
      </c>
      <c r="R235" s="34"/>
      <c r="S235" s="402" t="s">
        <v>3201</v>
      </c>
      <c r="T235" s="219"/>
      <c r="U235" s="219"/>
      <c r="V235" s="569"/>
      <c r="W235" s="207"/>
      <c r="X235" s="207"/>
      <c r="Y235" s="219"/>
      <c r="Z235" s="219"/>
      <c r="AA235" s="569"/>
      <c r="AB235" s="569"/>
      <c r="AC235" s="569"/>
      <c r="AD235" s="219"/>
      <c r="AE235" s="219"/>
      <c r="AF235" s="569"/>
      <c r="AG235" s="207"/>
      <c r="AH235" s="207"/>
      <c r="AI235" s="207"/>
      <c r="AJ235" s="207"/>
      <c r="AK235" s="207"/>
      <c r="AL235" s="207"/>
      <c r="AM235" s="207"/>
      <c r="AN235" s="207"/>
      <c r="AO235" s="207"/>
      <c r="AP235" s="207"/>
      <c r="AQ235" s="207"/>
      <c r="AR235" s="207"/>
      <c r="AS235" s="207"/>
      <c r="AT235" s="207"/>
      <c r="AU235" s="207"/>
      <c r="AV235" s="207"/>
      <c r="AW235" s="207"/>
      <c r="AX235" s="207"/>
      <c r="AY235" s="207"/>
      <c r="AZ235" s="207"/>
      <c r="BA235" s="207"/>
      <c r="BB235" s="207"/>
      <c r="BC235" s="207"/>
      <c r="BD235" s="207"/>
      <c r="BE235" s="207"/>
      <c r="BF235" s="207"/>
      <c r="BG235" s="207"/>
      <c r="BH235" s="207"/>
      <c r="BI235" s="207"/>
      <c r="BJ235" s="207"/>
      <c r="BK235" s="207"/>
      <c r="BL235" s="207"/>
      <c r="BM235" s="635" t="str">
        <f t="shared" si="15"/>
        <v>I</v>
      </c>
      <c r="BN235" s="2"/>
      <c r="BO235" s="2"/>
      <c r="BP235" s="2"/>
      <c r="BQ235" s="2"/>
      <c r="BR235" s="2"/>
      <c r="BS235" s="2"/>
      <c r="BT235" s="2"/>
      <c r="BU235" s="2"/>
      <c r="BV235" s="2"/>
      <c r="BW235" s="2"/>
    </row>
    <row r="236" spans="1:75" s="7" customFormat="1" ht="26.25" hidden="1">
      <c r="A236" s="277">
        <f>A235+1</f>
        <v>46</v>
      </c>
      <c r="B236" s="277" t="str">
        <f t="shared" si="16"/>
        <v>PSS05B_Adani Renewable Energy 44 Limited (ARE44L)</v>
      </c>
      <c r="C236" s="278" t="s">
        <v>444</v>
      </c>
      <c r="D236" s="279" t="s">
        <v>637</v>
      </c>
      <c r="E236" s="28" t="s">
        <v>689</v>
      </c>
      <c r="F236" s="448" t="s">
        <v>835</v>
      </c>
      <c r="G236" s="280"/>
      <c r="H236" s="289" t="s">
        <v>836</v>
      </c>
      <c r="I236" s="28"/>
      <c r="J236" s="28"/>
      <c r="K236" s="567">
        <v>46118</v>
      </c>
      <c r="L236" s="33"/>
      <c r="M236" s="568"/>
      <c r="N236" s="569" t="str" cm="1">
        <f t="array" ref="N236">_xlfn.IFNA(LOOKUP(2, 1/(MOD(COLUMN(O236:XFD236)-COLUMN(O236), 5)=2)/(O236:XFD236&lt;&gt;""), O236:XFD236),"Not Submitted")</f>
        <v>Cat. -II</v>
      </c>
      <c r="O236" s="229">
        <v>46223</v>
      </c>
      <c r="P236" s="229">
        <v>46226</v>
      </c>
      <c r="Q236" s="28" t="s">
        <v>35</v>
      </c>
      <c r="R236" s="34"/>
      <c r="S236" s="207"/>
      <c r="T236" s="219"/>
      <c r="U236" s="219"/>
      <c r="V236" s="569"/>
      <c r="W236" s="207"/>
      <c r="X236" s="207"/>
      <c r="Y236" s="219"/>
      <c r="Z236" s="219"/>
      <c r="AA236" s="569"/>
      <c r="AB236" s="569"/>
      <c r="AC236" s="569"/>
      <c r="AD236" s="219"/>
      <c r="AE236" s="219"/>
      <c r="AF236" s="569"/>
      <c r="AG236" s="207"/>
      <c r="AH236" s="207"/>
      <c r="AI236" s="207"/>
      <c r="AJ236" s="207"/>
      <c r="AK236" s="207"/>
      <c r="AL236" s="207"/>
      <c r="AM236" s="207"/>
      <c r="AN236" s="207"/>
      <c r="AO236" s="207"/>
      <c r="AP236" s="207"/>
      <c r="AQ236" s="207"/>
      <c r="AR236" s="207"/>
      <c r="AS236" s="207"/>
      <c r="AT236" s="207"/>
      <c r="AU236" s="207"/>
      <c r="AV236" s="207"/>
      <c r="AW236" s="207"/>
      <c r="AX236" s="207"/>
      <c r="AY236" s="207"/>
      <c r="AZ236" s="207"/>
      <c r="BA236" s="207"/>
      <c r="BB236" s="207"/>
      <c r="BC236" s="207"/>
      <c r="BD236" s="207"/>
      <c r="BE236" s="207"/>
      <c r="BF236" s="207"/>
      <c r="BG236" s="207"/>
      <c r="BH236" s="207"/>
      <c r="BI236" s="207"/>
      <c r="BJ236" s="207"/>
      <c r="BK236" s="207"/>
      <c r="BL236" s="207"/>
      <c r="BM236" s="635" t="str">
        <f t="shared" si="15"/>
        <v>I</v>
      </c>
      <c r="BN236" s="2"/>
      <c r="BO236" s="2"/>
      <c r="BP236" s="2"/>
      <c r="BQ236" s="2"/>
      <c r="BR236" s="2"/>
      <c r="BS236" s="2"/>
      <c r="BT236" s="2"/>
      <c r="BU236" s="2"/>
      <c r="BV236" s="2"/>
      <c r="BW236" s="2"/>
    </row>
    <row r="237" spans="1:75" s="7" customFormat="1" ht="26.25">
      <c r="A237" s="277">
        <v>46</v>
      </c>
      <c r="B237" s="277" t="str">
        <f t="shared" si="16"/>
        <v>PSS05B_Adani Renewable Energy 44 Limited (ARE44L)</v>
      </c>
      <c r="C237" s="278" t="s">
        <v>444</v>
      </c>
      <c r="D237" s="279" t="s">
        <v>637</v>
      </c>
      <c r="E237" s="28" t="s">
        <v>689</v>
      </c>
      <c r="F237" s="448" t="s">
        <v>837</v>
      </c>
      <c r="G237" s="280"/>
      <c r="H237" s="289" t="s">
        <v>838</v>
      </c>
      <c r="I237" s="28"/>
      <c r="J237" s="28"/>
      <c r="K237" s="567">
        <v>46118</v>
      </c>
      <c r="L237" s="33"/>
      <c r="M237" s="568"/>
      <c r="N237" s="569" t="str" cm="1">
        <f t="array" ref="N237">_xlfn.IFNA(LOOKUP(2, 1/(MOD(COLUMN(O237:XFD237)-COLUMN(O237), 5)=2)/(O237:XFD237&lt;&gt;""), O237:XFD237),"Not Submitted")</f>
        <v>Cat. -IV_Star</v>
      </c>
      <c r="O237" s="229" t="s">
        <v>171</v>
      </c>
      <c r="P237" s="229"/>
      <c r="Q237" s="28"/>
      <c r="R237" s="34"/>
      <c r="S237" s="207"/>
      <c r="T237" s="219">
        <v>46175</v>
      </c>
      <c r="U237" s="219">
        <v>46176</v>
      </c>
      <c r="V237" s="28" t="s">
        <v>37</v>
      </c>
      <c r="W237" s="207" t="s">
        <v>839</v>
      </c>
      <c r="X237" s="207"/>
      <c r="Y237" s="219">
        <v>46226</v>
      </c>
      <c r="Z237" s="219">
        <v>46230</v>
      </c>
      <c r="AA237" s="28" t="s">
        <v>38</v>
      </c>
      <c r="AB237" s="569" t="s">
        <v>3157</v>
      </c>
      <c r="AC237" s="569"/>
      <c r="AD237" s="219"/>
      <c r="AE237" s="219"/>
      <c r="AF237" s="569"/>
      <c r="AG237" s="207"/>
      <c r="AH237" s="207"/>
      <c r="AI237" s="207"/>
      <c r="AJ237" s="207"/>
      <c r="AK237" s="207"/>
      <c r="AL237" s="207"/>
      <c r="AM237" s="207"/>
      <c r="AN237" s="207"/>
      <c r="AO237" s="207"/>
      <c r="AP237" s="207"/>
      <c r="AQ237" s="207"/>
      <c r="AR237" s="207"/>
      <c r="AS237" s="207"/>
      <c r="AT237" s="207"/>
      <c r="AU237" s="207"/>
      <c r="AV237" s="207"/>
      <c r="AW237" s="207"/>
      <c r="AX237" s="207"/>
      <c r="AY237" s="207"/>
      <c r="AZ237" s="207"/>
      <c r="BA237" s="207"/>
      <c r="BB237" s="207"/>
      <c r="BC237" s="207"/>
      <c r="BD237" s="207"/>
      <c r="BE237" s="207"/>
      <c r="BF237" s="207"/>
      <c r="BG237" s="207"/>
      <c r="BH237" s="207"/>
      <c r="BI237" s="207"/>
      <c r="BJ237" s="207"/>
      <c r="BK237" s="207"/>
      <c r="BL237" s="207"/>
      <c r="BM237" s="635" t="str">
        <f t="shared" ref="BM237:BM256" si="17">MID(F237,20,1)</f>
        <v>I</v>
      </c>
      <c r="BN237" s="2"/>
      <c r="BO237" s="2"/>
      <c r="BP237" s="2"/>
      <c r="BQ237" s="2"/>
      <c r="BR237" s="2"/>
      <c r="BS237" s="2"/>
      <c r="BT237" s="2"/>
      <c r="BU237" s="2"/>
      <c r="BV237" s="2"/>
      <c r="BW237" s="2"/>
    </row>
    <row r="238" spans="1:75" s="7" customFormat="1" ht="26.25" hidden="1">
      <c r="A238" s="277">
        <f>A237+1</f>
        <v>47</v>
      </c>
      <c r="B238" s="277" t="str">
        <f t="shared" si="16"/>
        <v>PSS05B_Adani Renewable Energy 44 Limited (ARE44L)</v>
      </c>
      <c r="C238" s="278" t="s">
        <v>444</v>
      </c>
      <c r="D238" s="279" t="s">
        <v>637</v>
      </c>
      <c r="E238" s="28" t="s">
        <v>689</v>
      </c>
      <c r="F238" s="448" t="s">
        <v>840</v>
      </c>
      <c r="G238" s="280"/>
      <c r="H238" s="289" t="s">
        <v>841</v>
      </c>
      <c r="I238" s="28"/>
      <c r="J238" s="28"/>
      <c r="K238" s="567">
        <v>46118</v>
      </c>
      <c r="L238" s="33"/>
      <c r="M238" s="568"/>
      <c r="N238" s="569" t="str" cm="1">
        <f t="array" ref="N238">_xlfn.IFNA(LOOKUP(2, 1/(MOD(COLUMN(O238:XFD238)-COLUMN(O238), 5)=2)/(O238:XFD238&lt;&gt;""), O238:XFD238),"Not Submitted")</f>
        <v>Cat. -IV</v>
      </c>
      <c r="O238" s="229" t="s">
        <v>171</v>
      </c>
      <c r="P238" s="229"/>
      <c r="Q238" s="28"/>
      <c r="R238" s="34"/>
      <c r="S238" s="207"/>
      <c r="T238" s="219">
        <v>46223</v>
      </c>
      <c r="U238" s="219">
        <v>46230</v>
      </c>
      <c r="V238" s="28" t="s">
        <v>37</v>
      </c>
      <c r="W238" s="207" t="s">
        <v>3157</v>
      </c>
      <c r="X238" s="207"/>
      <c r="Y238" s="219"/>
      <c r="Z238" s="219"/>
      <c r="AA238" s="569"/>
      <c r="AB238" s="569"/>
      <c r="AC238" s="569"/>
      <c r="AD238" s="219"/>
      <c r="AE238" s="219"/>
      <c r="AF238" s="569"/>
      <c r="AG238" s="207"/>
      <c r="AH238" s="207"/>
      <c r="AI238" s="207"/>
      <c r="AJ238" s="207"/>
      <c r="AK238" s="207"/>
      <c r="AL238" s="207"/>
      <c r="AM238" s="207"/>
      <c r="AN238" s="207"/>
      <c r="AO238" s="207"/>
      <c r="AP238" s="207"/>
      <c r="AQ238" s="207"/>
      <c r="AR238" s="207"/>
      <c r="AS238" s="207"/>
      <c r="AT238" s="207"/>
      <c r="AU238" s="207"/>
      <c r="AV238" s="207"/>
      <c r="AW238" s="207"/>
      <c r="AX238" s="207"/>
      <c r="AY238" s="207"/>
      <c r="AZ238" s="207"/>
      <c r="BA238" s="207"/>
      <c r="BB238" s="207"/>
      <c r="BC238" s="207"/>
      <c r="BD238" s="207"/>
      <c r="BE238" s="207"/>
      <c r="BF238" s="207"/>
      <c r="BG238" s="207"/>
      <c r="BH238" s="207"/>
      <c r="BI238" s="207"/>
      <c r="BJ238" s="207"/>
      <c r="BK238" s="207"/>
      <c r="BL238" s="207"/>
      <c r="BM238" s="635" t="str">
        <f t="shared" si="17"/>
        <v>I</v>
      </c>
      <c r="BN238" s="2"/>
      <c r="BO238" s="2"/>
      <c r="BP238" s="2"/>
      <c r="BQ238" s="2"/>
      <c r="BR238" s="2"/>
      <c r="BS238" s="2"/>
      <c r="BT238" s="2"/>
      <c r="BU238" s="2"/>
      <c r="BV238" s="2"/>
      <c r="BW238" s="2"/>
    </row>
    <row r="239" spans="1:75" s="7" customFormat="1" ht="38.25" hidden="1">
      <c r="A239" s="277">
        <v>47</v>
      </c>
      <c r="B239" s="277" t="str">
        <f t="shared" si="16"/>
        <v>PSS05B_Adani Renewable Energy 44 Limited (ARE44L)</v>
      </c>
      <c r="C239" s="278" t="s">
        <v>444</v>
      </c>
      <c r="D239" s="279" t="s">
        <v>637</v>
      </c>
      <c r="E239" s="28" t="s">
        <v>689</v>
      </c>
      <c r="F239" s="448" t="s">
        <v>842</v>
      </c>
      <c r="G239" s="280"/>
      <c r="H239" s="289" t="s">
        <v>843</v>
      </c>
      <c r="I239" s="28" t="s">
        <v>141</v>
      </c>
      <c r="J239" s="28"/>
      <c r="K239" s="567"/>
      <c r="L239" s="33"/>
      <c r="M239" s="568"/>
      <c r="N239" s="569" t="str" cm="1">
        <f t="array" ref="N239">_xlfn.IFNA(LOOKUP(2, 1/(MOD(COLUMN(O239:XFD239)-COLUMN(O239), 5)=2)/(O239:XFD239&lt;&gt;""), O239:XFD239),"Not Submitted")</f>
        <v>Delete</v>
      </c>
      <c r="O239" s="229"/>
      <c r="P239" s="229"/>
      <c r="Q239" s="28" t="s">
        <v>56</v>
      </c>
      <c r="R239" s="34"/>
      <c r="S239" s="402" t="s">
        <v>3201</v>
      </c>
      <c r="T239" s="219"/>
      <c r="U239" s="219"/>
      <c r="V239" s="569"/>
      <c r="W239" s="207"/>
      <c r="X239" s="207"/>
      <c r="Y239" s="219"/>
      <c r="Z239" s="219"/>
      <c r="AA239" s="569"/>
      <c r="AB239" s="569"/>
      <c r="AC239" s="569"/>
      <c r="AD239" s="219"/>
      <c r="AE239" s="219"/>
      <c r="AF239" s="569"/>
      <c r="AG239" s="207"/>
      <c r="AH239" s="207"/>
      <c r="AI239" s="207"/>
      <c r="AJ239" s="207"/>
      <c r="AK239" s="207"/>
      <c r="AL239" s="207"/>
      <c r="AM239" s="207"/>
      <c r="AN239" s="207"/>
      <c r="AO239" s="207"/>
      <c r="AP239" s="207"/>
      <c r="AQ239" s="207"/>
      <c r="AR239" s="207"/>
      <c r="AS239" s="207"/>
      <c r="AT239" s="207"/>
      <c r="AU239" s="207"/>
      <c r="AV239" s="207"/>
      <c r="AW239" s="207"/>
      <c r="AX239" s="207"/>
      <c r="AY239" s="207"/>
      <c r="AZ239" s="207"/>
      <c r="BA239" s="207"/>
      <c r="BB239" s="207"/>
      <c r="BC239" s="207"/>
      <c r="BD239" s="207"/>
      <c r="BE239" s="207"/>
      <c r="BF239" s="207"/>
      <c r="BG239" s="207"/>
      <c r="BH239" s="207"/>
      <c r="BI239" s="207"/>
      <c r="BJ239" s="207"/>
      <c r="BK239" s="207"/>
      <c r="BL239" s="207"/>
      <c r="BM239" s="635" t="str">
        <f t="shared" si="17"/>
        <v>I</v>
      </c>
      <c r="BN239" s="2"/>
      <c r="BO239" s="2"/>
      <c r="BP239" s="2"/>
      <c r="BQ239" s="2"/>
      <c r="BR239" s="2"/>
      <c r="BS239" s="2"/>
      <c r="BT239" s="2"/>
      <c r="BU239" s="2"/>
      <c r="BV239" s="2"/>
      <c r="BW239" s="2"/>
    </row>
    <row r="240" spans="1:75" s="7" customFormat="1" ht="27" hidden="1">
      <c r="A240" s="277">
        <f>A239+1</f>
        <v>48</v>
      </c>
      <c r="B240" s="277" t="str">
        <f t="shared" si="16"/>
        <v>PSS05B_Adani Renewable Energy 44 Limited (ARE44L)</v>
      </c>
      <c r="C240" s="278" t="s">
        <v>844</v>
      </c>
      <c r="D240" s="279" t="s">
        <v>637</v>
      </c>
      <c r="E240" s="28" t="s">
        <v>689</v>
      </c>
      <c r="F240" s="448" t="s">
        <v>845</v>
      </c>
      <c r="G240" s="280"/>
      <c r="H240" s="289" t="s">
        <v>846</v>
      </c>
      <c r="I240" s="28" t="s">
        <v>141</v>
      </c>
      <c r="J240" s="28" t="s">
        <v>142</v>
      </c>
      <c r="K240" s="567"/>
      <c r="L240" s="33"/>
      <c r="M240" s="568"/>
      <c r="N240" s="569" t="str" cm="1">
        <f t="array" ref="N240">_xlfn.IFNA(LOOKUP(2, 1/(MOD(COLUMN(O240:XFD240)-COLUMN(O240), 5)=2)/(O240:XFD240&lt;&gt;""), O240:XFD240),"Not Submitted")</f>
        <v>RFC</v>
      </c>
      <c r="O240" s="639" t="s">
        <v>847</v>
      </c>
      <c r="P240" s="639" t="s">
        <v>848</v>
      </c>
      <c r="Q240" s="28" t="s">
        <v>8</v>
      </c>
      <c r="R240" s="641" t="s">
        <v>849</v>
      </c>
      <c r="S240" s="207"/>
      <c r="T240" s="219">
        <v>46219</v>
      </c>
      <c r="U240" s="219">
        <v>46219</v>
      </c>
      <c r="V240" s="569" t="s">
        <v>8</v>
      </c>
      <c r="W240" s="207" t="s">
        <v>3128</v>
      </c>
      <c r="X240" s="207"/>
      <c r="Y240" s="219"/>
      <c r="Z240" s="219"/>
      <c r="AA240" s="569"/>
      <c r="AB240" s="569"/>
      <c r="AC240" s="569"/>
      <c r="AD240" s="219"/>
      <c r="AE240" s="219"/>
      <c r="AF240" s="569"/>
      <c r="AG240" s="207"/>
      <c r="AH240" s="207"/>
      <c r="AI240" s="207"/>
      <c r="AJ240" s="207"/>
      <c r="AK240" s="207"/>
      <c r="AL240" s="207"/>
      <c r="AM240" s="207"/>
      <c r="AN240" s="207"/>
      <c r="AO240" s="207"/>
      <c r="AP240" s="207"/>
      <c r="AQ240" s="207"/>
      <c r="AR240" s="207"/>
      <c r="AS240" s="207"/>
      <c r="AT240" s="207"/>
      <c r="AU240" s="207"/>
      <c r="AV240" s="207"/>
      <c r="AW240" s="207"/>
      <c r="AX240" s="207"/>
      <c r="AY240" s="207"/>
      <c r="AZ240" s="207"/>
      <c r="BA240" s="207"/>
      <c r="BB240" s="207"/>
      <c r="BC240" s="207"/>
      <c r="BD240" s="207"/>
      <c r="BE240" s="207"/>
      <c r="BF240" s="207"/>
      <c r="BG240" s="207"/>
      <c r="BH240" s="207"/>
      <c r="BI240" s="207"/>
      <c r="BJ240" s="207"/>
      <c r="BK240" s="207"/>
      <c r="BL240" s="207"/>
      <c r="BM240" s="635" t="str">
        <f t="shared" si="17"/>
        <v>E</v>
      </c>
      <c r="BN240" s="2"/>
      <c r="BO240" s="2"/>
      <c r="BP240" s="2"/>
      <c r="BQ240" s="2"/>
      <c r="BR240" s="2"/>
      <c r="BS240" s="2"/>
      <c r="BT240" s="2"/>
      <c r="BU240" s="2"/>
      <c r="BV240" s="2"/>
      <c r="BW240" s="2"/>
    </row>
    <row r="241" spans="1:75" s="7" customFormat="1" ht="27" hidden="1">
      <c r="A241" s="277">
        <v>48</v>
      </c>
      <c r="B241" s="277" t="str">
        <f t="shared" ref="B241:B260" si="18">$A$1</f>
        <v>PSS05B_Adani Renewable Energy 44 Limited (ARE44L)</v>
      </c>
      <c r="C241" s="278" t="s">
        <v>844</v>
      </c>
      <c r="D241" s="279" t="s">
        <v>637</v>
      </c>
      <c r="E241" s="28" t="s">
        <v>689</v>
      </c>
      <c r="F241" s="448" t="s">
        <v>850</v>
      </c>
      <c r="G241" s="280"/>
      <c r="H241" s="289" t="s">
        <v>851</v>
      </c>
      <c r="I241" s="28" t="s">
        <v>141</v>
      </c>
      <c r="J241" s="28" t="s">
        <v>142</v>
      </c>
      <c r="K241" s="567"/>
      <c r="L241" s="33"/>
      <c r="M241" s="568"/>
      <c r="N241" s="569" t="str" cm="1">
        <f t="array" ref="N241">_xlfn.IFNA(LOOKUP(2, 1/(MOD(COLUMN(O241:XFD241)-COLUMN(O241), 5)=2)/(O241:XFD241&lt;&gt;""), O241:XFD241),"Not Submitted")</f>
        <v>RFC</v>
      </c>
      <c r="O241" s="639" t="s">
        <v>847</v>
      </c>
      <c r="P241" s="639" t="s">
        <v>848</v>
      </c>
      <c r="Q241" s="28" t="s">
        <v>8</v>
      </c>
      <c r="R241" s="641" t="s">
        <v>849</v>
      </c>
      <c r="S241" s="207"/>
      <c r="T241" s="219">
        <v>46219</v>
      </c>
      <c r="U241" s="219">
        <v>46219</v>
      </c>
      <c r="V241" s="569" t="s">
        <v>8</v>
      </c>
      <c r="W241" s="207" t="s">
        <v>3128</v>
      </c>
      <c r="X241" s="207"/>
      <c r="Y241" s="219"/>
      <c r="Z241" s="219"/>
      <c r="AA241" s="569"/>
      <c r="AB241" s="569"/>
      <c r="AC241" s="569"/>
      <c r="AD241" s="219"/>
      <c r="AE241" s="219"/>
      <c r="AF241" s="569"/>
      <c r="AG241" s="207"/>
      <c r="AH241" s="207"/>
      <c r="AI241" s="207"/>
      <c r="AJ241" s="207"/>
      <c r="AK241" s="207"/>
      <c r="AL241" s="207"/>
      <c r="AM241" s="207"/>
      <c r="AN241" s="207"/>
      <c r="AO241" s="207"/>
      <c r="AP241" s="207"/>
      <c r="AQ241" s="207"/>
      <c r="AR241" s="207"/>
      <c r="AS241" s="207"/>
      <c r="AT241" s="207"/>
      <c r="AU241" s="207"/>
      <c r="AV241" s="207"/>
      <c r="AW241" s="207"/>
      <c r="AX241" s="207"/>
      <c r="AY241" s="207"/>
      <c r="AZ241" s="207"/>
      <c r="BA241" s="207"/>
      <c r="BB241" s="207"/>
      <c r="BC241" s="207"/>
      <c r="BD241" s="207"/>
      <c r="BE241" s="207"/>
      <c r="BF241" s="207"/>
      <c r="BG241" s="207"/>
      <c r="BH241" s="207"/>
      <c r="BI241" s="207"/>
      <c r="BJ241" s="207"/>
      <c r="BK241" s="207"/>
      <c r="BL241" s="207"/>
      <c r="BM241" s="635" t="str">
        <f t="shared" si="17"/>
        <v>E</v>
      </c>
      <c r="BN241" s="2"/>
      <c r="BO241" s="2"/>
      <c r="BP241" s="2"/>
      <c r="BQ241" s="2"/>
      <c r="BR241" s="2"/>
      <c r="BS241" s="2"/>
      <c r="BT241" s="2"/>
      <c r="BU241" s="2"/>
      <c r="BV241" s="2"/>
      <c r="BW241" s="2"/>
    </row>
    <row r="242" spans="1:75" s="670" customFormat="1" ht="38.25" hidden="1">
      <c r="A242" s="461">
        <f>A241+1</f>
        <v>49</v>
      </c>
      <c r="B242" s="461" t="str">
        <f t="shared" si="18"/>
        <v>PSS05B_Adani Renewable Energy 44 Limited (ARE44L)</v>
      </c>
      <c r="C242" s="286" t="s">
        <v>852</v>
      </c>
      <c r="D242" s="500" t="s">
        <v>637</v>
      </c>
      <c r="E242" s="501" t="s">
        <v>689</v>
      </c>
      <c r="F242" s="617" t="s">
        <v>853</v>
      </c>
      <c r="G242" s="280"/>
      <c r="H242" s="503" t="s">
        <v>854</v>
      </c>
      <c r="I242" s="501"/>
      <c r="J242" s="501"/>
      <c r="K242" s="618"/>
      <c r="L242" s="619"/>
      <c r="M242" s="620"/>
      <c r="N242" s="621" t="str" cm="1">
        <f t="array" ref="N242">_xlfn.IFNA(LOOKUP(2, 1/(MOD(COLUMN(O242:XFD242)-COLUMN(O242), 5)=2)/(O242:XFD242&lt;&gt;""), O242:XFD242),"Not Submitted")</f>
        <v>Delete</v>
      </c>
      <c r="O242" s="637"/>
      <c r="P242" s="637"/>
      <c r="Q242" s="501" t="s">
        <v>56</v>
      </c>
      <c r="R242" s="638"/>
      <c r="S242" s="207" t="s">
        <v>2952</v>
      </c>
      <c r="T242" s="493"/>
      <c r="U242" s="493"/>
      <c r="V242" s="621"/>
      <c r="W242" s="498"/>
      <c r="X242" s="498"/>
      <c r="Y242" s="493"/>
      <c r="Z242" s="493"/>
      <c r="AA242" s="621"/>
      <c r="AB242" s="621"/>
      <c r="AC242" s="621"/>
      <c r="AD242" s="493"/>
      <c r="AE242" s="493"/>
      <c r="AF242" s="621"/>
      <c r="AG242" s="498"/>
      <c r="AH242" s="498"/>
      <c r="AI242" s="498"/>
      <c r="AJ242" s="498"/>
      <c r="AK242" s="498"/>
      <c r="AL242" s="498"/>
      <c r="AM242" s="498"/>
      <c r="AN242" s="498"/>
      <c r="AO242" s="498"/>
      <c r="AP242" s="498"/>
      <c r="AQ242" s="498"/>
      <c r="AR242" s="498"/>
      <c r="AS242" s="498"/>
      <c r="AT242" s="498"/>
      <c r="AU242" s="498"/>
      <c r="AV242" s="498"/>
      <c r="AW242" s="498"/>
      <c r="AX242" s="498"/>
      <c r="AY242" s="498"/>
      <c r="AZ242" s="498"/>
      <c r="BA242" s="498"/>
      <c r="BB242" s="498"/>
      <c r="BC242" s="498"/>
      <c r="BD242" s="498"/>
      <c r="BE242" s="498"/>
      <c r="BF242" s="498"/>
      <c r="BG242" s="498"/>
      <c r="BH242" s="498"/>
      <c r="BI242" s="498"/>
      <c r="BJ242" s="498"/>
      <c r="BK242" s="498"/>
      <c r="BL242" s="498"/>
      <c r="BM242" s="676" t="str">
        <f t="shared" si="17"/>
        <v>E</v>
      </c>
      <c r="BN242" s="499"/>
      <c r="BO242" s="499"/>
      <c r="BP242" s="499"/>
      <c r="BQ242" s="499"/>
      <c r="BR242" s="499"/>
      <c r="BS242" s="499"/>
      <c r="BT242" s="499"/>
      <c r="BU242" s="499"/>
      <c r="BV242" s="499"/>
      <c r="BW242" s="499"/>
    </row>
    <row r="243" spans="1:75" s="7" customFormat="1" ht="27" hidden="1">
      <c r="A243" s="277">
        <v>49</v>
      </c>
      <c r="B243" s="277" t="str">
        <f t="shared" si="18"/>
        <v>PSS05B_Adani Renewable Energy 44 Limited (ARE44L)</v>
      </c>
      <c r="C243" s="278" t="s">
        <v>844</v>
      </c>
      <c r="D243" s="279" t="s">
        <v>637</v>
      </c>
      <c r="E243" s="28" t="s">
        <v>689</v>
      </c>
      <c r="F243" s="448" t="s">
        <v>855</v>
      </c>
      <c r="G243" s="280"/>
      <c r="H243" s="289" t="s">
        <v>856</v>
      </c>
      <c r="I243" s="28" t="s">
        <v>141</v>
      </c>
      <c r="J243" s="28" t="s">
        <v>159</v>
      </c>
      <c r="K243" s="567"/>
      <c r="L243" s="33"/>
      <c r="M243" s="568"/>
      <c r="N243" s="569" t="str" cm="1">
        <f t="array" ref="N243">_xlfn.IFNA(LOOKUP(2, 1/(MOD(COLUMN(O243:XFD243)-COLUMN(O243), 5)=2)/(O243:XFD243&lt;&gt;""), O243:XFD243),"Not Submitted")</f>
        <v>RFC</v>
      </c>
      <c r="O243" s="229">
        <v>46161</v>
      </c>
      <c r="P243" s="229">
        <v>46161</v>
      </c>
      <c r="Q243" s="28" t="s">
        <v>8</v>
      </c>
      <c r="R243" s="34" t="s">
        <v>764</v>
      </c>
      <c r="S243" s="207"/>
      <c r="T243" s="219">
        <v>111938</v>
      </c>
      <c r="U243" s="219">
        <v>111938</v>
      </c>
      <c r="V243" s="569" t="s">
        <v>8</v>
      </c>
      <c r="W243" s="207" t="s">
        <v>2999</v>
      </c>
      <c r="X243" s="207"/>
      <c r="Y243" s="219"/>
      <c r="Z243" s="219"/>
      <c r="AA243" s="569"/>
      <c r="AB243" s="569"/>
      <c r="AC243" s="569"/>
      <c r="AD243" s="219"/>
      <c r="AE243" s="219"/>
      <c r="AF243" s="569"/>
      <c r="AG243" s="207"/>
      <c r="AH243" s="207"/>
      <c r="AI243" s="207"/>
      <c r="AJ243" s="207"/>
      <c r="AK243" s="207"/>
      <c r="AL243" s="207"/>
      <c r="AM243" s="207"/>
      <c r="AN243" s="207"/>
      <c r="AO243" s="207"/>
      <c r="AP243" s="207"/>
      <c r="AQ243" s="207"/>
      <c r="AR243" s="207"/>
      <c r="AS243" s="207"/>
      <c r="AT243" s="207"/>
      <c r="AU243" s="207"/>
      <c r="AV243" s="207"/>
      <c r="AW243" s="207"/>
      <c r="AX243" s="207"/>
      <c r="AY243" s="207"/>
      <c r="AZ243" s="207"/>
      <c r="BA243" s="207"/>
      <c r="BB243" s="207"/>
      <c r="BC243" s="207"/>
      <c r="BD243" s="207"/>
      <c r="BE243" s="207"/>
      <c r="BF243" s="207"/>
      <c r="BG243" s="207"/>
      <c r="BH243" s="207"/>
      <c r="BI243" s="207"/>
      <c r="BJ243" s="207"/>
      <c r="BK243" s="207"/>
      <c r="BL243" s="207"/>
      <c r="BM243" s="635" t="str">
        <f t="shared" si="17"/>
        <v>E</v>
      </c>
      <c r="BN243" s="2"/>
      <c r="BO243" s="2"/>
      <c r="BP243" s="2"/>
      <c r="BQ243" s="2"/>
      <c r="BR243" s="2"/>
      <c r="BS243" s="2"/>
      <c r="BT243" s="2"/>
      <c r="BU243" s="2"/>
      <c r="BV243" s="2"/>
      <c r="BW243" s="2"/>
    </row>
    <row r="244" spans="1:75" s="7" customFormat="1" ht="26.25" hidden="1">
      <c r="A244" s="277">
        <f>A243+1</f>
        <v>50</v>
      </c>
      <c r="B244" s="277" t="str">
        <f t="shared" si="18"/>
        <v>PSS05B_Adani Renewable Energy 44 Limited (ARE44L)</v>
      </c>
      <c r="C244" s="278" t="s">
        <v>857</v>
      </c>
      <c r="D244" s="279" t="s">
        <v>637</v>
      </c>
      <c r="E244" s="28" t="s">
        <v>689</v>
      </c>
      <c r="F244" s="448" t="s">
        <v>858</v>
      </c>
      <c r="G244" s="280"/>
      <c r="H244" s="289" t="s">
        <v>859</v>
      </c>
      <c r="I244" s="28"/>
      <c r="J244" s="28"/>
      <c r="K244" s="567"/>
      <c r="L244" s="33"/>
      <c r="M244" s="568"/>
      <c r="N244" s="569" t="str" cm="1">
        <f t="array" ref="N244">_xlfn.IFNA(LOOKUP(2, 1/(MOD(COLUMN(O244:XFD244)-COLUMN(O244), 5)=2)/(O244:XFD244&lt;&gt;""), O244:XFD244),"Not Submitted")</f>
        <v>Not Submitted</v>
      </c>
      <c r="O244" s="229"/>
      <c r="P244" s="229"/>
      <c r="Q244" s="28"/>
      <c r="R244" s="34"/>
      <c r="S244" s="207"/>
      <c r="T244" s="219"/>
      <c r="U244" s="219"/>
      <c r="V244" s="569"/>
      <c r="W244" s="207"/>
      <c r="X244" s="207"/>
      <c r="Y244" s="219"/>
      <c r="Z244" s="219"/>
      <c r="AA244" s="569"/>
      <c r="AB244" s="569"/>
      <c r="AC244" s="569"/>
      <c r="AD244" s="219"/>
      <c r="AE244" s="219"/>
      <c r="AF244" s="569"/>
      <c r="AG244" s="207"/>
      <c r="AH244" s="207"/>
      <c r="AI244" s="207"/>
      <c r="AJ244" s="207"/>
      <c r="AK244" s="207"/>
      <c r="AL244" s="207"/>
      <c r="AM244" s="207"/>
      <c r="AN244" s="207"/>
      <c r="AO244" s="207"/>
      <c r="AP244" s="207"/>
      <c r="AQ244" s="207"/>
      <c r="AR244" s="207"/>
      <c r="AS244" s="207"/>
      <c r="AT244" s="207"/>
      <c r="AU244" s="207"/>
      <c r="AV244" s="207"/>
      <c r="AW244" s="207"/>
      <c r="AX244" s="207"/>
      <c r="AY244" s="207"/>
      <c r="AZ244" s="207"/>
      <c r="BA244" s="207"/>
      <c r="BB244" s="207"/>
      <c r="BC244" s="207"/>
      <c r="BD244" s="207"/>
      <c r="BE244" s="207"/>
      <c r="BF244" s="207"/>
      <c r="BG244" s="207"/>
      <c r="BH244" s="207"/>
      <c r="BI244" s="207"/>
      <c r="BJ244" s="207"/>
      <c r="BK244" s="207"/>
      <c r="BL244" s="207"/>
      <c r="BM244" s="635" t="str">
        <f t="shared" si="17"/>
        <v>E</v>
      </c>
      <c r="BN244" s="2"/>
      <c r="BO244" s="2"/>
      <c r="BP244" s="2"/>
      <c r="BQ244" s="2"/>
      <c r="BR244" s="2"/>
      <c r="BS244" s="2"/>
      <c r="BT244" s="2"/>
      <c r="BU244" s="2"/>
      <c r="BV244" s="2"/>
      <c r="BW244" s="2"/>
    </row>
    <row r="245" spans="1:75" s="2" customFormat="1" ht="26.25" hidden="1">
      <c r="A245" s="277">
        <v>51</v>
      </c>
      <c r="B245" s="277" t="str">
        <f t="shared" si="18"/>
        <v>PSS05B_Adani Renewable Energy 44 Limited (ARE44L)</v>
      </c>
      <c r="C245" s="278" t="s">
        <v>857</v>
      </c>
      <c r="D245" s="279" t="s">
        <v>637</v>
      </c>
      <c r="E245" s="28" t="s">
        <v>689</v>
      </c>
      <c r="F245" s="448" t="s">
        <v>860</v>
      </c>
      <c r="G245" s="280"/>
      <c r="H245" s="289" t="s">
        <v>861</v>
      </c>
      <c r="I245" s="28" t="s">
        <v>141</v>
      </c>
      <c r="J245" s="28" t="s">
        <v>142</v>
      </c>
      <c r="K245" s="567"/>
      <c r="L245" s="33"/>
      <c r="M245" s="568"/>
      <c r="N245" s="569" t="str" cm="1">
        <f t="array" ref="N245">_xlfn.IFNA(LOOKUP(2, 1/(MOD(COLUMN(O245:XFD245)-COLUMN(O245), 5)=2)/(O245:XFD245&lt;&gt;""), O245:XFD245),"Not Submitted")</f>
        <v>Cat. -I</v>
      </c>
      <c r="O245" s="229">
        <v>46214</v>
      </c>
      <c r="P245" s="229">
        <v>46214</v>
      </c>
      <c r="Q245" s="28" t="s">
        <v>33</v>
      </c>
      <c r="R245" s="34" t="s">
        <v>3099</v>
      </c>
      <c r="S245" s="207"/>
      <c r="T245" s="219"/>
      <c r="U245" s="219"/>
      <c r="V245" s="569"/>
      <c r="W245" s="207"/>
      <c r="X245" s="207"/>
      <c r="Y245" s="219"/>
      <c r="Z245" s="219"/>
      <c r="AA245" s="569"/>
      <c r="AB245" s="569"/>
      <c r="AC245" s="569"/>
      <c r="AD245" s="219"/>
      <c r="AE245" s="219"/>
      <c r="AF245" s="569"/>
      <c r="AG245" s="207"/>
      <c r="AH245" s="207"/>
      <c r="AI245" s="207"/>
      <c r="AJ245" s="207"/>
      <c r="AK245" s="207"/>
      <c r="AL245" s="207"/>
      <c r="AM245" s="207"/>
      <c r="AN245" s="207"/>
      <c r="AO245" s="207"/>
      <c r="AP245" s="207"/>
      <c r="AQ245" s="207"/>
      <c r="AR245" s="207"/>
      <c r="AS245" s="207"/>
      <c r="AT245" s="207"/>
      <c r="AU245" s="207"/>
      <c r="AV245" s="207"/>
      <c r="AW245" s="207"/>
      <c r="AX245" s="207"/>
      <c r="AY245" s="207"/>
      <c r="AZ245" s="207"/>
      <c r="BA245" s="207"/>
      <c r="BB245" s="207"/>
      <c r="BC245" s="207"/>
      <c r="BD245" s="207"/>
      <c r="BE245" s="207"/>
      <c r="BF245" s="207"/>
      <c r="BG245" s="207"/>
      <c r="BH245" s="207"/>
      <c r="BI245" s="207"/>
      <c r="BJ245" s="207"/>
      <c r="BK245" s="207"/>
      <c r="BL245" s="207"/>
      <c r="BM245" s="635" t="str">
        <f t="shared" si="17"/>
        <v>C</v>
      </c>
    </row>
    <row r="246" spans="1:75" s="2" customFormat="1" ht="26.25" hidden="1">
      <c r="A246" s="277">
        <f>A247+1</f>
        <v>51</v>
      </c>
      <c r="B246" s="277" t="str">
        <f t="shared" si="18"/>
        <v>PSS05B_Adani Renewable Energy 44 Limited (ARE44L)</v>
      </c>
      <c r="C246" s="278" t="s">
        <v>857</v>
      </c>
      <c r="D246" s="279" t="s">
        <v>637</v>
      </c>
      <c r="E246" s="28" t="s">
        <v>689</v>
      </c>
      <c r="F246" s="448" t="s">
        <v>862</v>
      </c>
      <c r="G246" s="280"/>
      <c r="H246" s="289" t="s">
        <v>863</v>
      </c>
      <c r="I246" s="28"/>
      <c r="J246" s="28"/>
      <c r="K246" s="567"/>
      <c r="L246" s="33"/>
      <c r="M246" s="568"/>
      <c r="N246" s="569" t="str" cm="1">
        <f t="array" ref="N246">_xlfn.IFNA(LOOKUP(2, 1/(MOD(COLUMN(O246:XFD246)-COLUMN(O246), 5)=2)/(O246:XFD246&lt;&gt;""), O246:XFD246),"Not Submitted")</f>
        <v>Delete</v>
      </c>
      <c r="O246" s="229"/>
      <c r="P246" s="229"/>
      <c r="Q246" s="28" t="s">
        <v>56</v>
      </c>
      <c r="R246" s="34"/>
      <c r="S246" s="207" t="s">
        <v>3196</v>
      </c>
      <c r="T246" s="219"/>
      <c r="U246" s="219"/>
      <c r="V246" s="569"/>
      <c r="W246" s="207"/>
      <c r="X246" s="207"/>
      <c r="Y246" s="219"/>
      <c r="Z246" s="219"/>
      <c r="AA246" s="569"/>
      <c r="AB246" s="569"/>
      <c r="AC246" s="569"/>
      <c r="AD246" s="219"/>
      <c r="AE246" s="219"/>
      <c r="AF246" s="569"/>
      <c r="AG246" s="207"/>
      <c r="AH246" s="207"/>
      <c r="AI246" s="207"/>
      <c r="AJ246" s="207"/>
      <c r="AK246" s="207"/>
      <c r="AL246" s="207"/>
      <c r="AM246" s="207"/>
      <c r="AN246" s="207"/>
      <c r="AO246" s="207"/>
      <c r="AP246" s="207"/>
      <c r="AQ246" s="207"/>
      <c r="AR246" s="207"/>
      <c r="AS246" s="207"/>
      <c r="AT246" s="207"/>
      <c r="AU246" s="207"/>
      <c r="AV246" s="207"/>
      <c r="AW246" s="207"/>
      <c r="AX246" s="207"/>
      <c r="AY246" s="207"/>
      <c r="AZ246" s="207"/>
      <c r="BA246" s="207"/>
      <c r="BB246" s="207"/>
      <c r="BC246" s="207"/>
      <c r="BD246" s="207"/>
      <c r="BE246" s="207"/>
      <c r="BF246" s="207"/>
      <c r="BG246" s="207"/>
      <c r="BH246" s="207"/>
      <c r="BI246" s="207"/>
      <c r="BJ246" s="207"/>
      <c r="BK246" s="207"/>
      <c r="BL246" s="207"/>
      <c r="BM246" s="635" t="str">
        <f t="shared" si="17"/>
        <v>C</v>
      </c>
    </row>
    <row r="247" spans="1:75" s="2" customFormat="1" ht="26.25" hidden="1">
      <c r="A247" s="277">
        <v>50</v>
      </c>
      <c r="B247" s="277" t="str">
        <f t="shared" si="18"/>
        <v>PSS05B_Adani Renewable Energy 44 Limited (ARE44L)</v>
      </c>
      <c r="C247" s="278" t="s">
        <v>857</v>
      </c>
      <c r="D247" s="279" t="s">
        <v>637</v>
      </c>
      <c r="E247" s="28" t="s">
        <v>689</v>
      </c>
      <c r="F247" s="448" t="s">
        <v>864</v>
      </c>
      <c r="G247" s="280"/>
      <c r="H247" s="289" t="s">
        <v>865</v>
      </c>
      <c r="I247" s="28"/>
      <c r="J247" s="28"/>
      <c r="K247" s="567"/>
      <c r="L247" s="33"/>
      <c r="M247" s="568"/>
      <c r="N247" s="569" t="str" cm="1">
        <f t="array" ref="N247">_xlfn.IFNA(LOOKUP(2, 1/(MOD(COLUMN(O247:XFD247)-COLUMN(O247), 5)=2)/(O247:XFD247&lt;&gt;""), O247:XFD247),"Not Submitted")</f>
        <v>RFC</v>
      </c>
      <c r="O247" s="229">
        <v>46072</v>
      </c>
      <c r="P247" s="229">
        <v>46072</v>
      </c>
      <c r="Q247" s="28" t="s">
        <v>8</v>
      </c>
      <c r="R247" s="34" t="s">
        <v>866</v>
      </c>
      <c r="S247" s="207"/>
      <c r="T247" s="219"/>
      <c r="U247" s="219"/>
      <c r="V247" s="569"/>
      <c r="W247" s="207"/>
      <c r="X247" s="207"/>
      <c r="Y247" s="219"/>
      <c r="Z247" s="219"/>
      <c r="AA247" s="569"/>
      <c r="AB247" s="569"/>
      <c r="AC247" s="569"/>
      <c r="AD247" s="219"/>
      <c r="AE247" s="219"/>
      <c r="AF247" s="569"/>
      <c r="AG247" s="207"/>
      <c r="AH247" s="207"/>
      <c r="AI247" s="207"/>
      <c r="AJ247" s="207"/>
      <c r="AK247" s="207"/>
      <c r="AL247" s="207"/>
      <c r="AM247" s="207"/>
      <c r="AN247" s="207"/>
      <c r="AO247" s="207"/>
      <c r="AP247" s="207"/>
      <c r="AQ247" s="207"/>
      <c r="AR247" s="207"/>
      <c r="AS247" s="207"/>
      <c r="AT247" s="207"/>
      <c r="AU247" s="207"/>
      <c r="AV247" s="207"/>
      <c r="AW247" s="207"/>
      <c r="AX247" s="207"/>
      <c r="AY247" s="207"/>
      <c r="AZ247" s="207"/>
      <c r="BA247" s="207"/>
      <c r="BB247" s="207"/>
      <c r="BC247" s="207"/>
      <c r="BD247" s="207"/>
      <c r="BE247" s="207"/>
      <c r="BF247" s="207"/>
      <c r="BG247" s="207"/>
      <c r="BH247" s="207"/>
      <c r="BI247" s="207"/>
      <c r="BJ247" s="207"/>
      <c r="BK247" s="207"/>
      <c r="BL247" s="207"/>
      <c r="BM247" s="635" t="str">
        <f t="shared" si="17"/>
        <v>C</v>
      </c>
    </row>
    <row r="248" spans="1:75" s="2" customFormat="1" ht="26.25" hidden="1">
      <c r="A248" s="277">
        <f>A245+1</f>
        <v>52</v>
      </c>
      <c r="B248" s="277" t="str">
        <f t="shared" si="18"/>
        <v>PSS05B_Adani Renewable Energy 44 Limited (ARE44L)</v>
      </c>
      <c r="C248" s="278" t="s">
        <v>589</v>
      </c>
      <c r="D248" s="279" t="s">
        <v>637</v>
      </c>
      <c r="E248" s="28" t="s">
        <v>689</v>
      </c>
      <c r="F248" s="448" t="s">
        <v>867</v>
      </c>
      <c r="G248" s="280"/>
      <c r="H248" s="289" t="s">
        <v>868</v>
      </c>
      <c r="I248" s="28"/>
      <c r="J248" s="28"/>
      <c r="K248" s="567"/>
      <c r="L248" s="33"/>
      <c r="M248" s="568"/>
      <c r="N248" s="569" t="str" cm="1">
        <f t="array" ref="N248">_xlfn.IFNA(LOOKUP(2, 1/(MOD(COLUMN(O248:XFD248)-COLUMN(O248), 5)=2)/(O248:XFD248&lt;&gt;""), O248:XFD248),"Not Submitted")</f>
        <v>RFC</v>
      </c>
      <c r="O248" s="229">
        <v>46144</v>
      </c>
      <c r="P248" s="229">
        <v>46144</v>
      </c>
      <c r="Q248" s="28" t="s">
        <v>33</v>
      </c>
      <c r="R248" s="34" t="s">
        <v>869</v>
      </c>
      <c r="S248" s="207"/>
      <c r="T248" s="219">
        <v>46246</v>
      </c>
      <c r="U248" s="219">
        <v>46246</v>
      </c>
      <c r="V248" s="569" t="s">
        <v>8</v>
      </c>
      <c r="W248" s="34" t="s">
        <v>3207</v>
      </c>
      <c r="X248" s="207"/>
      <c r="Y248" s="219"/>
      <c r="Z248" s="219"/>
      <c r="AA248" s="569"/>
      <c r="AB248" s="569"/>
      <c r="AC248" s="569"/>
      <c r="AD248" s="219"/>
      <c r="AE248" s="219"/>
      <c r="AF248" s="569"/>
      <c r="AG248" s="207"/>
      <c r="AH248" s="207"/>
      <c r="AI248" s="207"/>
      <c r="AJ248" s="207"/>
      <c r="AK248" s="207"/>
      <c r="AL248" s="207"/>
      <c r="AM248" s="207"/>
      <c r="AN248" s="207"/>
      <c r="AO248" s="207"/>
      <c r="AP248" s="207"/>
      <c r="AQ248" s="207"/>
      <c r="AR248" s="207"/>
      <c r="AS248" s="207"/>
      <c r="AT248" s="207"/>
      <c r="AU248" s="207"/>
      <c r="AV248" s="207"/>
      <c r="AW248" s="207"/>
      <c r="AX248" s="207"/>
      <c r="AY248" s="207"/>
      <c r="AZ248" s="207"/>
      <c r="BA248" s="207"/>
      <c r="BB248" s="207"/>
      <c r="BC248" s="207"/>
      <c r="BD248" s="207"/>
      <c r="BE248" s="207"/>
      <c r="BF248" s="207"/>
      <c r="BG248" s="207"/>
      <c r="BH248" s="207"/>
      <c r="BI248" s="207"/>
      <c r="BJ248" s="207"/>
      <c r="BK248" s="207"/>
      <c r="BL248" s="207"/>
      <c r="BM248" s="635" t="str">
        <f t="shared" si="17"/>
        <v>E</v>
      </c>
    </row>
    <row r="249" spans="1:75" s="2" customFormat="1" ht="26.25" hidden="1">
      <c r="A249" s="277">
        <v>52</v>
      </c>
      <c r="B249" s="277" t="str">
        <f t="shared" si="18"/>
        <v>PSS05B_Adani Renewable Energy 44 Limited (ARE44L)</v>
      </c>
      <c r="C249" s="278" t="s">
        <v>589</v>
      </c>
      <c r="D249" s="279" t="s">
        <v>637</v>
      </c>
      <c r="E249" s="28" t="s">
        <v>689</v>
      </c>
      <c r="F249" s="448" t="s">
        <v>870</v>
      </c>
      <c r="G249" s="280"/>
      <c r="H249" s="289" t="s">
        <v>871</v>
      </c>
      <c r="I249" s="28" t="s">
        <v>141</v>
      </c>
      <c r="J249" s="28" t="s">
        <v>142</v>
      </c>
      <c r="K249" s="567"/>
      <c r="L249" s="33"/>
      <c r="M249" s="568"/>
      <c r="N249" s="569" t="str" cm="1">
        <f t="array" ref="N249">_xlfn.IFNA(LOOKUP(2, 1/(MOD(COLUMN(O249:XFD249)-COLUMN(O249), 5)=2)/(O249:XFD249&lt;&gt;""), O249:XFD249),"Not Submitted")</f>
        <v>Cat. -I</v>
      </c>
      <c r="O249" s="229">
        <v>46058</v>
      </c>
      <c r="P249" s="229">
        <v>46058</v>
      </c>
      <c r="Q249" s="28" t="s">
        <v>8</v>
      </c>
      <c r="R249" s="34" t="s">
        <v>872</v>
      </c>
      <c r="S249" s="207"/>
      <c r="T249" s="219">
        <v>46077</v>
      </c>
      <c r="U249" s="219">
        <v>46078</v>
      </c>
      <c r="V249" s="28" t="s">
        <v>33</v>
      </c>
      <c r="W249" s="34" t="s">
        <v>787</v>
      </c>
      <c r="X249" s="207"/>
      <c r="Y249" s="219">
        <v>46134</v>
      </c>
      <c r="Z249" s="219">
        <v>46135</v>
      </c>
      <c r="AA249" s="28" t="s">
        <v>33</v>
      </c>
      <c r="AB249" s="569" t="s">
        <v>873</v>
      </c>
      <c r="AC249" s="569"/>
      <c r="AD249" s="219"/>
      <c r="AE249" s="219"/>
      <c r="AF249" s="569"/>
      <c r="AG249" s="207"/>
      <c r="AH249" s="207"/>
      <c r="AI249" s="207"/>
      <c r="AJ249" s="207"/>
      <c r="AK249" s="207"/>
      <c r="AL249" s="207"/>
      <c r="AM249" s="207"/>
      <c r="AN249" s="207"/>
      <c r="AO249" s="207"/>
      <c r="AP249" s="207"/>
      <c r="AQ249" s="207"/>
      <c r="AR249" s="207"/>
      <c r="AS249" s="207"/>
      <c r="AT249" s="207"/>
      <c r="AU249" s="207"/>
      <c r="AV249" s="207"/>
      <c r="AW249" s="207"/>
      <c r="AX249" s="207"/>
      <c r="AY249" s="207"/>
      <c r="AZ249" s="207"/>
      <c r="BA249" s="207"/>
      <c r="BB249" s="207"/>
      <c r="BC249" s="207"/>
      <c r="BD249" s="207"/>
      <c r="BE249" s="207"/>
      <c r="BF249" s="207"/>
      <c r="BG249" s="207"/>
      <c r="BH249" s="207"/>
      <c r="BI249" s="207"/>
      <c r="BJ249" s="207"/>
      <c r="BK249" s="207"/>
      <c r="BL249" s="207"/>
      <c r="BM249" s="635" t="str">
        <f t="shared" si="17"/>
        <v>C</v>
      </c>
    </row>
    <row r="250" spans="1:75" s="2" customFormat="1" ht="26.25" hidden="1">
      <c r="A250" s="277">
        <f>A249+1</f>
        <v>53</v>
      </c>
      <c r="B250" s="277" t="str">
        <f t="shared" si="18"/>
        <v>PSS05B_Adani Renewable Energy 44 Limited (ARE44L)</v>
      </c>
      <c r="C250" s="278" t="s">
        <v>674</v>
      </c>
      <c r="D250" s="279" t="s">
        <v>637</v>
      </c>
      <c r="E250" s="28" t="s">
        <v>689</v>
      </c>
      <c r="F250" s="448" t="s">
        <v>874</v>
      </c>
      <c r="G250" s="280"/>
      <c r="H250" s="289" t="s">
        <v>677</v>
      </c>
      <c r="I250" s="28" t="s">
        <v>141</v>
      </c>
      <c r="J250" s="28" t="s">
        <v>142</v>
      </c>
      <c r="K250" s="567"/>
      <c r="L250" s="33"/>
      <c r="M250" s="568"/>
      <c r="N250" s="569" t="str" cm="1">
        <f t="array" ref="N250">_xlfn.IFNA(LOOKUP(2, 1/(MOD(COLUMN(O250:XFD250)-COLUMN(O250), 5)=2)/(O250:XFD250&lt;&gt;""), O250:XFD250),"Not Submitted")</f>
        <v>Delete</v>
      </c>
      <c r="O250" s="229"/>
      <c r="P250" s="229"/>
      <c r="Q250" s="28" t="s">
        <v>56</v>
      </c>
      <c r="R250" s="34"/>
      <c r="S250" s="207" t="s">
        <v>2973</v>
      </c>
      <c r="T250" s="219"/>
      <c r="U250" s="219"/>
      <c r="V250" s="569"/>
      <c r="W250" s="207"/>
      <c r="X250" s="207"/>
      <c r="Y250" s="219"/>
      <c r="Z250" s="219"/>
      <c r="AA250" s="569"/>
      <c r="AB250" s="569"/>
      <c r="AC250" s="569"/>
      <c r="AD250" s="219"/>
      <c r="AE250" s="219"/>
      <c r="AF250" s="569"/>
      <c r="AG250" s="207"/>
      <c r="AH250" s="207"/>
      <c r="AI250" s="207"/>
      <c r="AJ250" s="207"/>
      <c r="AK250" s="207"/>
      <c r="AL250" s="207"/>
      <c r="AM250" s="207"/>
      <c r="AN250" s="207"/>
      <c r="AO250" s="207"/>
      <c r="AP250" s="207"/>
      <c r="AQ250" s="207"/>
      <c r="AR250" s="207"/>
      <c r="AS250" s="207"/>
      <c r="AT250" s="207"/>
      <c r="AU250" s="207"/>
      <c r="AV250" s="207"/>
      <c r="AW250" s="207"/>
      <c r="AX250" s="207"/>
      <c r="AY250" s="207"/>
      <c r="AZ250" s="207"/>
      <c r="BA250" s="207"/>
      <c r="BB250" s="207"/>
      <c r="BC250" s="207"/>
      <c r="BD250" s="207"/>
      <c r="BE250" s="207"/>
      <c r="BF250" s="207"/>
      <c r="BG250" s="207"/>
      <c r="BH250" s="207"/>
      <c r="BI250" s="207"/>
      <c r="BJ250" s="207"/>
      <c r="BK250" s="207"/>
      <c r="BL250" s="207"/>
      <c r="BM250" s="635" t="str">
        <f t="shared" si="17"/>
        <v>C</v>
      </c>
    </row>
    <row r="251" spans="1:75" s="2" customFormat="1" ht="26.25" hidden="1">
      <c r="A251" s="277">
        <v>53</v>
      </c>
      <c r="B251" s="277" t="str">
        <f t="shared" si="18"/>
        <v>PSS05B_Adani Renewable Energy 44 Limited (ARE44L)</v>
      </c>
      <c r="C251" s="278" t="s">
        <v>875</v>
      </c>
      <c r="D251" s="279" t="s">
        <v>637</v>
      </c>
      <c r="E251" s="28" t="s">
        <v>689</v>
      </c>
      <c r="F251" s="448" t="s">
        <v>876</v>
      </c>
      <c r="G251" s="280"/>
      <c r="H251" s="289" t="s">
        <v>877</v>
      </c>
      <c r="I251" s="28"/>
      <c r="J251" s="28"/>
      <c r="K251" s="567"/>
      <c r="L251" s="33"/>
      <c r="M251" s="568"/>
      <c r="N251" s="569" t="str" cm="1">
        <f t="array" ref="N251">_xlfn.IFNA(LOOKUP(2, 1/(MOD(COLUMN(O251:XFD251)-COLUMN(O251), 5)=2)/(O251:XFD251&lt;&gt;""), O251:XFD251),"Not Submitted")</f>
        <v>Not Submitted</v>
      </c>
      <c r="O251" s="229"/>
      <c r="P251" s="229"/>
      <c r="Q251" s="28"/>
      <c r="R251" s="34"/>
      <c r="S251" s="207"/>
      <c r="T251" s="219"/>
      <c r="U251" s="219"/>
      <c r="V251" s="569"/>
      <c r="W251" s="207"/>
      <c r="X251" s="207"/>
      <c r="Y251" s="219"/>
      <c r="Z251" s="219"/>
      <c r="AA251" s="569"/>
      <c r="AB251" s="569"/>
      <c r="AC251" s="569"/>
      <c r="AD251" s="219"/>
      <c r="AE251" s="219"/>
      <c r="AF251" s="569"/>
      <c r="AG251" s="207"/>
      <c r="AH251" s="207"/>
      <c r="AI251" s="207"/>
      <c r="AJ251" s="207"/>
      <c r="AK251" s="207"/>
      <c r="AL251" s="207"/>
      <c r="AM251" s="207"/>
      <c r="AN251" s="207"/>
      <c r="AO251" s="207"/>
      <c r="AP251" s="207"/>
      <c r="AQ251" s="207"/>
      <c r="AR251" s="207"/>
      <c r="AS251" s="207"/>
      <c r="AT251" s="207"/>
      <c r="AU251" s="207"/>
      <c r="AV251" s="207"/>
      <c r="AW251" s="207"/>
      <c r="AX251" s="207"/>
      <c r="AY251" s="207"/>
      <c r="AZ251" s="207"/>
      <c r="BA251" s="207"/>
      <c r="BB251" s="207"/>
      <c r="BC251" s="207"/>
      <c r="BD251" s="207"/>
      <c r="BE251" s="207"/>
      <c r="BF251" s="207"/>
      <c r="BG251" s="207"/>
      <c r="BH251" s="207"/>
      <c r="BI251" s="207"/>
      <c r="BJ251" s="207"/>
      <c r="BK251" s="207"/>
      <c r="BL251" s="207"/>
      <c r="BM251" s="635" t="str">
        <f t="shared" si="17"/>
        <v>E</v>
      </c>
    </row>
    <row r="252" spans="1:75" s="2" customFormat="1" ht="38.25" hidden="1">
      <c r="A252" s="277">
        <f>A251+1</f>
        <v>54</v>
      </c>
      <c r="B252" s="277" t="str">
        <f t="shared" si="18"/>
        <v>PSS05B_Adani Renewable Energy 44 Limited (ARE44L)</v>
      </c>
      <c r="C252" s="278" t="s">
        <v>875</v>
      </c>
      <c r="D252" s="279" t="s">
        <v>637</v>
      </c>
      <c r="E252" s="28" t="s">
        <v>689</v>
      </c>
      <c r="F252" s="448" t="s">
        <v>878</v>
      </c>
      <c r="G252" s="280"/>
      <c r="H252" s="289" t="s">
        <v>879</v>
      </c>
      <c r="I252" s="28" t="s">
        <v>141</v>
      </c>
      <c r="J252" s="28" t="s">
        <v>142</v>
      </c>
      <c r="K252" s="567"/>
      <c r="L252" s="33"/>
      <c r="M252" s="568"/>
      <c r="N252" s="569" t="str" cm="1">
        <f t="array" ref="N252">_xlfn.IFNA(LOOKUP(2, 1/(MOD(COLUMN(O252:XFD252)-COLUMN(O252), 5)=2)/(O252:XFD252&lt;&gt;""), O252:XFD252),"Not Submitted")</f>
        <v>RFC</v>
      </c>
      <c r="O252" s="229">
        <v>46219</v>
      </c>
      <c r="P252" s="229">
        <v>46220</v>
      </c>
      <c r="Q252" s="28" t="s">
        <v>8</v>
      </c>
      <c r="R252" s="34" t="s">
        <v>3131</v>
      </c>
      <c r="S252" s="205" t="s">
        <v>3024</v>
      </c>
      <c r="T252" s="493">
        <v>46079</v>
      </c>
      <c r="U252" s="493">
        <v>46079</v>
      </c>
      <c r="V252" s="621"/>
      <c r="W252" s="498" t="s">
        <v>880</v>
      </c>
      <c r="X252" s="207"/>
      <c r="Y252" s="219"/>
      <c r="Z252" s="219"/>
      <c r="AA252" s="569"/>
      <c r="AB252" s="569"/>
      <c r="AC252" s="569"/>
      <c r="AD252" s="219"/>
      <c r="AE252" s="219"/>
      <c r="AF252" s="569"/>
      <c r="AG252" s="207"/>
      <c r="AH252" s="207"/>
      <c r="AI252" s="207"/>
      <c r="AJ252" s="207"/>
      <c r="AK252" s="207"/>
      <c r="AL252" s="207"/>
      <c r="AM252" s="207"/>
      <c r="AN252" s="207"/>
      <c r="AO252" s="207"/>
      <c r="AP252" s="207"/>
      <c r="AQ252" s="207"/>
      <c r="AR252" s="207"/>
      <c r="AS252" s="207"/>
      <c r="AT252" s="207"/>
      <c r="AU252" s="207"/>
      <c r="AV252" s="207"/>
      <c r="AW252" s="207"/>
      <c r="AX252" s="207"/>
      <c r="AY252" s="207"/>
      <c r="AZ252" s="207"/>
      <c r="BA252" s="207"/>
      <c r="BB252" s="207"/>
      <c r="BC252" s="207"/>
      <c r="BD252" s="207"/>
      <c r="BE252" s="207"/>
      <c r="BF252" s="207"/>
      <c r="BG252" s="207"/>
      <c r="BH252" s="207"/>
      <c r="BI252" s="207"/>
      <c r="BJ252" s="207"/>
      <c r="BK252" s="207"/>
      <c r="BL252" s="207"/>
      <c r="BM252" s="635" t="str">
        <f t="shared" si="17"/>
        <v>E</v>
      </c>
    </row>
    <row r="253" spans="1:75" s="2" customFormat="1" ht="26.25" hidden="1">
      <c r="A253" s="277">
        <v>54</v>
      </c>
      <c r="B253" s="277" t="str">
        <f t="shared" si="18"/>
        <v>PSS05B_Adani Renewable Energy 44 Limited (ARE44L)</v>
      </c>
      <c r="C253" s="278" t="s">
        <v>881</v>
      </c>
      <c r="D253" s="279" t="s">
        <v>637</v>
      </c>
      <c r="E253" s="28" t="s">
        <v>689</v>
      </c>
      <c r="F253" s="448" t="s">
        <v>882</v>
      </c>
      <c r="G253" s="280"/>
      <c r="H253" s="289" t="s">
        <v>883</v>
      </c>
      <c r="I253" s="28"/>
      <c r="J253" s="28"/>
      <c r="K253" s="567"/>
      <c r="L253" s="33"/>
      <c r="M253" s="568"/>
      <c r="N253" s="569" t="str" cm="1">
        <f t="array" ref="N253">_xlfn.IFNA(LOOKUP(2, 1/(MOD(COLUMN(O253:XFD253)-COLUMN(O253), 5)=2)/(O253:XFD253&lt;&gt;""), O253:XFD253),"Not Submitted")</f>
        <v>Cat. -I</v>
      </c>
      <c r="O253" s="229">
        <v>46113</v>
      </c>
      <c r="P253" s="229">
        <v>46114</v>
      </c>
      <c r="Q253" s="28" t="s">
        <v>33</v>
      </c>
      <c r="R253" s="34" t="s">
        <v>884</v>
      </c>
      <c r="S253" s="207"/>
      <c r="T253" s="219"/>
      <c r="U253" s="219"/>
      <c r="V253" s="569"/>
      <c r="W253" s="207"/>
      <c r="X253" s="207"/>
      <c r="Y253" s="219"/>
      <c r="Z253" s="219"/>
      <c r="AA253" s="569"/>
      <c r="AB253" s="569"/>
      <c r="AC253" s="569"/>
      <c r="AD253" s="219"/>
      <c r="AE253" s="219"/>
      <c r="AF253" s="569"/>
      <c r="AG253" s="207"/>
      <c r="AH253" s="207"/>
      <c r="AI253" s="207"/>
      <c r="AJ253" s="207"/>
      <c r="AK253" s="207"/>
      <c r="AL253" s="207"/>
      <c r="AM253" s="207"/>
      <c r="AN253" s="207"/>
      <c r="AO253" s="207"/>
      <c r="AP253" s="207"/>
      <c r="AQ253" s="207"/>
      <c r="AR253" s="207"/>
      <c r="AS253" s="207"/>
      <c r="AT253" s="207"/>
      <c r="AU253" s="207"/>
      <c r="AV253" s="207"/>
      <c r="AW253" s="207"/>
      <c r="AX253" s="207"/>
      <c r="AY253" s="207"/>
      <c r="AZ253" s="207"/>
      <c r="BA253" s="207"/>
      <c r="BB253" s="207"/>
      <c r="BC253" s="207"/>
      <c r="BD253" s="207"/>
      <c r="BE253" s="207"/>
      <c r="BF253" s="207"/>
      <c r="BG253" s="207"/>
      <c r="BH253" s="207"/>
      <c r="BI253" s="207"/>
      <c r="BJ253" s="207"/>
      <c r="BK253" s="207"/>
      <c r="BL253" s="207"/>
      <c r="BM253" s="635" t="str">
        <f t="shared" si="17"/>
        <v>E</v>
      </c>
    </row>
    <row r="254" spans="1:75" s="2" customFormat="1" ht="26.25" hidden="1">
      <c r="A254" s="277">
        <f>A253+1</f>
        <v>55</v>
      </c>
      <c r="B254" s="277" t="str">
        <f t="shared" si="18"/>
        <v>PSS05B_Adani Renewable Energy 44 Limited (ARE44L)</v>
      </c>
      <c r="C254" s="278" t="s">
        <v>885</v>
      </c>
      <c r="D254" s="279" t="s">
        <v>637</v>
      </c>
      <c r="E254" s="28" t="s">
        <v>689</v>
      </c>
      <c r="F254" s="448" t="s">
        <v>886</v>
      </c>
      <c r="G254" s="280"/>
      <c r="H254" s="289" t="s">
        <v>887</v>
      </c>
      <c r="I254" s="28" t="s">
        <v>141</v>
      </c>
      <c r="J254" s="28" t="s">
        <v>142</v>
      </c>
      <c r="K254" s="567"/>
      <c r="L254" s="33"/>
      <c r="M254" s="568"/>
      <c r="N254" s="569" t="str" cm="1">
        <f t="array" ref="N254">_xlfn.IFNA(LOOKUP(2, 1/(MOD(COLUMN(O254:XFD254)-COLUMN(O254), 5)=2)/(O254:XFD254&lt;&gt;""), O254:XFD254),"Not Submitted")</f>
        <v>RFC</v>
      </c>
      <c r="O254" s="229">
        <v>46083</v>
      </c>
      <c r="P254" s="229">
        <v>46083</v>
      </c>
      <c r="Q254" s="28" t="s">
        <v>33</v>
      </c>
      <c r="R254" s="34" t="s">
        <v>888</v>
      </c>
      <c r="S254" s="207"/>
      <c r="T254" s="219">
        <v>46183</v>
      </c>
      <c r="U254" s="219">
        <v>46183</v>
      </c>
      <c r="V254" s="569" t="s">
        <v>8</v>
      </c>
      <c r="W254" s="207" t="s">
        <v>889</v>
      </c>
      <c r="X254" s="207"/>
      <c r="Y254" s="219"/>
      <c r="Z254" s="219"/>
      <c r="AA254" s="569"/>
      <c r="AB254" s="569"/>
      <c r="AC254" s="569"/>
      <c r="AD254" s="219"/>
      <c r="AE254" s="219"/>
      <c r="AF254" s="569"/>
      <c r="AG254" s="207"/>
      <c r="AH254" s="207"/>
      <c r="AI254" s="207"/>
      <c r="AJ254" s="207"/>
      <c r="AK254" s="207"/>
      <c r="AL254" s="207"/>
      <c r="AM254" s="207"/>
      <c r="AN254" s="207"/>
      <c r="AO254" s="207"/>
      <c r="AP254" s="207"/>
      <c r="AQ254" s="207"/>
      <c r="AR254" s="207"/>
      <c r="AS254" s="207"/>
      <c r="AT254" s="207"/>
      <c r="AU254" s="207"/>
      <c r="AV254" s="207"/>
      <c r="AW254" s="207"/>
      <c r="AX254" s="207"/>
      <c r="AY254" s="207"/>
      <c r="AZ254" s="207"/>
      <c r="BA254" s="207"/>
      <c r="BB254" s="207"/>
      <c r="BC254" s="207"/>
      <c r="BD254" s="207"/>
      <c r="BE254" s="207"/>
      <c r="BF254" s="207"/>
      <c r="BG254" s="207"/>
      <c r="BH254" s="207"/>
      <c r="BI254" s="207"/>
      <c r="BJ254" s="207"/>
      <c r="BK254" s="207"/>
      <c r="BL254" s="207"/>
      <c r="BM254" s="635" t="str">
        <f t="shared" si="17"/>
        <v>E</v>
      </c>
    </row>
    <row r="255" spans="1:75" s="2" customFormat="1" ht="27" hidden="1">
      <c r="A255" s="277">
        <v>55</v>
      </c>
      <c r="B255" s="277" t="str">
        <f t="shared" si="18"/>
        <v>PSS05B_Adani Renewable Energy 44 Limited (ARE44L)</v>
      </c>
      <c r="C255" s="278" t="s">
        <v>890</v>
      </c>
      <c r="D255" s="279" t="s">
        <v>637</v>
      </c>
      <c r="E255" s="28" t="s">
        <v>689</v>
      </c>
      <c r="F255" s="448" t="s">
        <v>891</v>
      </c>
      <c r="G255" s="280"/>
      <c r="H255" s="289" t="s">
        <v>892</v>
      </c>
      <c r="I255" s="28" t="s">
        <v>141</v>
      </c>
      <c r="J255" s="28" t="s">
        <v>142</v>
      </c>
      <c r="K255" s="567"/>
      <c r="L255" s="33"/>
      <c r="M255" s="568"/>
      <c r="N255" s="569" t="str" cm="1">
        <f t="array" ref="N255">_xlfn.IFNA(LOOKUP(2, 1/(MOD(COLUMN(O255:XFD255)-COLUMN(O255), 5)=2)/(O255:XFD255&lt;&gt;""), O255:XFD255),"Not Submitted")</f>
        <v>Cat. -I</v>
      </c>
      <c r="O255" s="229">
        <v>46214</v>
      </c>
      <c r="P255" s="229">
        <v>46214</v>
      </c>
      <c r="Q255" s="28" t="s">
        <v>33</v>
      </c>
      <c r="R255" s="34" t="s">
        <v>3099</v>
      </c>
      <c r="S255" s="207"/>
      <c r="T255" s="219"/>
      <c r="U255" s="219"/>
      <c r="V255" s="569"/>
      <c r="W255" s="207"/>
      <c r="X255" s="207"/>
      <c r="Y255" s="219"/>
      <c r="Z255" s="219"/>
      <c r="AA255" s="569"/>
      <c r="AB255" s="569"/>
      <c r="AC255" s="569"/>
      <c r="AD255" s="219"/>
      <c r="AE255" s="219"/>
      <c r="AF255" s="569"/>
      <c r="AG255" s="207"/>
      <c r="AH255" s="207"/>
      <c r="AI255" s="207"/>
      <c r="AJ255" s="207"/>
      <c r="AK255" s="207"/>
      <c r="AL255" s="207"/>
      <c r="AM255" s="207"/>
      <c r="AN255" s="207"/>
      <c r="AO255" s="207"/>
      <c r="AP255" s="207"/>
      <c r="AQ255" s="207"/>
      <c r="AR255" s="207"/>
      <c r="AS255" s="207"/>
      <c r="AT255" s="207"/>
      <c r="AU255" s="207"/>
      <c r="AV255" s="207"/>
      <c r="AW255" s="207"/>
      <c r="AX255" s="207"/>
      <c r="AY255" s="207"/>
      <c r="AZ255" s="207"/>
      <c r="BA255" s="207"/>
      <c r="BB255" s="207"/>
      <c r="BC255" s="207"/>
      <c r="BD255" s="207"/>
      <c r="BE255" s="207"/>
      <c r="BF255" s="207"/>
      <c r="BG255" s="207"/>
      <c r="BH255" s="207"/>
      <c r="BI255" s="207"/>
      <c r="BJ255" s="207"/>
      <c r="BK255" s="207"/>
      <c r="BL255" s="207"/>
      <c r="BM255" s="635" t="str">
        <f t="shared" si="17"/>
        <v>C</v>
      </c>
    </row>
    <row r="256" spans="1:75" s="2" customFormat="1" ht="26.25" hidden="1">
      <c r="A256" s="277">
        <f>A153+1</f>
        <v>125</v>
      </c>
      <c r="B256" s="277" t="str">
        <f t="shared" si="18"/>
        <v>PSS05B_Adani Renewable Energy 44 Limited (ARE44L)</v>
      </c>
      <c r="C256" s="278" t="s">
        <v>893</v>
      </c>
      <c r="D256" s="279" t="s">
        <v>637</v>
      </c>
      <c r="E256" s="28" t="s">
        <v>689</v>
      </c>
      <c r="F256" s="448" t="s">
        <v>894</v>
      </c>
      <c r="G256" s="280"/>
      <c r="H256" s="289" t="s">
        <v>895</v>
      </c>
      <c r="I256" s="28" t="s">
        <v>141</v>
      </c>
      <c r="J256" s="28"/>
      <c r="K256" s="567">
        <v>46147</v>
      </c>
      <c r="L256" s="33"/>
      <c r="M256" s="568"/>
      <c r="N256" s="569" t="str" cm="1">
        <f t="array" ref="N256">_xlfn.IFNA(LOOKUP(2, 1/(MOD(COLUMN(O256:XFD256)-COLUMN(O256), 5)=2)/(O256:XFD256&lt;&gt;""), O256:XFD256),"Not Submitted")</f>
        <v>Cat. -I</v>
      </c>
      <c r="O256" s="229" t="s">
        <v>171</v>
      </c>
      <c r="P256" s="229"/>
      <c r="Q256" s="28"/>
      <c r="R256" s="34"/>
      <c r="S256" s="207"/>
      <c r="T256" s="219">
        <v>46151</v>
      </c>
      <c r="U256" s="219">
        <v>46153</v>
      </c>
      <c r="V256" s="569" t="s">
        <v>33</v>
      </c>
      <c r="W256" s="207" t="s">
        <v>896</v>
      </c>
      <c r="X256" s="207"/>
      <c r="Y256" s="219"/>
      <c r="Z256" s="219"/>
      <c r="AA256" s="569"/>
      <c r="AB256" s="569"/>
      <c r="AC256" s="569"/>
      <c r="AD256" s="219"/>
      <c r="AE256" s="219"/>
      <c r="AF256" s="569"/>
      <c r="AG256" s="207"/>
      <c r="AH256" s="207"/>
      <c r="AI256" s="207"/>
      <c r="AJ256" s="207"/>
      <c r="AK256" s="207"/>
      <c r="AL256" s="207"/>
      <c r="AM256" s="207"/>
      <c r="AN256" s="207"/>
      <c r="AO256" s="207"/>
      <c r="AP256" s="207"/>
      <c r="AQ256" s="207"/>
      <c r="AR256" s="207"/>
      <c r="AS256" s="207"/>
      <c r="AT256" s="207"/>
      <c r="AU256" s="207"/>
      <c r="AV256" s="207"/>
      <c r="AW256" s="207"/>
      <c r="AX256" s="207"/>
      <c r="AY256" s="207"/>
      <c r="AZ256" s="207"/>
      <c r="BA256" s="207"/>
      <c r="BB256" s="207"/>
      <c r="BC256" s="207"/>
      <c r="BD256" s="207"/>
      <c r="BE256" s="207"/>
      <c r="BF256" s="207"/>
      <c r="BG256" s="207"/>
      <c r="BH256" s="207"/>
      <c r="BI256" s="207"/>
      <c r="BJ256" s="207"/>
      <c r="BK256" s="207"/>
      <c r="BL256" s="207"/>
      <c r="BM256" s="635" t="str">
        <f t="shared" si="17"/>
        <v>C</v>
      </c>
    </row>
    <row r="257" spans="1:16382" s="2" customFormat="1" ht="26.25" hidden="1">
      <c r="A257" s="277"/>
      <c r="B257" s="277" t="str">
        <f t="shared" si="18"/>
        <v>PSS05B_Adani Renewable Energy 44 Limited (ARE44L)</v>
      </c>
      <c r="C257" s="278" t="s">
        <v>857</v>
      </c>
      <c r="D257" s="279" t="s">
        <v>637</v>
      </c>
      <c r="E257" s="28" t="s">
        <v>689</v>
      </c>
      <c r="F257" s="448" t="s">
        <v>3033</v>
      </c>
      <c r="G257" s="280"/>
      <c r="H257" s="289" t="s">
        <v>3034</v>
      </c>
      <c r="I257" s="28" t="s">
        <v>141</v>
      </c>
      <c r="J257" s="28"/>
      <c r="K257" s="567">
        <v>46199</v>
      </c>
      <c r="L257" s="33"/>
      <c r="M257" s="568"/>
      <c r="N257" s="569" t="str" cm="1">
        <f t="array" ref="N257">_xlfn.IFNA(LOOKUP(2, 1/(MOD(COLUMN(O257:XFD257)-COLUMN(O257), 5)=2)/(O257:XFD257&lt;&gt;""), O257:XFD257),"Not Submitted")</f>
        <v>Not Submitted</v>
      </c>
      <c r="O257" s="229"/>
      <c r="P257" s="229"/>
      <c r="Q257" s="28"/>
      <c r="R257" s="34"/>
      <c r="S257" s="207"/>
      <c r="T257" s="219"/>
      <c r="U257" s="219"/>
      <c r="V257" s="569"/>
      <c r="W257" s="207"/>
      <c r="X257" s="207"/>
      <c r="Y257" s="219"/>
      <c r="Z257" s="219"/>
      <c r="AA257" s="569"/>
      <c r="AB257" s="569"/>
      <c r="AC257" s="569"/>
      <c r="AD257" s="219"/>
      <c r="AE257" s="219"/>
      <c r="AF257" s="569"/>
      <c r="AG257" s="207"/>
      <c r="AH257" s="207"/>
      <c r="AI257" s="207"/>
      <c r="AJ257" s="207"/>
      <c r="AK257" s="207"/>
      <c r="AL257" s="207"/>
      <c r="AM257" s="207"/>
      <c r="AN257" s="207"/>
      <c r="AO257" s="207"/>
      <c r="AP257" s="207"/>
      <c r="AQ257" s="207"/>
      <c r="AR257" s="207"/>
      <c r="AS257" s="207"/>
      <c r="AT257" s="207"/>
      <c r="AU257" s="207"/>
      <c r="AV257" s="207"/>
      <c r="AW257" s="207"/>
      <c r="AX257" s="207"/>
      <c r="AY257" s="207"/>
      <c r="AZ257" s="207"/>
      <c r="BA257" s="207"/>
      <c r="BB257" s="207"/>
      <c r="BC257" s="207"/>
      <c r="BD257" s="207"/>
      <c r="BE257" s="207"/>
      <c r="BF257" s="207"/>
      <c r="BG257" s="207"/>
      <c r="BH257" s="207"/>
      <c r="BI257" s="207"/>
      <c r="BJ257" s="207"/>
      <c r="BK257" s="207"/>
      <c r="BL257" s="207"/>
      <c r="BM257" s="635" t="str">
        <f t="shared" ref="BM257" si="19">MID(F257,20,1)</f>
        <v>S</v>
      </c>
    </row>
    <row r="258" spans="1:16382" s="2" customFormat="1" ht="26.25" hidden="1">
      <c r="A258" s="277"/>
      <c r="B258" s="277" t="str">
        <f t="shared" si="18"/>
        <v>PSS05B_Adani Renewable Energy 44 Limited (ARE44L)</v>
      </c>
      <c r="C258" s="278" t="s">
        <v>816</v>
      </c>
      <c r="D258" s="279" t="s">
        <v>23</v>
      </c>
      <c r="E258" s="28" t="s">
        <v>897</v>
      </c>
      <c r="F258" s="448" t="s">
        <v>898</v>
      </c>
      <c r="G258" s="280"/>
      <c r="H258" s="289" t="s">
        <v>899</v>
      </c>
      <c r="I258" s="28" t="s">
        <v>141</v>
      </c>
      <c r="J258" s="28"/>
      <c r="K258" s="567">
        <v>46183</v>
      </c>
      <c r="L258" s="33"/>
      <c r="M258" s="568"/>
      <c r="N258" s="569" t="str" cm="1">
        <f t="array" ref="N258">_xlfn.IFNA(LOOKUP(2, 1/(MOD(COLUMN(O258:XFD258)-COLUMN(O258), 5)=2)/(O258:XFD258&lt;&gt;""), O258:XFD258),"Not Submitted")</f>
        <v>RFC</v>
      </c>
      <c r="O258" s="229" t="s">
        <v>171</v>
      </c>
      <c r="P258" s="229"/>
      <c r="Q258" s="28"/>
      <c r="R258" s="34"/>
      <c r="S258" s="207"/>
      <c r="T258" s="219">
        <v>46241</v>
      </c>
      <c r="U258" s="219">
        <v>46241</v>
      </c>
      <c r="V258" s="569" t="s">
        <v>8</v>
      </c>
      <c r="W258" s="207" t="s">
        <v>3187</v>
      </c>
      <c r="X258" s="207"/>
      <c r="Y258" s="219"/>
      <c r="Z258" s="219"/>
      <c r="AA258" s="569"/>
      <c r="AB258" s="569"/>
      <c r="AC258" s="569"/>
      <c r="AD258" s="219"/>
      <c r="AE258" s="219"/>
      <c r="AF258" s="569"/>
      <c r="AG258" s="207"/>
      <c r="AH258" s="207"/>
      <c r="AI258" s="207"/>
      <c r="AJ258" s="207"/>
      <c r="AK258" s="207"/>
      <c r="AL258" s="207"/>
      <c r="AM258" s="207"/>
      <c r="AN258" s="207"/>
      <c r="AO258" s="207"/>
      <c r="AP258" s="207"/>
      <c r="AQ258" s="207"/>
      <c r="AR258" s="207"/>
      <c r="AS258" s="207"/>
      <c r="AT258" s="207"/>
      <c r="AU258" s="207"/>
      <c r="AV258" s="207"/>
      <c r="AW258" s="207"/>
      <c r="AX258" s="207"/>
      <c r="AY258" s="207"/>
      <c r="AZ258" s="207"/>
      <c r="BA258" s="207"/>
      <c r="BB258" s="207"/>
      <c r="BC258" s="207"/>
      <c r="BD258" s="207"/>
      <c r="BE258" s="207"/>
      <c r="BF258" s="207"/>
      <c r="BG258" s="207"/>
      <c r="BH258" s="207"/>
      <c r="BI258" s="207"/>
      <c r="BJ258" s="207"/>
      <c r="BK258" s="207"/>
      <c r="BL258" s="207"/>
      <c r="BM258" s="635" t="str">
        <f t="shared" ref="BM258" si="20">MID(F258,20,1)</f>
        <v>E</v>
      </c>
    </row>
    <row r="259" spans="1:16382" s="2" customFormat="1" ht="26.25" hidden="1">
      <c r="A259" s="277"/>
      <c r="B259" s="277" t="str">
        <f t="shared" si="18"/>
        <v>PSS05B_Adani Renewable Energy 44 Limited (ARE44L)</v>
      </c>
      <c r="C259" s="278" t="s">
        <v>816</v>
      </c>
      <c r="D259" s="279" t="s">
        <v>23</v>
      </c>
      <c r="E259" s="28" t="s">
        <v>897</v>
      </c>
      <c r="F259" s="448" t="s">
        <v>2956</v>
      </c>
      <c r="G259" s="280"/>
      <c r="H259" s="289" t="s">
        <v>2955</v>
      </c>
      <c r="I259" s="28" t="s">
        <v>141</v>
      </c>
      <c r="J259" s="28"/>
      <c r="K259" s="567">
        <v>46192</v>
      </c>
      <c r="L259" s="33"/>
      <c r="M259" s="568"/>
      <c r="N259" s="569" t="str" cm="1">
        <f t="array" ref="N259">_xlfn.IFNA(LOOKUP(2, 1/(MOD(COLUMN(O259:XFD259)-COLUMN(O259), 5)=2)/(O259:XFD259&lt;&gt;""), O259:XFD259),"Not Submitted")</f>
        <v>Not Submitted</v>
      </c>
      <c r="O259" s="229"/>
      <c r="P259" s="229"/>
      <c r="Q259" s="28"/>
      <c r="R259" s="34"/>
      <c r="S259" s="207"/>
      <c r="T259" s="219"/>
      <c r="U259" s="219"/>
      <c r="V259" s="569"/>
      <c r="W259" s="207"/>
      <c r="X259" s="207"/>
      <c r="Y259" s="219"/>
      <c r="Z259" s="219"/>
      <c r="AA259" s="569"/>
      <c r="AB259" s="569"/>
      <c r="AC259" s="569"/>
      <c r="AD259" s="219"/>
      <c r="AE259" s="219"/>
      <c r="AF259" s="569"/>
      <c r="AG259" s="207"/>
      <c r="AH259" s="207"/>
      <c r="AI259" s="207"/>
      <c r="AJ259" s="207"/>
      <c r="AK259" s="207"/>
      <c r="AL259" s="207"/>
      <c r="AM259" s="207"/>
      <c r="AN259" s="207"/>
      <c r="AO259" s="207"/>
      <c r="AP259" s="207"/>
      <c r="AQ259" s="207"/>
      <c r="AR259" s="207"/>
      <c r="AS259" s="207"/>
      <c r="AT259" s="207"/>
      <c r="AU259" s="207"/>
      <c r="AV259" s="207"/>
      <c r="AW259" s="207"/>
      <c r="AX259" s="207"/>
      <c r="AY259" s="207"/>
      <c r="AZ259" s="207"/>
      <c r="BA259" s="207"/>
      <c r="BB259" s="207"/>
      <c r="BC259" s="207"/>
      <c r="BD259" s="207"/>
      <c r="BE259" s="207"/>
      <c r="BF259" s="207"/>
      <c r="BG259" s="207"/>
      <c r="BH259" s="207"/>
      <c r="BI259" s="207"/>
      <c r="BJ259" s="207"/>
      <c r="BK259" s="207"/>
      <c r="BL259" s="207"/>
      <c r="BM259" s="635" t="str">
        <f t="shared" ref="BM259:BM260" si="21">MID(F259,20,1)</f>
        <v>E</v>
      </c>
    </row>
    <row r="260" spans="1:16382" s="2" customFormat="1" ht="26.25" hidden="1">
      <c r="A260" s="277"/>
      <c r="B260" s="277" t="str">
        <f t="shared" si="18"/>
        <v>PSS05B_Adani Renewable Energy 44 Limited (ARE44L)</v>
      </c>
      <c r="C260" s="278" t="s">
        <v>816</v>
      </c>
      <c r="D260" s="279" t="s">
        <v>23</v>
      </c>
      <c r="E260" s="28" t="s">
        <v>897</v>
      </c>
      <c r="F260" s="448" t="s">
        <v>2957</v>
      </c>
      <c r="G260" s="280"/>
      <c r="H260" s="289" t="s">
        <v>2954</v>
      </c>
      <c r="I260" s="28" t="s">
        <v>141</v>
      </c>
      <c r="J260" s="28"/>
      <c r="K260" s="567">
        <v>46192</v>
      </c>
      <c r="L260" s="33"/>
      <c r="M260" s="568"/>
      <c r="N260" s="569" t="str" cm="1">
        <f t="array" ref="N260">_xlfn.IFNA(LOOKUP(2, 1/(MOD(COLUMN(O260:XFD260)-COLUMN(O260), 5)=2)/(O260:XFD260&lt;&gt;""), O260:XFD260),"Not Submitted")</f>
        <v>Not Submitted</v>
      </c>
      <c r="O260" s="229"/>
      <c r="P260" s="229"/>
      <c r="Q260" s="28"/>
      <c r="R260" s="34"/>
      <c r="S260" s="207"/>
      <c r="T260" s="219"/>
      <c r="U260" s="219"/>
      <c r="V260" s="569"/>
      <c r="W260" s="207"/>
      <c r="X260" s="207"/>
      <c r="Y260" s="219"/>
      <c r="Z260" s="219"/>
      <c r="AA260" s="569"/>
      <c r="AB260" s="569"/>
      <c r="AC260" s="569"/>
      <c r="AD260" s="219"/>
      <c r="AE260" s="219"/>
      <c r="AF260" s="569"/>
      <c r="AG260" s="207"/>
      <c r="AH260" s="207"/>
      <c r="AI260" s="207"/>
      <c r="AJ260" s="207"/>
      <c r="AK260" s="207"/>
      <c r="AL260" s="207"/>
      <c r="AM260" s="207"/>
      <c r="AN260" s="207"/>
      <c r="AO260" s="207"/>
      <c r="AP260" s="207"/>
      <c r="AQ260" s="207"/>
      <c r="AR260" s="207"/>
      <c r="AS260" s="207"/>
      <c r="AT260" s="207"/>
      <c r="AU260" s="207"/>
      <c r="AV260" s="207"/>
      <c r="AW260" s="207"/>
      <c r="AX260" s="207"/>
      <c r="AY260" s="207"/>
      <c r="AZ260" s="207"/>
      <c r="BA260" s="207"/>
      <c r="BB260" s="207"/>
      <c r="BC260" s="207"/>
      <c r="BD260" s="207"/>
      <c r="BE260" s="207"/>
      <c r="BF260" s="207"/>
      <c r="BG260" s="207"/>
      <c r="BH260" s="207"/>
      <c r="BI260" s="207"/>
      <c r="BJ260" s="207"/>
      <c r="BK260" s="207"/>
      <c r="BL260" s="207"/>
      <c r="BM260" s="635" t="str">
        <f t="shared" si="21"/>
        <v>E</v>
      </c>
    </row>
    <row r="261" spans="1:16382" s="2" customFormat="1" ht="13.5">
      <c r="A261" s="215"/>
      <c r="C261" s="92"/>
      <c r="D261" s="432"/>
      <c r="F261" s="440"/>
      <c r="G261" s="100"/>
      <c r="H261" s="441"/>
      <c r="I261" s="432"/>
      <c r="J261" s="432"/>
      <c r="K261" s="94"/>
      <c r="L261" s="83"/>
      <c r="M261" s="442"/>
      <c r="N261" s="436"/>
      <c r="O261" s="437"/>
      <c r="P261" s="437"/>
      <c r="Q261" s="97"/>
      <c r="R261" s="91"/>
      <c r="S261" s="438"/>
      <c r="T261" s="439"/>
      <c r="U261" s="439"/>
      <c r="V261" s="436"/>
      <c r="W261" s="438"/>
      <c r="X261" s="438"/>
      <c r="Y261" s="439"/>
      <c r="Z261" s="439"/>
      <c r="AA261" s="436"/>
      <c r="AB261" s="436"/>
      <c r="AC261" s="436"/>
      <c r="AD261" s="439"/>
      <c r="AE261" s="439"/>
      <c r="AF261" s="436"/>
      <c r="AG261" s="438"/>
      <c r="AH261" s="438"/>
      <c r="AI261" s="438"/>
      <c r="AJ261" s="438"/>
      <c r="AK261" s="438"/>
      <c r="AL261" s="438"/>
      <c r="AM261" s="438"/>
      <c r="AN261" s="438"/>
      <c r="AO261" s="438"/>
      <c r="AP261" s="438"/>
      <c r="AQ261" s="438"/>
      <c r="AR261" s="438"/>
      <c r="AS261" s="438"/>
      <c r="AT261" s="438"/>
      <c r="AU261" s="438"/>
      <c r="AV261" s="438"/>
      <c r="AW261" s="438"/>
      <c r="AX261" s="438"/>
      <c r="AY261" s="438"/>
      <c r="AZ261" s="438"/>
      <c r="BA261" s="438"/>
      <c r="BB261" s="438"/>
      <c r="BC261" s="438"/>
      <c r="BD261" s="438"/>
      <c r="BE261" s="438"/>
      <c r="BF261" s="438"/>
      <c r="BG261" s="438"/>
      <c r="BH261" s="438"/>
      <c r="BI261" s="438"/>
      <c r="BJ261" s="438"/>
      <c r="BK261" s="438"/>
      <c r="BL261" s="438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7"/>
      <c r="JO261" s="7"/>
      <c r="JP261" s="7"/>
      <c r="JQ261" s="7"/>
      <c r="JR261" s="7"/>
      <c r="JS261" s="7"/>
      <c r="JT261" s="7"/>
      <c r="JU261" s="7"/>
      <c r="JV261" s="7"/>
      <c r="JW261" s="7"/>
      <c r="JX261" s="7"/>
      <c r="JY261" s="7"/>
      <c r="JZ261" s="7"/>
      <c r="KA261" s="7"/>
      <c r="KB261" s="7"/>
      <c r="KC261" s="7"/>
      <c r="KD261" s="7"/>
      <c r="KE261" s="7"/>
      <c r="KF261" s="7"/>
      <c r="KG261" s="7"/>
      <c r="KH261" s="7"/>
      <c r="KI261" s="7"/>
      <c r="KJ261" s="7"/>
      <c r="KK261" s="7"/>
      <c r="KL261" s="7"/>
      <c r="KM261" s="7"/>
      <c r="KN261" s="7"/>
      <c r="KO261" s="7"/>
      <c r="KP261" s="7"/>
      <c r="KQ261" s="7"/>
      <c r="KR261" s="7"/>
      <c r="KS261" s="7"/>
      <c r="KT261" s="7"/>
      <c r="KU261" s="7"/>
      <c r="KV261" s="7"/>
      <c r="KW261" s="7"/>
      <c r="KX261" s="7"/>
      <c r="KY261" s="7"/>
      <c r="KZ261" s="7"/>
      <c r="LA261" s="7"/>
      <c r="LB261" s="7"/>
      <c r="LC261" s="7"/>
      <c r="LD261" s="7"/>
      <c r="LE261" s="7"/>
      <c r="LF261" s="7"/>
      <c r="LG261" s="7"/>
      <c r="LH261" s="7"/>
      <c r="LI261" s="7"/>
      <c r="LJ261" s="7"/>
      <c r="LK261" s="7"/>
      <c r="LL261" s="7"/>
      <c r="LM261" s="7"/>
      <c r="LN261" s="7"/>
      <c r="LO261" s="7"/>
      <c r="LP261" s="7"/>
      <c r="LQ261" s="7"/>
      <c r="LR261" s="7"/>
      <c r="LS261" s="7"/>
      <c r="LT261" s="7"/>
      <c r="LU261" s="7"/>
      <c r="LV261" s="7"/>
      <c r="LW261" s="7"/>
      <c r="LX261" s="7"/>
      <c r="LY261" s="7"/>
      <c r="LZ261" s="7"/>
      <c r="MA261" s="7"/>
      <c r="MB261" s="7"/>
      <c r="MC261" s="7"/>
      <c r="MD261" s="7"/>
      <c r="ME261" s="7"/>
      <c r="MF261" s="7"/>
      <c r="MG261" s="7"/>
      <c r="MH261" s="7"/>
      <c r="MI261" s="7"/>
      <c r="MJ261" s="7"/>
      <c r="MK261" s="7"/>
      <c r="ML261" s="7"/>
      <c r="MM261" s="7"/>
      <c r="MN261" s="7"/>
      <c r="MO261" s="7"/>
      <c r="MP261" s="7"/>
      <c r="MQ261" s="7"/>
      <c r="MR261" s="7"/>
      <c r="MS261" s="7"/>
      <c r="MT261" s="7"/>
      <c r="MU261" s="7"/>
      <c r="MV261" s="7"/>
      <c r="MW261" s="7"/>
      <c r="MX261" s="7"/>
      <c r="MY261" s="7"/>
      <c r="MZ261" s="7"/>
      <c r="NA261" s="7"/>
      <c r="NB261" s="7"/>
      <c r="NC261" s="7"/>
      <c r="ND261" s="7"/>
      <c r="NE261" s="7"/>
      <c r="NF261" s="7"/>
      <c r="NG261" s="7"/>
      <c r="NH261" s="7"/>
      <c r="NI261" s="7"/>
      <c r="NJ261" s="7"/>
      <c r="NK261" s="7"/>
      <c r="NL261" s="7"/>
      <c r="NM261" s="7"/>
      <c r="NN261" s="7"/>
      <c r="NO261" s="7"/>
      <c r="NP261" s="7"/>
      <c r="NQ261" s="7"/>
      <c r="NR261" s="7"/>
      <c r="NS261" s="7"/>
      <c r="NT261" s="7"/>
      <c r="NU261" s="7"/>
      <c r="NV261" s="7"/>
      <c r="NW261" s="7"/>
      <c r="NX261" s="7"/>
      <c r="NY261" s="7"/>
      <c r="NZ261" s="7"/>
      <c r="OA261" s="7"/>
      <c r="OB261" s="7"/>
      <c r="OC261" s="7"/>
      <c r="OD261" s="7"/>
      <c r="OE261" s="7"/>
      <c r="OF261" s="7"/>
      <c r="OG261" s="7"/>
      <c r="OH261" s="7"/>
      <c r="OI261" s="7"/>
      <c r="OJ261" s="7"/>
      <c r="OK261" s="7"/>
      <c r="OL261" s="7"/>
      <c r="OM261" s="7"/>
      <c r="ON261" s="7"/>
      <c r="OO261" s="7"/>
      <c r="OP261" s="7"/>
      <c r="OQ261" s="7"/>
      <c r="OR261" s="7"/>
      <c r="OS261" s="7"/>
      <c r="OT261" s="7"/>
      <c r="OU261" s="7"/>
      <c r="OV261" s="7"/>
      <c r="OW261" s="7"/>
      <c r="OX261" s="7"/>
      <c r="OY261" s="7"/>
      <c r="OZ261" s="7"/>
      <c r="PA261" s="7"/>
      <c r="PB261" s="7"/>
      <c r="PC261" s="7"/>
      <c r="PD261" s="7"/>
      <c r="PE261" s="7"/>
      <c r="PF261" s="7"/>
      <c r="PG261" s="7"/>
      <c r="PH261" s="7"/>
      <c r="PI261" s="7"/>
      <c r="PJ261" s="7"/>
      <c r="PK261" s="7"/>
      <c r="PL261" s="7"/>
      <c r="PM261" s="7"/>
      <c r="PN261" s="7"/>
      <c r="PO261" s="7"/>
      <c r="PP261" s="7"/>
      <c r="PQ261" s="7"/>
      <c r="PR261" s="7"/>
      <c r="PS261" s="7"/>
      <c r="PT261" s="7"/>
      <c r="PU261" s="7"/>
      <c r="PV261" s="7"/>
      <c r="PW261" s="7"/>
      <c r="PX261" s="7"/>
      <c r="PY261" s="7"/>
      <c r="PZ261" s="7"/>
      <c r="QA261" s="7"/>
      <c r="QB261" s="7"/>
      <c r="QC261" s="7"/>
      <c r="QD261" s="7"/>
      <c r="QE261" s="7"/>
      <c r="QF261" s="7"/>
      <c r="QG261" s="7"/>
      <c r="QH261" s="7"/>
      <c r="QI261" s="7"/>
      <c r="QJ261" s="7"/>
      <c r="QK261" s="7"/>
      <c r="QL261" s="7"/>
      <c r="QM261" s="7"/>
      <c r="QN261" s="7"/>
      <c r="QO261" s="7"/>
      <c r="QP261" s="7"/>
      <c r="QQ261" s="7"/>
      <c r="QR261" s="7"/>
      <c r="QS261" s="7"/>
      <c r="QT261" s="7"/>
      <c r="QU261" s="7"/>
      <c r="QV261" s="7"/>
      <c r="QW261" s="7"/>
      <c r="QX261" s="7"/>
      <c r="QY261" s="7"/>
      <c r="QZ261" s="7"/>
      <c r="RA261" s="7"/>
      <c r="RB261" s="7"/>
      <c r="RC261" s="7"/>
      <c r="RD261" s="7"/>
      <c r="RE261" s="7"/>
      <c r="RF261" s="7"/>
      <c r="RG261" s="7"/>
      <c r="RH261" s="7"/>
      <c r="RI261" s="7"/>
      <c r="RJ261" s="7"/>
      <c r="RK261" s="7"/>
      <c r="RL261" s="7"/>
      <c r="RM261" s="7"/>
      <c r="RN261" s="7"/>
      <c r="RO261" s="7"/>
      <c r="RP261" s="7"/>
      <c r="RQ261" s="7"/>
      <c r="RR261" s="7"/>
      <c r="RS261" s="7"/>
      <c r="RT261" s="7"/>
      <c r="RU261" s="7"/>
      <c r="RV261" s="7"/>
      <c r="RW261" s="7"/>
      <c r="RX261" s="7"/>
      <c r="RY261" s="7"/>
      <c r="RZ261" s="7"/>
      <c r="SA261" s="7"/>
      <c r="SB261" s="7"/>
      <c r="SC261" s="7"/>
      <c r="SD261" s="7"/>
      <c r="SE261" s="7"/>
      <c r="SF261" s="7"/>
      <c r="SG261" s="7"/>
      <c r="SH261" s="7"/>
      <c r="SI261" s="7"/>
      <c r="SJ261" s="7"/>
      <c r="SK261" s="7"/>
      <c r="SL261" s="7"/>
      <c r="SM261" s="7"/>
      <c r="SN261" s="7"/>
      <c r="SO261" s="7"/>
      <c r="SP261" s="7"/>
      <c r="SQ261" s="7"/>
      <c r="SR261" s="7"/>
      <c r="SS261" s="7"/>
      <c r="ST261" s="7"/>
      <c r="SU261" s="7"/>
      <c r="SV261" s="7"/>
      <c r="SW261" s="7"/>
      <c r="SX261" s="7"/>
      <c r="SY261" s="7"/>
      <c r="SZ261" s="7"/>
      <c r="TA261" s="7"/>
      <c r="TB261" s="7"/>
      <c r="TC261" s="7"/>
      <c r="TD261" s="7"/>
      <c r="TE261" s="7"/>
      <c r="TF261" s="7"/>
      <c r="TG261" s="7"/>
      <c r="TH261" s="7"/>
      <c r="TI261" s="7"/>
      <c r="TJ261" s="7"/>
      <c r="TK261" s="7"/>
      <c r="TL261" s="7"/>
      <c r="TM261" s="7"/>
      <c r="TN261" s="7"/>
      <c r="TO261" s="7"/>
      <c r="TP261" s="7"/>
      <c r="TQ261" s="7"/>
      <c r="TR261" s="7"/>
      <c r="TS261" s="7"/>
      <c r="TT261" s="7"/>
      <c r="TU261" s="7"/>
      <c r="TV261" s="7"/>
      <c r="TW261" s="7"/>
      <c r="TX261" s="7"/>
      <c r="TY261" s="7"/>
      <c r="TZ261" s="7"/>
      <c r="UA261" s="7"/>
      <c r="UB261" s="7"/>
      <c r="UC261" s="7"/>
      <c r="UD261" s="7"/>
      <c r="UE261" s="7"/>
      <c r="UF261" s="7"/>
      <c r="UG261" s="7"/>
      <c r="UH261" s="7"/>
      <c r="UI261" s="7"/>
      <c r="UJ261" s="7"/>
      <c r="UK261" s="7"/>
      <c r="UL261" s="7"/>
      <c r="UM261" s="7"/>
      <c r="UN261" s="7"/>
      <c r="UO261" s="7"/>
      <c r="UP261" s="7"/>
      <c r="UQ261" s="7"/>
      <c r="UR261" s="7"/>
      <c r="US261" s="7"/>
      <c r="UT261" s="7"/>
      <c r="UU261" s="7"/>
      <c r="UV261" s="7"/>
      <c r="UW261" s="7"/>
      <c r="UX261" s="7"/>
      <c r="UY261" s="7"/>
      <c r="UZ261" s="7"/>
      <c r="VA261" s="7"/>
      <c r="VB261" s="7"/>
      <c r="VC261" s="7"/>
      <c r="VD261" s="7"/>
      <c r="VE261" s="7"/>
      <c r="VF261" s="7"/>
      <c r="VG261" s="7"/>
      <c r="VH261" s="7"/>
      <c r="VI261" s="7"/>
      <c r="VJ261" s="7"/>
      <c r="VK261" s="7"/>
      <c r="VL261" s="7"/>
      <c r="VM261" s="7"/>
      <c r="VN261" s="7"/>
      <c r="VO261" s="7"/>
      <c r="VP261" s="7"/>
      <c r="VQ261" s="7"/>
      <c r="VR261" s="7"/>
      <c r="VS261" s="7"/>
      <c r="VT261" s="7"/>
      <c r="VU261" s="7"/>
      <c r="VV261" s="7"/>
      <c r="VW261" s="7"/>
      <c r="VX261" s="7"/>
      <c r="VY261" s="7"/>
      <c r="VZ261" s="7"/>
      <c r="WA261" s="7"/>
      <c r="WB261" s="7"/>
      <c r="WC261" s="7"/>
      <c r="WD261" s="7"/>
      <c r="WE261" s="7"/>
      <c r="WF261" s="7"/>
      <c r="WG261" s="7"/>
      <c r="WH261" s="7"/>
      <c r="WI261" s="7"/>
      <c r="WJ261" s="7"/>
      <c r="WK261" s="7"/>
      <c r="WL261" s="7"/>
      <c r="WM261" s="7"/>
      <c r="WN261" s="7"/>
      <c r="WO261" s="7"/>
      <c r="WP261" s="7"/>
      <c r="WQ261" s="7"/>
      <c r="WR261" s="7"/>
      <c r="WS261" s="7"/>
      <c r="WT261" s="7"/>
      <c r="WU261" s="7"/>
      <c r="WV261" s="7"/>
      <c r="WW261" s="7"/>
      <c r="WX261" s="7"/>
      <c r="WY261" s="7"/>
      <c r="WZ261" s="7"/>
      <c r="XA261" s="7"/>
      <c r="XB261" s="7"/>
      <c r="XC261" s="7"/>
      <c r="XD261" s="7"/>
      <c r="XE261" s="7"/>
      <c r="XF261" s="7"/>
      <c r="XG261" s="7"/>
      <c r="XH261" s="7"/>
      <c r="XI261" s="7"/>
      <c r="XJ261" s="7"/>
      <c r="XK261" s="7"/>
      <c r="XL261" s="7"/>
      <c r="XM261" s="7"/>
      <c r="XN261" s="7"/>
      <c r="XO261" s="7"/>
      <c r="XP261" s="7"/>
      <c r="XQ261" s="7"/>
      <c r="XR261" s="7"/>
      <c r="XS261" s="7"/>
      <c r="XT261" s="7"/>
      <c r="XU261" s="7"/>
      <c r="XV261" s="7"/>
      <c r="XW261" s="7"/>
      <c r="XX261" s="7"/>
      <c r="XY261" s="7"/>
      <c r="XZ261" s="7"/>
      <c r="YA261" s="7"/>
      <c r="YB261" s="7"/>
      <c r="YC261" s="7"/>
      <c r="YD261" s="7"/>
      <c r="YE261" s="7"/>
      <c r="YF261" s="7"/>
      <c r="YG261" s="7"/>
      <c r="YH261" s="7"/>
      <c r="YI261" s="7"/>
      <c r="YJ261" s="7"/>
      <c r="YK261" s="7"/>
      <c r="YL261" s="7"/>
      <c r="YM261" s="7"/>
      <c r="YN261" s="7"/>
      <c r="YO261" s="7"/>
      <c r="YP261" s="7"/>
      <c r="YQ261" s="7"/>
      <c r="YR261" s="7"/>
      <c r="YS261" s="7"/>
      <c r="YT261" s="7"/>
      <c r="YU261" s="7"/>
      <c r="YV261" s="7"/>
      <c r="YW261" s="7"/>
      <c r="YX261" s="7"/>
      <c r="YY261" s="7"/>
      <c r="YZ261" s="7"/>
      <c r="ZA261" s="7"/>
      <c r="ZB261" s="7"/>
      <c r="ZC261" s="7"/>
      <c r="ZD261" s="7"/>
      <c r="ZE261" s="7"/>
      <c r="ZF261" s="7"/>
      <c r="ZG261" s="7"/>
      <c r="ZH261" s="7"/>
      <c r="ZI261" s="7"/>
      <c r="ZJ261" s="7"/>
      <c r="ZK261" s="7"/>
      <c r="ZL261" s="7"/>
      <c r="ZM261" s="7"/>
      <c r="ZN261" s="7"/>
      <c r="ZO261" s="7"/>
      <c r="ZP261" s="7"/>
      <c r="ZQ261" s="7"/>
      <c r="ZR261" s="7"/>
      <c r="ZS261" s="7"/>
      <c r="ZT261" s="7"/>
      <c r="ZU261" s="7"/>
      <c r="ZV261" s="7"/>
      <c r="ZW261" s="7"/>
      <c r="ZX261" s="7"/>
      <c r="ZY261" s="7"/>
      <c r="ZZ261" s="7"/>
      <c r="AAA261" s="7"/>
      <c r="AAB261" s="7"/>
      <c r="AAC261" s="7"/>
      <c r="AAD261" s="7"/>
      <c r="AAE261" s="7"/>
      <c r="AAF261" s="7"/>
      <c r="AAG261" s="7"/>
      <c r="AAH261" s="7"/>
      <c r="AAI261" s="7"/>
      <c r="AAJ261" s="7"/>
      <c r="AAK261" s="7"/>
      <c r="AAL261" s="7"/>
      <c r="AAM261" s="7"/>
      <c r="AAN261" s="7"/>
      <c r="AAO261" s="7"/>
      <c r="AAP261" s="7"/>
      <c r="AAQ261" s="7"/>
      <c r="AAR261" s="7"/>
      <c r="AAS261" s="7"/>
      <c r="AAT261" s="7"/>
      <c r="AAU261" s="7"/>
      <c r="AAV261" s="7"/>
      <c r="AAW261" s="7"/>
      <c r="AAX261" s="7"/>
      <c r="AAY261" s="7"/>
      <c r="AAZ261" s="7"/>
      <c r="ABA261" s="7"/>
      <c r="ABB261" s="7"/>
      <c r="ABC261" s="7"/>
      <c r="ABD261" s="7"/>
      <c r="ABE261" s="7"/>
      <c r="ABF261" s="7"/>
      <c r="ABG261" s="7"/>
      <c r="ABH261" s="7"/>
      <c r="ABI261" s="7"/>
      <c r="ABJ261" s="7"/>
      <c r="ABK261" s="7"/>
      <c r="ABL261" s="7"/>
      <c r="ABM261" s="7"/>
      <c r="ABN261" s="7"/>
      <c r="ABO261" s="7"/>
      <c r="ABP261" s="7"/>
      <c r="ABQ261" s="7"/>
      <c r="ABR261" s="7"/>
      <c r="ABS261" s="7"/>
      <c r="ABT261" s="7"/>
      <c r="ABU261" s="7"/>
      <c r="ABV261" s="7"/>
      <c r="ABW261" s="7"/>
      <c r="ABX261" s="7"/>
      <c r="ABY261" s="7"/>
      <c r="ABZ261" s="7"/>
      <c r="ACA261" s="7"/>
      <c r="ACB261" s="7"/>
      <c r="ACC261" s="7"/>
      <c r="ACD261" s="7"/>
      <c r="ACE261" s="7"/>
      <c r="ACF261" s="7"/>
      <c r="ACG261" s="7"/>
      <c r="ACH261" s="7"/>
      <c r="ACI261" s="7"/>
      <c r="ACJ261" s="7"/>
      <c r="ACK261" s="7"/>
      <c r="ACL261" s="7"/>
      <c r="ACM261" s="7"/>
      <c r="ACN261" s="7"/>
      <c r="ACO261" s="7"/>
      <c r="ACP261" s="7"/>
      <c r="ACQ261" s="7"/>
      <c r="ACR261" s="7"/>
      <c r="ACS261" s="7"/>
      <c r="ACT261" s="7"/>
      <c r="ACU261" s="7"/>
      <c r="ACV261" s="7"/>
      <c r="ACW261" s="7"/>
      <c r="ACX261" s="7"/>
      <c r="ACY261" s="7"/>
      <c r="ACZ261" s="7"/>
      <c r="ADA261" s="7"/>
      <c r="ADB261" s="7"/>
      <c r="ADC261" s="7"/>
      <c r="ADD261" s="7"/>
      <c r="ADE261" s="7"/>
      <c r="ADF261" s="7"/>
      <c r="ADG261" s="7"/>
      <c r="ADH261" s="7"/>
      <c r="ADI261" s="7"/>
      <c r="ADJ261" s="7"/>
      <c r="ADK261" s="7"/>
      <c r="ADL261" s="7"/>
      <c r="ADM261" s="7"/>
      <c r="ADN261" s="7"/>
      <c r="ADO261" s="7"/>
      <c r="ADP261" s="7"/>
      <c r="ADQ261" s="7"/>
      <c r="ADR261" s="7"/>
      <c r="ADS261" s="7"/>
      <c r="ADT261" s="7"/>
      <c r="ADU261" s="7"/>
      <c r="ADV261" s="7"/>
      <c r="ADW261" s="7"/>
      <c r="ADX261" s="7"/>
      <c r="ADY261" s="7"/>
      <c r="ADZ261" s="7"/>
      <c r="AEA261" s="7"/>
      <c r="AEB261" s="7"/>
      <c r="AEC261" s="7"/>
      <c r="AED261" s="7"/>
      <c r="AEE261" s="7"/>
      <c r="AEF261" s="7"/>
      <c r="AEG261" s="7"/>
      <c r="AEH261" s="7"/>
      <c r="AEI261" s="7"/>
      <c r="AEJ261" s="7"/>
      <c r="AEK261" s="7"/>
      <c r="AEL261" s="7"/>
      <c r="AEM261" s="7"/>
      <c r="AEN261" s="7"/>
      <c r="AEO261" s="7"/>
      <c r="AEP261" s="7"/>
      <c r="AEQ261" s="7"/>
      <c r="AER261" s="7"/>
      <c r="AES261" s="7"/>
      <c r="AET261" s="7"/>
      <c r="AEU261" s="7"/>
      <c r="AEV261" s="7"/>
      <c r="AEW261" s="7"/>
      <c r="AEX261" s="7"/>
      <c r="AEY261" s="7"/>
      <c r="AEZ261" s="7"/>
      <c r="AFA261" s="7"/>
      <c r="AFB261" s="7"/>
      <c r="AFC261" s="7"/>
      <c r="AFD261" s="7"/>
      <c r="AFE261" s="7"/>
      <c r="AFF261" s="7"/>
      <c r="AFG261" s="7"/>
      <c r="AFH261" s="7"/>
      <c r="AFI261" s="7"/>
      <c r="AFJ261" s="7"/>
      <c r="AFK261" s="7"/>
      <c r="AFL261" s="7"/>
      <c r="AFM261" s="7"/>
      <c r="AFN261" s="7"/>
      <c r="AFO261" s="7"/>
      <c r="AFP261" s="7"/>
      <c r="AFQ261" s="7"/>
      <c r="AFR261" s="7"/>
      <c r="AFS261" s="7"/>
      <c r="AFT261" s="7"/>
      <c r="AFU261" s="7"/>
      <c r="AFV261" s="7"/>
      <c r="AFW261" s="7"/>
      <c r="AFX261" s="7"/>
      <c r="AFY261" s="7"/>
      <c r="AFZ261" s="7"/>
      <c r="AGA261" s="7"/>
      <c r="AGB261" s="7"/>
      <c r="AGC261" s="7"/>
      <c r="AGD261" s="7"/>
      <c r="AGE261" s="7"/>
      <c r="AGF261" s="7"/>
      <c r="AGG261" s="7"/>
      <c r="AGH261" s="7"/>
      <c r="AGI261" s="7"/>
      <c r="AGJ261" s="7"/>
      <c r="AGK261" s="7"/>
      <c r="AGL261" s="7"/>
      <c r="AGM261" s="7"/>
      <c r="AGN261" s="7"/>
      <c r="AGO261" s="7"/>
      <c r="AGP261" s="7"/>
      <c r="AGQ261" s="7"/>
      <c r="AGR261" s="7"/>
      <c r="AGS261" s="7"/>
      <c r="AGT261" s="7"/>
      <c r="AGU261" s="7"/>
      <c r="AGV261" s="7"/>
      <c r="AGW261" s="7"/>
      <c r="AGX261" s="7"/>
      <c r="AGY261" s="7"/>
      <c r="AGZ261" s="7"/>
      <c r="AHA261" s="7"/>
      <c r="AHB261" s="7"/>
      <c r="AHC261" s="7"/>
      <c r="AHD261" s="7"/>
      <c r="AHE261" s="7"/>
      <c r="AHF261" s="7"/>
      <c r="AHG261" s="7"/>
      <c r="AHH261" s="7"/>
      <c r="AHI261" s="7"/>
      <c r="AHJ261" s="7"/>
      <c r="AHK261" s="7"/>
      <c r="AHL261" s="7"/>
      <c r="AHM261" s="7"/>
      <c r="AHN261" s="7"/>
      <c r="AHO261" s="7"/>
      <c r="AHP261" s="7"/>
      <c r="AHQ261" s="7"/>
      <c r="AHR261" s="7"/>
      <c r="AHS261" s="7"/>
      <c r="AHT261" s="7"/>
      <c r="AHU261" s="7"/>
      <c r="AHV261" s="7"/>
      <c r="AHW261" s="7"/>
      <c r="AHX261" s="7"/>
      <c r="AHY261" s="7"/>
      <c r="AHZ261" s="7"/>
      <c r="AIA261" s="7"/>
      <c r="AIB261" s="7"/>
      <c r="AIC261" s="7"/>
      <c r="AID261" s="7"/>
      <c r="AIE261" s="7"/>
      <c r="AIF261" s="7"/>
      <c r="AIG261" s="7"/>
      <c r="AIH261" s="7"/>
      <c r="AII261" s="7"/>
      <c r="AIJ261" s="7"/>
      <c r="AIK261" s="7"/>
      <c r="AIL261" s="7"/>
      <c r="AIM261" s="7"/>
      <c r="AIN261" s="7"/>
      <c r="AIO261" s="7"/>
      <c r="AIP261" s="7"/>
      <c r="AIQ261" s="7"/>
      <c r="AIR261" s="7"/>
      <c r="AIS261" s="7"/>
      <c r="AIT261" s="7"/>
      <c r="AIU261" s="7"/>
      <c r="AIV261" s="7"/>
      <c r="AIW261" s="7"/>
      <c r="AIX261" s="7"/>
      <c r="AIY261" s="7"/>
      <c r="AIZ261" s="7"/>
      <c r="AJA261" s="7"/>
      <c r="AJB261" s="7"/>
      <c r="AJC261" s="7"/>
      <c r="AJD261" s="7"/>
      <c r="AJE261" s="7"/>
      <c r="AJF261" s="7"/>
      <c r="AJG261" s="7"/>
      <c r="AJH261" s="7"/>
      <c r="AJI261" s="7"/>
      <c r="AJJ261" s="7"/>
      <c r="AJK261" s="7"/>
      <c r="AJL261" s="7"/>
      <c r="AJM261" s="7"/>
      <c r="AJN261" s="7"/>
      <c r="AJO261" s="7"/>
      <c r="AJP261" s="7"/>
      <c r="AJQ261" s="7"/>
      <c r="AJR261" s="7"/>
      <c r="AJS261" s="7"/>
      <c r="AJT261" s="7"/>
      <c r="AJU261" s="7"/>
      <c r="AJV261" s="7"/>
      <c r="AJW261" s="7"/>
      <c r="AJX261" s="7"/>
      <c r="AJY261" s="7"/>
      <c r="AJZ261" s="7"/>
      <c r="AKA261" s="7"/>
      <c r="AKB261" s="7"/>
      <c r="AKC261" s="7"/>
      <c r="AKD261" s="7"/>
      <c r="AKE261" s="7"/>
      <c r="AKF261" s="7"/>
      <c r="AKG261" s="7"/>
      <c r="AKH261" s="7"/>
      <c r="AKI261" s="7"/>
      <c r="AKJ261" s="7"/>
      <c r="AKK261" s="7"/>
      <c r="AKL261" s="7"/>
      <c r="AKM261" s="7"/>
      <c r="AKN261" s="7"/>
      <c r="AKO261" s="7"/>
      <c r="AKP261" s="7"/>
      <c r="AKQ261" s="7"/>
      <c r="AKR261" s="7"/>
      <c r="AKS261" s="7"/>
      <c r="AKT261" s="7"/>
      <c r="AKU261" s="7"/>
      <c r="AKV261" s="7"/>
      <c r="AKW261" s="7"/>
      <c r="AKX261" s="7"/>
      <c r="AKY261" s="7"/>
      <c r="AKZ261" s="7"/>
      <c r="ALA261" s="7"/>
      <c r="ALB261" s="7"/>
      <c r="ALC261" s="7"/>
      <c r="ALD261" s="7"/>
      <c r="ALE261" s="7"/>
      <c r="ALF261" s="7"/>
      <c r="ALG261" s="7"/>
      <c r="ALH261" s="7"/>
      <c r="ALI261" s="7"/>
      <c r="ALJ261" s="7"/>
      <c r="ALK261" s="7"/>
      <c r="ALL261" s="7"/>
      <c r="ALM261" s="7"/>
      <c r="ALN261" s="7"/>
      <c r="ALO261" s="7"/>
      <c r="ALP261" s="7"/>
      <c r="ALQ261" s="7"/>
      <c r="ALR261" s="7"/>
      <c r="ALS261" s="7"/>
      <c r="ALT261" s="7"/>
      <c r="ALU261" s="7"/>
      <c r="ALV261" s="7"/>
      <c r="ALW261" s="7"/>
      <c r="ALX261" s="7"/>
      <c r="ALY261" s="7"/>
      <c r="ALZ261" s="7"/>
      <c r="AMA261" s="7"/>
      <c r="AMB261" s="7"/>
      <c r="AMC261" s="7"/>
      <c r="AMD261" s="7"/>
      <c r="AME261" s="7"/>
      <c r="AMF261" s="7"/>
      <c r="AMG261" s="7"/>
      <c r="AMH261" s="7"/>
      <c r="AMI261" s="7"/>
      <c r="AMJ261" s="7"/>
      <c r="AMK261" s="7"/>
      <c r="AML261" s="7"/>
      <c r="AMM261" s="7"/>
      <c r="AMN261" s="7"/>
      <c r="AMO261" s="7"/>
      <c r="AMP261" s="7"/>
      <c r="AMQ261" s="7"/>
      <c r="AMR261" s="7"/>
      <c r="AMS261" s="7"/>
      <c r="AMT261" s="7"/>
      <c r="AMU261" s="7"/>
      <c r="AMV261" s="7"/>
      <c r="AMW261" s="7"/>
      <c r="AMX261" s="7"/>
      <c r="AMY261" s="7"/>
      <c r="AMZ261" s="7"/>
      <c r="ANA261" s="7"/>
      <c r="ANB261" s="7"/>
      <c r="ANC261" s="7"/>
      <c r="AND261" s="7"/>
      <c r="ANE261" s="7"/>
      <c r="ANF261" s="7"/>
      <c r="ANG261" s="7"/>
      <c r="ANH261" s="7"/>
      <c r="ANI261" s="7"/>
      <c r="ANJ261" s="7"/>
      <c r="ANK261" s="7"/>
      <c r="ANL261" s="7"/>
      <c r="ANM261" s="7"/>
      <c r="ANN261" s="7"/>
      <c r="ANO261" s="7"/>
      <c r="ANP261" s="7"/>
      <c r="ANQ261" s="7"/>
      <c r="ANR261" s="7"/>
      <c r="ANS261" s="7"/>
      <c r="ANT261" s="7"/>
      <c r="ANU261" s="7"/>
      <c r="ANV261" s="7"/>
      <c r="ANW261" s="7"/>
      <c r="ANX261" s="7"/>
      <c r="ANY261" s="7"/>
      <c r="ANZ261" s="7"/>
      <c r="AOA261" s="7"/>
      <c r="AOB261" s="7"/>
      <c r="AOC261" s="7"/>
      <c r="AOD261" s="7"/>
      <c r="AOE261" s="7"/>
      <c r="AOF261" s="7"/>
      <c r="AOG261" s="7"/>
      <c r="AOH261" s="7"/>
      <c r="AOI261" s="7"/>
      <c r="AOJ261" s="7"/>
      <c r="AOK261" s="7"/>
      <c r="AOL261" s="7"/>
      <c r="AOM261" s="7"/>
      <c r="AON261" s="7"/>
      <c r="AOO261" s="7"/>
      <c r="AOP261" s="7"/>
      <c r="AOQ261" s="7"/>
      <c r="AOR261" s="7"/>
      <c r="AOS261" s="7"/>
      <c r="AOT261" s="7"/>
      <c r="AOU261" s="7"/>
      <c r="AOV261" s="7"/>
      <c r="AOW261" s="7"/>
      <c r="AOX261" s="7"/>
      <c r="AOY261" s="7"/>
      <c r="AOZ261" s="7"/>
      <c r="APA261" s="7"/>
      <c r="APB261" s="7"/>
      <c r="APC261" s="7"/>
      <c r="APD261" s="7"/>
      <c r="APE261" s="7"/>
      <c r="APF261" s="7"/>
      <c r="APG261" s="7"/>
      <c r="APH261" s="7"/>
      <c r="API261" s="7"/>
      <c r="APJ261" s="7"/>
      <c r="APK261" s="7"/>
      <c r="APL261" s="7"/>
      <c r="APM261" s="7"/>
      <c r="APN261" s="7"/>
      <c r="APO261" s="7"/>
      <c r="APP261" s="7"/>
      <c r="APQ261" s="7"/>
      <c r="APR261" s="7"/>
      <c r="APS261" s="7"/>
      <c r="APT261" s="7"/>
      <c r="APU261" s="7"/>
      <c r="APV261" s="7"/>
      <c r="APW261" s="7"/>
      <c r="APX261" s="7"/>
      <c r="APY261" s="7"/>
      <c r="APZ261" s="7"/>
      <c r="AQA261" s="7"/>
      <c r="AQB261" s="7"/>
      <c r="AQC261" s="7"/>
      <c r="AQD261" s="7"/>
      <c r="AQE261" s="7"/>
      <c r="AQF261" s="7"/>
      <c r="AQG261" s="7"/>
      <c r="AQH261" s="7"/>
      <c r="AQI261" s="7"/>
      <c r="AQJ261" s="7"/>
      <c r="AQK261" s="7"/>
      <c r="AQL261" s="7"/>
      <c r="AQM261" s="7"/>
      <c r="AQN261" s="7"/>
      <c r="AQO261" s="7"/>
      <c r="AQP261" s="7"/>
      <c r="AQQ261" s="7"/>
      <c r="AQR261" s="7"/>
      <c r="AQS261" s="7"/>
      <c r="AQT261" s="7"/>
      <c r="AQU261" s="7"/>
      <c r="AQV261" s="7"/>
      <c r="AQW261" s="7"/>
      <c r="AQX261" s="7"/>
      <c r="AQY261" s="7"/>
      <c r="AQZ261" s="7"/>
      <c r="ARA261" s="7"/>
      <c r="ARB261" s="7"/>
      <c r="ARC261" s="7"/>
      <c r="ARD261" s="7"/>
      <c r="ARE261" s="7"/>
      <c r="ARF261" s="7"/>
      <c r="ARG261" s="7"/>
      <c r="ARH261" s="7"/>
      <c r="ARI261" s="7"/>
      <c r="ARJ261" s="7"/>
      <c r="ARK261" s="7"/>
      <c r="ARL261" s="7"/>
      <c r="ARM261" s="7"/>
      <c r="ARN261" s="7"/>
      <c r="ARO261" s="7"/>
      <c r="ARP261" s="7"/>
      <c r="ARQ261" s="7"/>
      <c r="ARR261" s="7"/>
      <c r="ARS261" s="7"/>
      <c r="ART261" s="7"/>
      <c r="ARU261" s="7"/>
      <c r="ARV261" s="7"/>
      <c r="ARW261" s="7"/>
      <c r="ARX261" s="7"/>
      <c r="ARY261" s="7"/>
      <c r="ARZ261" s="7"/>
      <c r="ASA261" s="7"/>
      <c r="ASB261" s="7"/>
      <c r="ASC261" s="7"/>
      <c r="ASD261" s="7"/>
      <c r="ASE261" s="7"/>
      <c r="ASF261" s="7"/>
      <c r="ASG261" s="7"/>
      <c r="ASH261" s="7"/>
      <c r="ASI261" s="7"/>
      <c r="ASJ261" s="7"/>
      <c r="ASK261" s="7"/>
      <c r="ASL261" s="7"/>
      <c r="ASM261" s="7"/>
      <c r="ASN261" s="7"/>
      <c r="ASO261" s="7"/>
      <c r="ASP261" s="7"/>
      <c r="ASQ261" s="7"/>
      <c r="ASR261" s="7"/>
      <c r="ASS261" s="7"/>
      <c r="AST261" s="7"/>
      <c r="ASU261" s="7"/>
      <c r="ASV261" s="7"/>
      <c r="ASW261" s="7"/>
      <c r="ASX261" s="7"/>
      <c r="ASY261" s="7"/>
      <c r="ASZ261" s="7"/>
      <c r="ATA261" s="7"/>
      <c r="ATB261" s="7"/>
      <c r="ATC261" s="7"/>
      <c r="ATD261" s="7"/>
      <c r="ATE261" s="7"/>
      <c r="ATF261" s="7"/>
      <c r="ATG261" s="7"/>
      <c r="ATH261" s="7"/>
      <c r="ATI261" s="7"/>
      <c r="ATJ261" s="7"/>
      <c r="ATK261" s="7"/>
      <c r="ATL261" s="7"/>
      <c r="ATM261" s="7"/>
      <c r="ATN261" s="7"/>
      <c r="ATO261" s="7"/>
      <c r="ATP261" s="7"/>
      <c r="ATQ261" s="7"/>
      <c r="ATR261" s="7"/>
      <c r="ATS261" s="7"/>
      <c r="ATT261" s="7"/>
      <c r="ATU261" s="7"/>
      <c r="ATV261" s="7"/>
      <c r="ATW261" s="7"/>
      <c r="ATX261" s="7"/>
      <c r="ATY261" s="7"/>
      <c r="ATZ261" s="7"/>
      <c r="AUA261" s="7"/>
      <c r="AUB261" s="7"/>
      <c r="AUC261" s="7"/>
      <c r="AUD261" s="7"/>
      <c r="AUE261" s="7"/>
      <c r="AUF261" s="7"/>
      <c r="AUG261" s="7"/>
      <c r="AUH261" s="7"/>
      <c r="AUI261" s="7"/>
      <c r="AUJ261" s="7"/>
      <c r="AUK261" s="7"/>
      <c r="AUL261" s="7"/>
      <c r="AUM261" s="7"/>
      <c r="AUN261" s="7"/>
      <c r="AUO261" s="7"/>
      <c r="AUP261" s="7"/>
      <c r="AUQ261" s="7"/>
      <c r="AUR261" s="7"/>
      <c r="AUS261" s="7"/>
      <c r="AUT261" s="7"/>
      <c r="AUU261" s="7"/>
      <c r="AUV261" s="7"/>
      <c r="AUW261" s="7"/>
      <c r="AUX261" s="7"/>
      <c r="AUY261" s="7"/>
      <c r="AUZ261" s="7"/>
      <c r="AVA261" s="7"/>
      <c r="AVB261" s="7"/>
      <c r="AVC261" s="7"/>
      <c r="AVD261" s="7"/>
      <c r="AVE261" s="7"/>
      <c r="AVF261" s="7"/>
      <c r="AVG261" s="7"/>
      <c r="AVH261" s="7"/>
      <c r="AVI261" s="7"/>
      <c r="AVJ261" s="7"/>
      <c r="AVK261" s="7"/>
      <c r="AVL261" s="7"/>
      <c r="AVM261" s="7"/>
      <c r="AVN261" s="7"/>
      <c r="AVO261" s="7"/>
      <c r="AVP261" s="7"/>
      <c r="AVQ261" s="7"/>
      <c r="AVR261" s="7"/>
      <c r="AVS261" s="7"/>
      <c r="AVT261" s="7"/>
      <c r="AVU261" s="7"/>
      <c r="AVV261" s="7"/>
      <c r="AVW261" s="7"/>
      <c r="AVX261" s="7"/>
      <c r="AVY261" s="7"/>
      <c r="AVZ261" s="7"/>
      <c r="AWA261" s="7"/>
      <c r="AWB261" s="7"/>
      <c r="AWC261" s="7"/>
      <c r="AWD261" s="7"/>
      <c r="AWE261" s="7"/>
      <c r="AWF261" s="7"/>
      <c r="AWG261" s="7"/>
      <c r="AWH261" s="7"/>
      <c r="AWI261" s="7"/>
      <c r="AWJ261" s="7"/>
      <c r="AWK261" s="7"/>
      <c r="AWL261" s="7"/>
      <c r="AWM261" s="7"/>
      <c r="AWN261" s="7"/>
      <c r="AWO261" s="7"/>
      <c r="AWP261" s="7"/>
      <c r="AWQ261" s="7"/>
      <c r="AWR261" s="7"/>
      <c r="AWS261" s="7"/>
      <c r="AWT261" s="7"/>
      <c r="AWU261" s="7"/>
      <c r="AWV261" s="7"/>
      <c r="AWW261" s="7"/>
      <c r="AWX261" s="7"/>
      <c r="AWY261" s="7"/>
      <c r="AWZ261" s="7"/>
      <c r="AXA261" s="7"/>
      <c r="AXB261" s="7"/>
      <c r="AXC261" s="7"/>
      <c r="AXD261" s="7"/>
      <c r="AXE261" s="7"/>
      <c r="AXF261" s="7"/>
      <c r="AXG261" s="7"/>
      <c r="AXH261" s="7"/>
      <c r="AXI261" s="7"/>
      <c r="AXJ261" s="7"/>
      <c r="AXK261" s="7"/>
      <c r="AXL261" s="7"/>
      <c r="AXM261" s="7"/>
      <c r="AXN261" s="7"/>
      <c r="AXO261" s="7"/>
      <c r="AXP261" s="7"/>
      <c r="AXQ261" s="7"/>
      <c r="AXR261" s="7"/>
      <c r="AXS261" s="7"/>
      <c r="AXT261" s="7"/>
      <c r="AXU261" s="7"/>
      <c r="AXV261" s="7"/>
      <c r="AXW261" s="7"/>
      <c r="AXX261" s="7"/>
      <c r="AXY261" s="7"/>
      <c r="AXZ261" s="7"/>
      <c r="AYA261" s="7"/>
      <c r="AYB261" s="7"/>
      <c r="AYC261" s="7"/>
      <c r="AYD261" s="7"/>
      <c r="AYE261" s="7"/>
      <c r="AYF261" s="7"/>
      <c r="AYG261" s="7"/>
      <c r="AYH261" s="7"/>
      <c r="AYI261" s="7"/>
      <c r="AYJ261" s="7"/>
      <c r="AYK261" s="7"/>
      <c r="AYL261" s="7"/>
      <c r="AYM261" s="7"/>
      <c r="AYN261" s="7"/>
      <c r="AYO261" s="7"/>
      <c r="AYP261" s="7"/>
      <c r="AYQ261" s="7"/>
      <c r="AYR261" s="7"/>
      <c r="AYS261" s="7"/>
      <c r="AYT261" s="7"/>
      <c r="AYU261" s="7"/>
      <c r="AYV261" s="7"/>
      <c r="AYW261" s="7"/>
      <c r="AYX261" s="7"/>
      <c r="AYY261" s="7"/>
      <c r="AYZ261" s="7"/>
      <c r="AZA261" s="7"/>
      <c r="AZB261" s="7"/>
      <c r="AZC261" s="7"/>
      <c r="AZD261" s="7"/>
      <c r="AZE261" s="7"/>
      <c r="AZF261" s="7"/>
      <c r="AZG261" s="7"/>
      <c r="AZH261" s="7"/>
      <c r="AZI261" s="7"/>
      <c r="AZJ261" s="7"/>
      <c r="AZK261" s="7"/>
      <c r="AZL261" s="7"/>
      <c r="AZM261" s="7"/>
      <c r="AZN261" s="7"/>
      <c r="AZO261" s="7"/>
      <c r="AZP261" s="7"/>
      <c r="AZQ261" s="7"/>
      <c r="AZR261" s="7"/>
      <c r="AZS261" s="7"/>
      <c r="AZT261" s="7"/>
      <c r="AZU261" s="7"/>
      <c r="AZV261" s="7"/>
      <c r="AZW261" s="7"/>
      <c r="AZX261" s="7"/>
      <c r="AZY261" s="7"/>
      <c r="AZZ261" s="7"/>
      <c r="BAA261" s="7"/>
      <c r="BAB261" s="7"/>
      <c r="BAC261" s="7"/>
      <c r="BAD261" s="7"/>
      <c r="BAE261" s="7"/>
      <c r="BAF261" s="7"/>
      <c r="BAG261" s="7"/>
      <c r="BAH261" s="7"/>
      <c r="BAI261" s="7"/>
      <c r="BAJ261" s="7"/>
      <c r="BAK261" s="7"/>
      <c r="BAL261" s="7"/>
      <c r="BAM261" s="7"/>
      <c r="BAN261" s="7"/>
      <c r="BAO261" s="7"/>
      <c r="BAP261" s="7"/>
      <c r="BAQ261" s="7"/>
      <c r="BAR261" s="7"/>
      <c r="BAS261" s="7"/>
      <c r="BAT261" s="7"/>
      <c r="BAU261" s="7"/>
      <c r="BAV261" s="7"/>
      <c r="BAW261" s="7"/>
      <c r="BAX261" s="7"/>
      <c r="BAY261" s="7"/>
      <c r="BAZ261" s="7"/>
      <c r="BBA261" s="7"/>
      <c r="BBB261" s="7"/>
      <c r="BBC261" s="7"/>
      <c r="BBD261" s="7"/>
      <c r="BBE261" s="7"/>
      <c r="BBF261" s="7"/>
      <c r="BBG261" s="7"/>
      <c r="BBH261" s="7"/>
      <c r="BBI261" s="7"/>
      <c r="BBJ261" s="7"/>
      <c r="BBK261" s="7"/>
      <c r="BBL261" s="7"/>
      <c r="BBM261" s="7"/>
      <c r="BBN261" s="7"/>
      <c r="BBO261" s="7"/>
      <c r="BBP261" s="7"/>
      <c r="BBQ261" s="7"/>
      <c r="BBR261" s="7"/>
      <c r="BBS261" s="7"/>
      <c r="BBT261" s="7"/>
      <c r="BBU261" s="7"/>
      <c r="BBV261" s="7"/>
      <c r="BBW261" s="7"/>
      <c r="BBX261" s="7"/>
      <c r="BBY261" s="7"/>
      <c r="BBZ261" s="7"/>
      <c r="BCA261" s="7"/>
      <c r="BCB261" s="7"/>
      <c r="BCC261" s="7"/>
      <c r="BCD261" s="7"/>
      <c r="BCE261" s="7"/>
      <c r="BCF261" s="7"/>
      <c r="BCG261" s="7"/>
      <c r="BCH261" s="7"/>
      <c r="BCI261" s="7"/>
      <c r="BCJ261" s="7"/>
      <c r="BCK261" s="7"/>
      <c r="BCL261" s="7"/>
      <c r="BCM261" s="7"/>
      <c r="BCN261" s="7"/>
      <c r="BCO261" s="7"/>
      <c r="BCP261" s="7"/>
      <c r="BCQ261" s="7"/>
      <c r="BCR261" s="7"/>
      <c r="BCS261" s="7"/>
      <c r="BCT261" s="7"/>
      <c r="BCU261" s="7"/>
      <c r="BCV261" s="7"/>
      <c r="BCW261" s="7"/>
      <c r="BCX261" s="7"/>
      <c r="BCY261" s="7"/>
      <c r="BCZ261" s="7"/>
      <c r="BDA261" s="7"/>
      <c r="BDB261" s="7"/>
      <c r="BDC261" s="7"/>
      <c r="BDD261" s="7"/>
      <c r="BDE261" s="7"/>
      <c r="BDF261" s="7"/>
      <c r="BDG261" s="7"/>
      <c r="BDH261" s="7"/>
      <c r="BDI261" s="7"/>
      <c r="BDJ261" s="7"/>
      <c r="BDK261" s="7"/>
      <c r="BDL261" s="7"/>
      <c r="BDM261" s="7"/>
      <c r="BDN261" s="7"/>
      <c r="BDO261" s="7"/>
      <c r="BDP261" s="7"/>
      <c r="BDQ261" s="7"/>
      <c r="BDR261" s="7"/>
      <c r="BDS261" s="7"/>
      <c r="BDT261" s="7"/>
      <c r="BDU261" s="7"/>
      <c r="BDV261" s="7"/>
      <c r="BDW261" s="7"/>
      <c r="BDX261" s="7"/>
      <c r="BDY261" s="7"/>
      <c r="BDZ261" s="7"/>
      <c r="BEA261" s="7"/>
      <c r="BEB261" s="7"/>
      <c r="BEC261" s="7"/>
      <c r="BED261" s="7"/>
      <c r="BEE261" s="7"/>
      <c r="BEF261" s="7"/>
      <c r="BEG261" s="7"/>
      <c r="BEH261" s="7"/>
      <c r="BEI261" s="7"/>
      <c r="BEJ261" s="7"/>
      <c r="BEK261" s="7"/>
      <c r="BEL261" s="7"/>
      <c r="BEM261" s="7"/>
      <c r="BEN261" s="7"/>
      <c r="BEO261" s="7"/>
      <c r="BEP261" s="7"/>
      <c r="BEQ261" s="7"/>
      <c r="BER261" s="7"/>
      <c r="BES261" s="7"/>
      <c r="BET261" s="7"/>
      <c r="BEU261" s="7"/>
      <c r="BEV261" s="7"/>
      <c r="BEW261" s="7"/>
      <c r="BEX261" s="7"/>
      <c r="BEY261" s="7"/>
      <c r="BEZ261" s="7"/>
      <c r="BFA261" s="7"/>
      <c r="BFB261" s="7"/>
      <c r="BFC261" s="7"/>
      <c r="BFD261" s="7"/>
      <c r="BFE261" s="7"/>
      <c r="BFF261" s="7"/>
      <c r="BFG261" s="7"/>
      <c r="BFH261" s="7"/>
      <c r="BFI261" s="7"/>
      <c r="BFJ261" s="7"/>
      <c r="BFK261" s="7"/>
      <c r="BFL261" s="7"/>
      <c r="BFM261" s="7"/>
      <c r="BFN261" s="7"/>
      <c r="BFO261" s="7"/>
      <c r="BFP261" s="7"/>
      <c r="BFQ261" s="7"/>
      <c r="BFR261" s="7"/>
      <c r="BFS261" s="7"/>
      <c r="BFT261" s="7"/>
      <c r="BFU261" s="7"/>
      <c r="BFV261" s="7"/>
      <c r="BFW261" s="7"/>
      <c r="BFX261" s="7"/>
      <c r="BFY261" s="7"/>
      <c r="BFZ261" s="7"/>
      <c r="BGA261" s="7"/>
      <c r="BGB261" s="7"/>
      <c r="BGC261" s="7"/>
      <c r="BGD261" s="7"/>
      <c r="BGE261" s="7"/>
      <c r="BGF261" s="7"/>
      <c r="BGG261" s="7"/>
      <c r="BGH261" s="7"/>
      <c r="BGI261" s="7"/>
      <c r="BGJ261" s="7"/>
      <c r="BGK261" s="7"/>
      <c r="BGL261" s="7"/>
      <c r="BGM261" s="7"/>
      <c r="BGN261" s="7"/>
      <c r="BGO261" s="7"/>
      <c r="BGP261" s="7"/>
      <c r="BGQ261" s="7"/>
      <c r="BGR261" s="7"/>
      <c r="BGS261" s="7"/>
      <c r="BGT261" s="7"/>
      <c r="BGU261" s="7"/>
      <c r="BGV261" s="7"/>
      <c r="BGW261" s="7"/>
      <c r="BGX261" s="7"/>
      <c r="BGY261" s="7"/>
      <c r="BGZ261" s="7"/>
      <c r="BHA261" s="7"/>
      <c r="BHB261" s="7"/>
      <c r="BHC261" s="7"/>
      <c r="BHD261" s="7"/>
      <c r="BHE261" s="7"/>
      <c r="BHF261" s="7"/>
      <c r="BHG261" s="7"/>
      <c r="BHH261" s="7"/>
      <c r="BHI261" s="7"/>
      <c r="BHJ261" s="7"/>
      <c r="BHK261" s="7"/>
      <c r="BHL261" s="7"/>
      <c r="BHM261" s="7"/>
      <c r="BHN261" s="7"/>
      <c r="BHO261" s="7"/>
      <c r="BHP261" s="7"/>
      <c r="BHQ261" s="7"/>
      <c r="BHR261" s="7"/>
      <c r="BHS261" s="7"/>
      <c r="BHT261" s="7"/>
      <c r="BHU261" s="7"/>
      <c r="BHV261" s="7"/>
      <c r="BHW261" s="7"/>
      <c r="BHX261" s="7"/>
      <c r="BHY261" s="7"/>
      <c r="BHZ261" s="7"/>
      <c r="BIA261" s="7"/>
      <c r="BIB261" s="7"/>
      <c r="BIC261" s="7"/>
      <c r="BID261" s="7"/>
      <c r="BIE261" s="7"/>
      <c r="BIF261" s="7"/>
      <c r="BIG261" s="7"/>
      <c r="BIH261" s="7"/>
      <c r="BII261" s="7"/>
      <c r="BIJ261" s="7"/>
      <c r="BIK261" s="7"/>
      <c r="BIL261" s="7"/>
      <c r="BIM261" s="7"/>
      <c r="BIN261" s="7"/>
      <c r="BIO261" s="7"/>
      <c r="BIP261" s="7"/>
      <c r="BIQ261" s="7"/>
      <c r="BIR261" s="7"/>
      <c r="BIS261" s="7"/>
      <c r="BIT261" s="7"/>
      <c r="BIU261" s="7"/>
      <c r="BIV261" s="7"/>
      <c r="BIW261" s="7"/>
      <c r="BIX261" s="7"/>
      <c r="BIY261" s="7"/>
      <c r="BIZ261" s="7"/>
      <c r="BJA261" s="7"/>
      <c r="BJB261" s="7"/>
      <c r="BJC261" s="7"/>
      <c r="BJD261" s="7"/>
      <c r="BJE261" s="7"/>
      <c r="BJF261" s="7"/>
      <c r="BJG261" s="7"/>
      <c r="BJH261" s="7"/>
      <c r="BJI261" s="7"/>
      <c r="BJJ261" s="7"/>
      <c r="BJK261" s="7"/>
      <c r="BJL261" s="7"/>
      <c r="BJM261" s="7"/>
      <c r="BJN261" s="7"/>
      <c r="BJO261" s="7"/>
      <c r="BJP261" s="7"/>
      <c r="BJQ261" s="7"/>
      <c r="BJR261" s="7"/>
      <c r="BJS261" s="7"/>
      <c r="BJT261" s="7"/>
      <c r="BJU261" s="7"/>
      <c r="BJV261" s="7"/>
      <c r="BJW261" s="7"/>
      <c r="BJX261" s="7"/>
      <c r="BJY261" s="7"/>
      <c r="BJZ261" s="7"/>
      <c r="BKA261" s="7"/>
      <c r="BKB261" s="7"/>
      <c r="BKC261" s="7"/>
      <c r="BKD261" s="7"/>
      <c r="BKE261" s="7"/>
      <c r="BKF261" s="7"/>
      <c r="BKG261" s="7"/>
      <c r="BKH261" s="7"/>
      <c r="BKI261" s="7"/>
      <c r="BKJ261" s="7"/>
      <c r="BKK261" s="7"/>
      <c r="BKL261" s="7"/>
      <c r="BKM261" s="7"/>
      <c r="BKN261" s="7"/>
      <c r="BKO261" s="7"/>
      <c r="BKP261" s="7"/>
      <c r="BKQ261" s="7"/>
      <c r="BKR261" s="7"/>
      <c r="BKS261" s="7"/>
      <c r="BKT261" s="7"/>
      <c r="BKU261" s="7"/>
      <c r="BKV261" s="7"/>
      <c r="BKW261" s="7"/>
      <c r="BKX261" s="7"/>
      <c r="BKY261" s="7"/>
      <c r="BKZ261" s="7"/>
      <c r="BLA261" s="7"/>
      <c r="BLB261" s="7"/>
      <c r="BLC261" s="7"/>
      <c r="BLD261" s="7"/>
      <c r="BLE261" s="7"/>
      <c r="BLF261" s="7"/>
      <c r="BLG261" s="7"/>
      <c r="BLH261" s="7"/>
      <c r="BLI261" s="7"/>
      <c r="BLJ261" s="7"/>
      <c r="BLK261" s="7"/>
      <c r="BLL261" s="7"/>
      <c r="BLM261" s="7"/>
      <c r="BLN261" s="7"/>
      <c r="BLO261" s="7"/>
      <c r="BLP261" s="7"/>
      <c r="BLQ261" s="7"/>
      <c r="BLR261" s="7"/>
      <c r="BLS261" s="7"/>
      <c r="BLT261" s="7"/>
      <c r="BLU261" s="7"/>
      <c r="BLV261" s="7"/>
      <c r="BLW261" s="7"/>
      <c r="BLX261" s="7"/>
      <c r="BLY261" s="7"/>
      <c r="BLZ261" s="7"/>
      <c r="BMA261" s="7"/>
      <c r="BMB261" s="7"/>
      <c r="BMC261" s="7"/>
      <c r="BMD261" s="7"/>
      <c r="BME261" s="7"/>
      <c r="BMF261" s="7"/>
      <c r="BMG261" s="7"/>
      <c r="BMH261" s="7"/>
      <c r="BMI261" s="7"/>
      <c r="BMJ261" s="7"/>
      <c r="BMK261" s="7"/>
      <c r="BML261" s="7"/>
      <c r="BMM261" s="7"/>
      <c r="BMN261" s="7"/>
      <c r="BMO261" s="7"/>
      <c r="BMP261" s="7"/>
      <c r="BMQ261" s="7"/>
      <c r="BMR261" s="7"/>
      <c r="BMS261" s="7"/>
      <c r="BMT261" s="7"/>
      <c r="BMU261" s="7"/>
      <c r="BMV261" s="7"/>
      <c r="BMW261" s="7"/>
      <c r="BMX261" s="7"/>
      <c r="BMY261" s="7"/>
      <c r="BMZ261" s="7"/>
      <c r="BNA261" s="7"/>
      <c r="BNB261" s="7"/>
      <c r="BNC261" s="7"/>
      <c r="BND261" s="7"/>
      <c r="BNE261" s="7"/>
      <c r="BNF261" s="7"/>
      <c r="BNG261" s="7"/>
      <c r="BNH261" s="7"/>
      <c r="BNI261" s="7"/>
      <c r="BNJ261" s="7"/>
      <c r="BNK261" s="7"/>
      <c r="BNL261" s="7"/>
      <c r="BNM261" s="7"/>
      <c r="BNN261" s="7"/>
      <c r="BNO261" s="7"/>
      <c r="BNP261" s="7"/>
      <c r="BNQ261" s="7"/>
      <c r="BNR261" s="7"/>
      <c r="BNS261" s="7"/>
      <c r="BNT261" s="7"/>
      <c r="BNU261" s="7"/>
      <c r="BNV261" s="7"/>
      <c r="BNW261" s="7"/>
      <c r="BNX261" s="7"/>
      <c r="BNY261" s="7"/>
      <c r="BNZ261" s="7"/>
      <c r="BOA261" s="7"/>
      <c r="BOB261" s="7"/>
      <c r="BOC261" s="7"/>
      <c r="BOD261" s="7"/>
      <c r="BOE261" s="7"/>
      <c r="BOF261" s="7"/>
      <c r="BOG261" s="7"/>
      <c r="BOH261" s="7"/>
      <c r="BOI261" s="7"/>
      <c r="BOJ261" s="7"/>
      <c r="BOK261" s="7"/>
      <c r="BOL261" s="7"/>
      <c r="BOM261" s="7"/>
      <c r="BON261" s="7"/>
      <c r="BOO261" s="7"/>
      <c r="BOP261" s="7"/>
      <c r="BOQ261" s="7"/>
      <c r="BOR261" s="7"/>
      <c r="BOS261" s="7"/>
      <c r="BOT261" s="7"/>
      <c r="BOU261" s="7"/>
      <c r="BOV261" s="7"/>
      <c r="BOW261" s="7"/>
      <c r="BOX261" s="7"/>
      <c r="BOY261" s="7"/>
      <c r="BOZ261" s="7"/>
      <c r="BPA261" s="7"/>
      <c r="BPB261" s="7"/>
      <c r="BPC261" s="7"/>
      <c r="BPD261" s="7"/>
      <c r="BPE261" s="7"/>
      <c r="BPF261" s="7"/>
      <c r="BPG261" s="7"/>
      <c r="BPH261" s="7"/>
      <c r="BPI261" s="7"/>
      <c r="BPJ261" s="7"/>
      <c r="BPK261" s="7"/>
      <c r="BPL261" s="7"/>
      <c r="BPM261" s="7"/>
      <c r="BPN261" s="7"/>
      <c r="BPO261" s="7"/>
      <c r="BPP261" s="7"/>
      <c r="BPQ261" s="7"/>
      <c r="BPR261" s="7"/>
      <c r="BPS261" s="7"/>
      <c r="BPT261" s="7"/>
      <c r="BPU261" s="7"/>
      <c r="BPV261" s="7"/>
      <c r="BPW261" s="7"/>
      <c r="BPX261" s="7"/>
      <c r="BPY261" s="7"/>
      <c r="BPZ261" s="7"/>
      <c r="BQA261" s="7"/>
      <c r="BQB261" s="7"/>
      <c r="BQC261" s="7"/>
      <c r="BQD261" s="7"/>
      <c r="BQE261" s="7"/>
      <c r="BQF261" s="7"/>
      <c r="BQG261" s="7"/>
      <c r="BQH261" s="7"/>
      <c r="BQI261" s="7"/>
      <c r="BQJ261" s="7"/>
      <c r="BQK261" s="7"/>
      <c r="BQL261" s="7"/>
      <c r="BQM261" s="7"/>
      <c r="BQN261" s="7"/>
      <c r="BQO261" s="7"/>
      <c r="BQP261" s="7"/>
      <c r="BQQ261" s="7"/>
      <c r="BQR261" s="7"/>
      <c r="BQS261" s="7"/>
      <c r="BQT261" s="7"/>
      <c r="BQU261" s="7"/>
      <c r="BQV261" s="7"/>
      <c r="BQW261" s="7"/>
      <c r="BQX261" s="7"/>
      <c r="BQY261" s="7"/>
      <c r="BQZ261" s="7"/>
      <c r="BRA261" s="7"/>
      <c r="BRB261" s="7"/>
      <c r="BRC261" s="7"/>
      <c r="BRD261" s="7"/>
      <c r="BRE261" s="7"/>
      <c r="BRF261" s="7"/>
      <c r="BRG261" s="7"/>
      <c r="BRH261" s="7"/>
      <c r="BRI261" s="7"/>
      <c r="BRJ261" s="7"/>
      <c r="BRK261" s="7"/>
      <c r="BRL261" s="7"/>
      <c r="BRM261" s="7"/>
      <c r="BRN261" s="7"/>
      <c r="BRO261" s="7"/>
      <c r="BRP261" s="7"/>
      <c r="BRQ261" s="7"/>
      <c r="BRR261" s="7"/>
      <c r="BRS261" s="7"/>
      <c r="BRT261" s="7"/>
      <c r="BRU261" s="7"/>
      <c r="BRV261" s="7"/>
      <c r="BRW261" s="7"/>
      <c r="BRX261" s="7"/>
      <c r="BRY261" s="7"/>
      <c r="BRZ261" s="7"/>
      <c r="BSA261" s="7"/>
      <c r="BSB261" s="7"/>
      <c r="BSC261" s="7"/>
      <c r="BSD261" s="7"/>
      <c r="BSE261" s="7"/>
      <c r="BSF261" s="7"/>
      <c r="BSG261" s="7"/>
      <c r="BSH261" s="7"/>
      <c r="BSI261" s="7"/>
      <c r="BSJ261" s="7"/>
      <c r="BSK261" s="7"/>
      <c r="BSL261" s="7"/>
      <c r="BSM261" s="7"/>
      <c r="BSN261" s="7"/>
      <c r="BSO261" s="7"/>
      <c r="BSP261" s="7"/>
      <c r="BSQ261" s="7"/>
      <c r="BSR261" s="7"/>
      <c r="BSS261" s="7"/>
      <c r="BST261" s="7"/>
      <c r="BSU261" s="7"/>
      <c r="BSV261" s="7"/>
      <c r="BSW261" s="7"/>
      <c r="BSX261" s="7"/>
      <c r="BSY261" s="7"/>
      <c r="BSZ261" s="7"/>
      <c r="BTA261" s="7"/>
      <c r="BTB261" s="7"/>
      <c r="BTC261" s="7"/>
      <c r="BTD261" s="7"/>
      <c r="BTE261" s="7"/>
      <c r="BTF261" s="7"/>
      <c r="BTG261" s="7"/>
      <c r="BTH261" s="7"/>
      <c r="BTI261" s="7"/>
      <c r="BTJ261" s="7"/>
      <c r="BTK261" s="7"/>
      <c r="BTL261" s="7"/>
      <c r="BTM261" s="7"/>
      <c r="BTN261" s="7"/>
      <c r="BTO261" s="7"/>
      <c r="BTP261" s="7"/>
      <c r="BTQ261" s="7"/>
      <c r="BTR261" s="7"/>
      <c r="BTS261" s="7"/>
      <c r="BTT261" s="7"/>
      <c r="BTU261" s="7"/>
      <c r="BTV261" s="7"/>
      <c r="BTW261" s="7"/>
      <c r="BTX261" s="7"/>
      <c r="BTY261" s="7"/>
      <c r="BTZ261" s="7"/>
      <c r="BUA261" s="7"/>
      <c r="BUB261" s="7"/>
      <c r="BUC261" s="7"/>
      <c r="BUD261" s="7"/>
      <c r="BUE261" s="7"/>
      <c r="BUF261" s="7"/>
      <c r="BUG261" s="7"/>
      <c r="BUH261" s="7"/>
      <c r="BUI261" s="7"/>
      <c r="BUJ261" s="7"/>
      <c r="BUK261" s="7"/>
      <c r="BUL261" s="7"/>
      <c r="BUM261" s="7"/>
      <c r="BUN261" s="7"/>
      <c r="BUO261" s="7"/>
      <c r="BUP261" s="7"/>
      <c r="BUQ261" s="7"/>
      <c r="BUR261" s="7"/>
      <c r="BUS261" s="7"/>
      <c r="BUT261" s="7"/>
      <c r="BUU261" s="7"/>
      <c r="BUV261" s="7"/>
      <c r="BUW261" s="7"/>
      <c r="BUX261" s="7"/>
      <c r="BUY261" s="7"/>
      <c r="BUZ261" s="7"/>
      <c r="BVA261" s="7"/>
      <c r="BVB261" s="7"/>
      <c r="BVC261" s="7"/>
      <c r="BVD261" s="7"/>
      <c r="BVE261" s="7"/>
      <c r="BVF261" s="7"/>
      <c r="BVG261" s="7"/>
      <c r="BVH261" s="7"/>
      <c r="BVI261" s="7"/>
      <c r="BVJ261" s="7"/>
      <c r="BVK261" s="7"/>
      <c r="BVL261" s="7"/>
      <c r="BVM261" s="7"/>
      <c r="BVN261" s="7"/>
      <c r="BVO261" s="7"/>
      <c r="BVP261" s="7"/>
      <c r="BVQ261" s="7"/>
      <c r="BVR261" s="7"/>
      <c r="BVS261" s="7"/>
      <c r="BVT261" s="7"/>
      <c r="BVU261" s="7"/>
      <c r="BVV261" s="7"/>
      <c r="BVW261" s="7"/>
      <c r="BVX261" s="7"/>
      <c r="BVY261" s="7"/>
      <c r="BVZ261" s="7"/>
      <c r="BWA261" s="7"/>
      <c r="BWB261" s="7"/>
      <c r="BWC261" s="7"/>
      <c r="BWD261" s="7"/>
      <c r="BWE261" s="7"/>
      <c r="BWF261" s="7"/>
      <c r="BWG261" s="7"/>
      <c r="BWH261" s="7"/>
      <c r="BWI261" s="7"/>
      <c r="BWJ261" s="7"/>
      <c r="BWK261" s="7"/>
      <c r="BWL261" s="7"/>
      <c r="BWM261" s="7"/>
      <c r="BWN261" s="7"/>
      <c r="BWO261" s="7"/>
      <c r="BWP261" s="7"/>
      <c r="BWQ261" s="7"/>
      <c r="BWR261" s="7"/>
      <c r="BWS261" s="7"/>
      <c r="BWT261" s="7"/>
      <c r="BWU261" s="7"/>
      <c r="BWV261" s="7"/>
      <c r="BWW261" s="7"/>
      <c r="BWX261" s="7"/>
      <c r="BWY261" s="7"/>
      <c r="BWZ261" s="7"/>
      <c r="BXA261" s="7"/>
      <c r="BXB261" s="7"/>
      <c r="BXC261" s="7"/>
      <c r="BXD261" s="7"/>
      <c r="BXE261" s="7"/>
      <c r="BXF261" s="7"/>
      <c r="BXG261" s="7"/>
      <c r="BXH261" s="7"/>
      <c r="BXI261" s="7"/>
      <c r="BXJ261" s="7"/>
      <c r="BXK261" s="7"/>
      <c r="BXL261" s="7"/>
      <c r="BXM261" s="7"/>
      <c r="BXN261" s="7"/>
      <c r="BXO261" s="7"/>
      <c r="BXP261" s="7"/>
      <c r="BXQ261" s="7"/>
      <c r="BXR261" s="7"/>
      <c r="BXS261" s="7"/>
      <c r="BXT261" s="7"/>
      <c r="BXU261" s="7"/>
      <c r="BXV261" s="7"/>
      <c r="BXW261" s="7"/>
      <c r="BXX261" s="7"/>
      <c r="BXY261" s="7"/>
      <c r="BXZ261" s="7"/>
      <c r="BYA261" s="7"/>
      <c r="BYB261" s="7"/>
      <c r="BYC261" s="7"/>
      <c r="BYD261" s="7"/>
      <c r="BYE261" s="7"/>
      <c r="BYF261" s="7"/>
      <c r="BYG261" s="7"/>
      <c r="BYH261" s="7"/>
      <c r="BYI261" s="7"/>
      <c r="BYJ261" s="7"/>
      <c r="BYK261" s="7"/>
      <c r="BYL261" s="7"/>
      <c r="BYM261" s="7"/>
      <c r="BYN261" s="7"/>
      <c r="BYO261" s="7"/>
      <c r="BYP261" s="7"/>
      <c r="BYQ261" s="7"/>
      <c r="BYR261" s="7"/>
      <c r="BYS261" s="7"/>
      <c r="BYT261" s="7"/>
      <c r="BYU261" s="7"/>
      <c r="BYV261" s="7"/>
      <c r="BYW261" s="7"/>
      <c r="BYX261" s="7"/>
      <c r="BYY261" s="7"/>
      <c r="BYZ261" s="7"/>
      <c r="BZA261" s="7"/>
      <c r="BZB261" s="7"/>
      <c r="BZC261" s="7"/>
      <c r="BZD261" s="7"/>
      <c r="BZE261" s="7"/>
      <c r="BZF261" s="7"/>
      <c r="BZG261" s="7"/>
      <c r="BZH261" s="7"/>
      <c r="BZI261" s="7"/>
      <c r="BZJ261" s="7"/>
      <c r="BZK261" s="7"/>
      <c r="BZL261" s="7"/>
      <c r="BZM261" s="7"/>
      <c r="BZN261" s="7"/>
      <c r="BZO261" s="7"/>
      <c r="BZP261" s="7"/>
      <c r="BZQ261" s="7"/>
      <c r="BZR261" s="7"/>
      <c r="BZS261" s="7"/>
      <c r="BZT261" s="7"/>
      <c r="BZU261" s="7"/>
      <c r="BZV261" s="7"/>
      <c r="BZW261" s="7"/>
      <c r="BZX261" s="7"/>
      <c r="BZY261" s="7"/>
      <c r="BZZ261" s="7"/>
      <c r="CAA261" s="7"/>
      <c r="CAB261" s="7"/>
      <c r="CAC261" s="7"/>
      <c r="CAD261" s="7"/>
      <c r="CAE261" s="7"/>
      <c r="CAF261" s="7"/>
      <c r="CAG261" s="7"/>
      <c r="CAH261" s="7"/>
      <c r="CAI261" s="7"/>
      <c r="CAJ261" s="7"/>
      <c r="CAK261" s="7"/>
      <c r="CAL261" s="7"/>
      <c r="CAM261" s="7"/>
      <c r="CAN261" s="7"/>
      <c r="CAO261" s="7"/>
      <c r="CAP261" s="7"/>
      <c r="CAQ261" s="7"/>
      <c r="CAR261" s="7"/>
      <c r="CAS261" s="7"/>
      <c r="CAT261" s="7"/>
      <c r="CAU261" s="7"/>
      <c r="CAV261" s="7"/>
      <c r="CAW261" s="7"/>
      <c r="CAX261" s="7"/>
      <c r="CAY261" s="7"/>
      <c r="CAZ261" s="7"/>
      <c r="CBA261" s="7"/>
      <c r="CBB261" s="7"/>
      <c r="CBC261" s="7"/>
      <c r="CBD261" s="7"/>
      <c r="CBE261" s="7"/>
      <c r="CBF261" s="7"/>
      <c r="CBG261" s="7"/>
      <c r="CBH261" s="7"/>
      <c r="CBI261" s="7"/>
      <c r="CBJ261" s="7"/>
      <c r="CBK261" s="7"/>
      <c r="CBL261" s="7"/>
      <c r="CBM261" s="7"/>
      <c r="CBN261" s="7"/>
      <c r="CBO261" s="7"/>
      <c r="CBP261" s="7"/>
      <c r="CBQ261" s="7"/>
      <c r="CBR261" s="7"/>
      <c r="CBS261" s="7"/>
      <c r="CBT261" s="7"/>
      <c r="CBU261" s="7"/>
      <c r="CBV261" s="7"/>
      <c r="CBW261" s="7"/>
      <c r="CBX261" s="7"/>
      <c r="CBY261" s="7"/>
      <c r="CBZ261" s="7"/>
      <c r="CCA261" s="7"/>
      <c r="CCB261" s="7"/>
      <c r="CCC261" s="7"/>
      <c r="CCD261" s="7"/>
      <c r="CCE261" s="7"/>
      <c r="CCF261" s="7"/>
      <c r="CCG261" s="7"/>
      <c r="CCH261" s="7"/>
      <c r="CCI261" s="7"/>
      <c r="CCJ261" s="7"/>
      <c r="CCK261" s="7"/>
      <c r="CCL261" s="7"/>
      <c r="CCM261" s="7"/>
      <c r="CCN261" s="7"/>
      <c r="CCO261" s="7"/>
      <c r="CCP261" s="7"/>
      <c r="CCQ261" s="7"/>
      <c r="CCR261" s="7"/>
      <c r="CCS261" s="7"/>
      <c r="CCT261" s="7"/>
      <c r="CCU261" s="7"/>
      <c r="CCV261" s="7"/>
      <c r="CCW261" s="7"/>
      <c r="CCX261" s="7"/>
      <c r="CCY261" s="7"/>
      <c r="CCZ261" s="7"/>
      <c r="CDA261" s="7"/>
      <c r="CDB261" s="7"/>
      <c r="CDC261" s="7"/>
      <c r="CDD261" s="7"/>
      <c r="CDE261" s="7"/>
      <c r="CDF261" s="7"/>
      <c r="CDG261" s="7"/>
      <c r="CDH261" s="7"/>
      <c r="CDI261" s="7"/>
      <c r="CDJ261" s="7"/>
      <c r="CDK261" s="7"/>
      <c r="CDL261" s="7"/>
      <c r="CDM261" s="7"/>
      <c r="CDN261" s="7"/>
      <c r="CDO261" s="7"/>
      <c r="CDP261" s="7"/>
      <c r="CDQ261" s="7"/>
      <c r="CDR261" s="7"/>
      <c r="CDS261" s="7"/>
      <c r="CDT261" s="7"/>
      <c r="CDU261" s="7"/>
      <c r="CDV261" s="7"/>
      <c r="CDW261" s="7"/>
      <c r="CDX261" s="7"/>
      <c r="CDY261" s="7"/>
      <c r="CDZ261" s="7"/>
      <c r="CEA261" s="7"/>
      <c r="CEB261" s="7"/>
      <c r="CEC261" s="7"/>
      <c r="CED261" s="7"/>
      <c r="CEE261" s="7"/>
      <c r="CEF261" s="7"/>
      <c r="CEG261" s="7"/>
      <c r="CEH261" s="7"/>
      <c r="CEI261" s="7"/>
      <c r="CEJ261" s="7"/>
      <c r="CEK261" s="7"/>
      <c r="CEL261" s="7"/>
      <c r="CEM261" s="7"/>
      <c r="CEN261" s="7"/>
      <c r="CEO261" s="7"/>
      <c r="CEP261" s="7"/>
      <c r="CEQ261" s="7"/>
      <c r="CER261" s="7"/>
      <c r="CES261" s="7"/>
      <c r="CET261" s="7"/>
      <c r="CEU261" s="7"/>
      <c r="CEV261" s="7"/>
      <c r="CEW261" s="7"/>
      <c r="CEX261" s="7"/>
      <c r="CEY261" s="7"/>
      <c r="CEZ261" s="7"/>
      <c r="CFA261" s="7"/>
      <c r="CFB261" s="7"/>
      <c r="CFC261" s="7"/>
      <c r="CFD261" s="7"/>
      <c r="CFE261" s="7"/>
      <c r="CFF261" s="7"/>
      <c r="CFG261" s="7"/>
      <c r="CFH261" s="7"/>
      <c r="CFI261" s="7"/>
      <c r="CFJ261" s="7"/>
      <c r="CFK261" s="7"/>
      <c r="CFL261" s="7"/>
      <c r="CFM261" s="7"/>
      <c r="CFN261" s="7"/>
      <c r="CFO261" s="7"/>
      <c r="CFP261" s="7"/>
      <c r="CFQ261" s="7"/>
      <c r="CFR261" s="7"/>
      <c r="CFS261" s="7"/>
      <c r="CFT261" s="7"/>
      <c r="CFU261" s="7"/>
      <c r="CFV261" s="7"/>
      <c r="CFW261" s="7"/>
      <c r="CFX261" s="7"/>
      <c r="CFY261" s="7"/>
      <c r="CFZ261" s="7"/>
      <c r="CGA261" s="7"/>
      <c r="CGB261" s="7"/>
      <c r="CGC261" s="7"/>
      <c r="CGD261" s="7"/>
      <c r="CGE261" s="7"/>
      <c r="CGF261" s="7"/>
      <c r="CGG261" s="7"/>
      <c r="CGH261" s="7"/>
      <c r="CGI261" s="7"/>
      <c r="CGJ261" s="7"/>
      <c r="CGK261" s="7"/>
      <c r="CGL261" s="7"/>
      <c r="CGM261" s="7"/>
      <c r="CGN261" s="7"/>
      <c r="CGO261" s="7"/>
      <c r="CGP261" s="7"/>
      <c r="CGQ261" s="7"/>
      <c r="CGR261" s="7"/>
      <c r="CGS261" s="7"/>
      <c r="CGT261" s="7"/>
      <c r="CGU261" s="7"/>
      <c r="CGV261" s="7"/>
      <c r="CGW261" s="7"/>
      <c r="CGX261" s="7"/>
      <c r="CGY261" s="7"/>
      <c r="CGZ261" s="7"/>
      <c r="CHA261" s="7"/>
      <c r="CHB261" s="7"/>
      <c r="CHC261" s="7"/>
      <c r="CHD261" s="7"/>
      <c r="CHE261" s="7"/>
      <c r="CHF261" s="7"/>
      <c r="CHG261" s="7"/>
      <c r="CHH261" s="7"/>
      <c r="CHI261" s="7"/>
      <c r="CHJ261" s="7"/>
      <c r="CHK261" s="7"/>
      <c r="CHL261" s="7"/>
      <c r="CHM261" s="7"/>
      <c r="CHN261" s="7"/>
      <c r="CHO261" s="7"/>
      <c r="CHP261" s="7"/>
      <c r="CHQ261" s="7"/>
      <c r="CHR261" s="7"/>
      <c r="CHS261" s="7"/>
      <c r="CHT261" s="7"/>
      <c r="CHU261" s="7"/>
      <c r="CHV261" s="7"/>
      <c r="CHW261" s="7"/>
      <c r="CHX261" s="7"/>
      <c r="CHY261" s="7"/>
      <c r="CHZ261" s="7"/>
      <c r="CIA261" s="7"/>
      <c r="CIB261" s="7"/>
      <c r="CIC261" s="7"/>
      <c r="CID261" s="7"/>
      <c r="CIE261" s="7"/>
      <c r="CIF261" s="7"/>
      <c r="CIG261" s="7"/>
      <c r="CIH261" s="7"/>
      <c r="CII261" s="7"/>
      <c r="CIJ261" s="7"/>
      <c r="CIK261" s="7"/>
      <c r="CIL261" s="7"/>
      <c r="CIM261" s="7"/>
      <c r="CIN261" s="7"/>
      <c r="CIO261" s="7"/>
      <c r="CIP261" s="7"/>
      <c r="CIQ261" s="7"/>
      <c r="CIR261" s="7"/>
      <c r="CIS261" s="7"/>
      <c r="CIT261" s="7"/>
      <c r="CIU261" s="7"/>
      <c r="CIV261" s="7"/>
      <c r="CIW261" s="7"/>
      <c r="CIX261" s="7"/>
      <c r="CIY261" s="7"/>
      <c r="CIZ261" s="7"/>
      <c r="CJA261" s="7"/>
      <c r="CJB261" s="7"/>
      <c r="CJC261" s="7"/>
      <c r="CJD261" s="7"/>
      <c r="CJE261" s="7"/>
      <c r="CJF261" s="7"/>
      <c r="CJG261" s="7"/>
      <c r="CJH261" s="7"/>
      <c r="CJI261" s="7"/>
      <c r="CJJ261" s="7"/>
      <c r="CJK261" s="7"/>
      <c r="CJL261" s="7"/>
      <c r="CJM261" s="7"/>
      <c r="CJN261" s="7"/>
      <c r="CJO261" s="7"/>
      <c r="CJP261" s="7"/>
      <c r="CJQ261" s="7"/>
      <c r="CJR261" s="7"/>
      <c r="CJS261" s="7"/>
      <c r="CJT261" s="7"/>
      <c r="CJU261" s="7"/>
      <c r="CJV261" s="7"/>
      <c r="CJW261" s="7"/>
      <c r="CJX261" s="7"/>
      <c r="CJY261" s="7"/>
      <c r="CJZ261" s="7"/>
      <c r="CKA261" s="7"/>
      <c r="CKB261" s="7"/>
      <c r="CKC261" s="7"/>
      <c r="CKD261" s="7"/>
      <c r="CKE261" s="7"/>
      <c r="CKF261" s="7"/>
      <c r="CKG261" s="7"/>
      <c r="CKH261" s="7"/>
      <c r="CKI261" s="7"/>
      <c r="CKJ261" s="7"/>
      <c r="CKK261" s="7"/>
      <c r="CKL261" s="7"/>
      <c r="CKM261" s="7"/>
      <c r="CKN261" s="7"/>
      <c r="CKO261" s="7"/>
      <c r="CKP261" s="7"/>
      <c r="CKQ261" s="7"/>
      <c r="CKR261" s="7"/>
      <c r="CKS261" s="7"/>
      <c r="CKT261" s="7"/>
      <c r="CKU261" s="7"/>
      <c r="CKV261" s="7"/>
      <c r="CKW261" s="7"/>
      <c r="CKX261" s="7"/>
      <c r="CKY261" s="7"/>
      <c r="CKZ261" s="7"/>
      <c r="CLA261" s="7"/>
      <c r="CLB261" s="7"/>
      <c r="CLC261" s="7"/>
      <c r="CLD261" s="7"/>
      <c r="CLE261" s="7"/>
      <c r="CLF261" s="7"/>
      <c r="CLG261" s="7"/>
      <c r="CLH261" s="7"/>
      <c r="CLI261" s="7"/>
      <c r="CLJ261" s="7"/>
      <c r="CLK261" s="7"/>
      <c r="CLL261" s="7"/>
      <c r="CLM261" s="7"/>
      <c r="CLN261" s="7"/>
      <c r="CLO261" s="7"/>
      <c r="CLP261" s="7"/>
      <c r="CLQ261" s="7"/>
      <c r="CLR261" s="7"/>
      <c r="CLS261" s="7"/>
      <c r="CLT261" s="7"/>
      <c r="CLU261" s="7"/>
      <c r="CLV261" s="7"/>
      <c r="CLW261" s="7"/>
      <c r="CLX261" s="7"/>
      <c r="CLY261" s="7"/>
      <c r="CLZ261" s="7"/>
      <c r="CMA261" s="7"/>
      <c r="CMB261" s="7"/>
      <c r="CMC261" s="7"/>
      <c r="CMD261" s="7"/>
      <c r="CME261" s="7"/>
      <c r="CMF261" s="7"/>
      <c r="CMG261" s="7"/>
      <c r="CMH261" s="7"/>
      <c r="CMI261" s="7"/>
      <c r="CMJ261" s="7"/>
      <c r="CMK261" s="7"/>
      <c r="CML261" s="7"/>
      <c r="CMM261" s="7"/>
      <c r="CMN261" s="7"/>
      <c r="CMO261" s="7"/>
      <c r="CMP261" s="7"/>
      <c r="CMQ261" s="7"/>
      <c r="CMR261" s="7"/>
      <c r="CMS261" s="7"/>
      <c r="CMT261" s="7"/>
      <c r="CMU261" s="7"/>
      <c r="CMV261" s="7"/>
      <c r="CMW261" s="7"/>
      <c r="CMX261" s="7"/>
      <c r="CMY261" s="7"/>
      <c r="CMZ261" s="7"/>
      <c r="CNA261" s="7"/>
      <c r="CNB261" s="7"/>
      <c r="CNC261" s="7"/>
      <c r="CND261" s="7"/>
      <c r="CNE261" s="7"/>
      <c r="CNF261" s="7"/>
      <c r="CNG261" s="7"/>
      <c r="CNH261" s="7"/>
      <c r="CNI261" s="7"/>
      <c r="CNJ261" s="7"/>
      <c r="CNK261" s="7"/>
      <c r="CNL261" s="7"/>
      <c r="CNM261" s="7"/>
      <c r="CNN261" s="7"/>
      <c r="CNO261" s="7"/>
      <c r="CNP261" s="7"/>
      <c r="CNQ261" s="7"/>
      <c r="CNR261" s="7"/>
      <c r="CNS261" s="7"/>
      <c r="CNT261" s="7"/>
      <c r="CNU261" s="7"/>
      <c r="CNV261" s="7"/>
      <c r="CNW261" s="7"/>
      <c r="CNX261" s="7"/>
      <c r="CNY261" s="7"/>
      <c r="CNZ261" s="7"/>
      <c r="COA261" s="7"/>
      <c r="COB261" s="7"/>
      <c r="COC261" s="7"/>
      <c r="COD261" s="7"/>
      <c r="COE261" s="7"/>
      <c r="COF261" s="7"/>
      <c r="COG261" s="7"/>
      <c r="COH261" s="7"/>
      <c r="COI261" s="7"/>
      <c r="COJ261" s="7"/>
      <c r="COK261" s="7"/>
      <c r="COL261" s="7"/>
      <c r="COM261" s="7"/>
      <c r="CON261" s="7"/>
      <c r="COO261" s="7"/>
      <c r="COP261" s="7"/>
      <c r="COQ261" s="7"/>
      <c r="COR261" s="7"/>
      <c r="COS261" s="7"/>
      <c r="COT261" s="7"/>
      <c r="COU261" s="7"/>
      <c r="COV261" s="7"/>
      <c r="COW261" s="7"/>
      <c r="COX261" s="7"/>
      <c r="COY261" s="7"/>
      <c r="COZ261" s="7"/>
      <c r="CPA261" s="7"/>
      <c r="CPB261" s="7"/>
      <c r="CPC261" s="7"/>
      <c r="CPD261" s="7"/>
      <c r="CPE261" s="7"/>
      <c r="CPF261" s="7"/>
      <c r="CPG261" s="7"/>
      <c r="CPH261" s="7"/>
      <c r="CPI261" s="7"/>
      <c r="CPJ261" s="7"/>
      <c r="CPK261" s="7"/>
      <c r="CPL261" s="7"/>
      <c r="CPM261" s="7"/>
      <c r="CPN261" s="7"/>
      <c r="CPO261" s="7"/>
      <c r="CPP261" s="7"/>
      <c r="CPQ261" s="7"/>
      <c r="CPR261" s="7"/>
      <c r="CPS261" s="7"/>
      <c r="CPT261" s="7"/>
      <c r="CPU261" s="7"/>
      <c r="CPV261" s="7"/>
      <c r="CPW261" s="7"/>
      <c r="CPX261" s="7"/>
      <c r="CPY261" s="7"/>
      <c r="CPZ261" s="7"/>
      <c r="CQA261" s="7"/>
      <c r="CQB261" s="7"/>
      <c r="CQC261" s="7"/>
      <c r="CQD261" s="7"/>
      <c r="CQE261" s="7"/>
      <c r="CQF261" s="7"/>
      <c r="CQG261" s="7"/>
      <c r="CQH261" s="7"/>
      <c r="CQI261" s="7"/>
      <c r="CQJ261" s="7"/>
      <c r="CQK261" s="7"/>
      <c r="CQL261" s="7"/>
      <c r="CQM261" s="7"/>
      <c r="CQN261" s="7"/>
      <c r="CQO261" s="7"/>
      <c r="CQP261" s="7"/>
      <c r="CQQ261" s="7"/>
      <c r="CQR261" s="7"/>
      <c r="CQS261" s="7"/>
      <c r="CQT261" s="7"/>
      <c r="CQU261" s="7"/>
      <c r="CQV261" s="7"/>
      <c r="CQW261" s="7"/>
      <c r="CQX261" s="7"/>
      <c r="CQY261" s="7"/>
      <c r="CQZ261" s="7"/>
      <c r="CRA261" s="7"/>
      <c r="CRB261" s="7"/>
      <c r="CRC261" s="7"/>
      <c r="CRD261" s="7"/>
      <c r="CRE261" s="7"/>
      <c r="CRF261" s="7"/>
      <c r="CRG261" s="7"/>
      <c r="CRH261" s="7"/>
      <c r="CRI261" s="7"/>
      <c r="CRJ261" s="7"/>
      <c r="CRK261" s="7"/>
      <c r="CRL261" s="7"/>
      <c r="CRM261" s="7"/>
      <c r="CRN261" s="7"/>
      <c r="CRO261" s="7"/>
      <c r="CRP261" s="7"/>
      <c r="CRQ261" s="7"/>
      <c r="CRR261" s="7"/>
      <c r="CRS261" s="7"/>
      <c r="CRT261" s="7"/>
      <c r="CRU261" s="7"/>
      <c r="CRV261" s="7"/>
      <c r="CRW261" s="7"/>
      <c r="CRX261" s="7"/>
      <c r="CRY261" s="7"/>
      <c r="CRZ261" s="7"/>
      <c r="CSA261" s="7"/>
      <c r="CSB261" s="7"/>
      <c r="CSC261" s="7"/>
      <c r="CSD261" s="7"/>
      <c r="CSE261" s="7"/>
      <c r="CSF261" s="7"/>
      <c r="CSG261" s="7"/>
      <c r="CSH261" s="7"/>
      <c r="CSI261" s="7"/>
      <c r="CSJ261" s="7"/>
      <c r="CSK261" s="7"/>
      <c r="CSL261" s="7"/>
      <c r="CSM261" s="7"/>
      <c r="CSN261" s="7"/>
      <c r="CSO261" s="7"/>
      <c r="CSP261" s="7"/>
      <c r="CSQ261" s="7"/>
      <c r="CSR261" s="7"/>
      <c r="CSS261" s="7"/>
      <c r="CST261" s="7"/>
      <c r="CSU261" s="7"/>
      <c r="CSV261" s="7"/>
      <c r="CSW261" s="7"/>
      <c r="CSX261" s="7"/>
      <c r="CSY261" s="7"/>
      <c r="CSZ261" s="7"/>
      <c r="CTA261" s="7"/>
      <c r="CTB261" s="7"/>
      <c r="CTC261" s="7"/>
      <c r="CTD261" s="7"/>
      <c r="CTE261" s="7"/>
      <c r="CTF261" s="7"/>
      <c r="CTG261" s="7"/>
      <c r="CTH261" s="7"/>
      <c r="CTI261" s="7"/>
      <c r="CTJ261" s="7"/>
      <c r="CTK261" s="7"/>
      <c r="CTL261" s="7"/>
      <c r="CTM261" s="7"/>
      <c r="CTN261" s="7"/>
      <c r="CTO261" s="7"/>
      <c r="CTP261" s="7"/>
      <c r="CTQ261" s="7"/>
      <c r="CTR261" s="7"/>
      <c r="CTS261" s="7"/>
      <c r="CTT261" s="7"/>
      <c r="CTU261" s="7"/>
      <c r="CTV261" s="7"/>
      <c r="CTW261" s="7"/>
      <c r="CTX261" s="7"/>
      <c r="CTY261" s="7"/>
      <c r="CTZ261" s="7"/>
      <c r="CUA261" s="7"/>
      <c r="CUB261" s="7"/>
      <c r="CUC261" s="7"/>
      <c r="CUD261" s="7"/>
      <c r="CUE261" s="7"/>
      <c r="CUF261" s="7"/>
      <c r="CUG261" s="7"/>
      <c r="CUH261" s="7"/>
      <c r="CUI261" s="7"/>
      <c r="CUJ261" s="7"/>
      <c r="CUK261" s="7"/>
      <c r="CUL261" s="7"/>
      <c r="CUM261" s="7"/>
      <c r="CUN261" s="7"/>
      <c r="CUO261" s="7"/>
      <c r="CUP261" s="7"/>
      <c r="CUQ261" s="7"/>
      <c r="CUR261" s="7"/>
      <c r="CUS261" s="7"/>
      <c r="CUT261" s="7"/>
      <c r="CUU261" s="7"/>
      <c r="CUV261" s="7"/>
      <c r="CUW261" s="7"/>
      <c r="CUX261" s="7"/>
      <c r="CUY261" s="7"/>
      <c r="CUZ261" s="7"/>
      <c r="CVA261" s="7"/>
      <c r="CVB261" s="7"/>
      <c r="CVC261" s="7"/>
      <c r="CVD261" s="7"/>
      <c r="CVE261" s="7"/>
      <c r="CVF261" s="7"/>
      <c r="CVG261" s="7"/>
      <c r="CVH261" s="7"/>
      <c r="CVI261" s="7"/>
      <c r="CVJ261" s="7"/>
      <c r="CVK261" s="7"/>
      <c r="CVL261" s="7"/>
      <c r="CVM261" s="7"/>
      <c r="CVN261" s="7"/>
      <c r="CVO261" s="7"/>
      <c r="CVP261" s="7"/>
      <c r="CVQ261" s="7"/>
      <c r="CVR261" s="7"/>
      <c r="CVS261" s="7"/>
      <c r="CVT261" s="7"/>
      <c r="CVU261" s="7"/>
      <c r="CVV261" s="7"/>
      <c r="CVW261" s="7"/>
      <c r="CVX261" s="7"/>
      <c r="CVY261" s="7"/>
      <c r="CVZ261" s="7"/>
      <c r="CWA261" s="7"/>
      <c r="CWB261" s="7"/>
      <c r="CWC261" s="7"/>
      <c r="CWD261" s="7"/>
      <c r="CWE261" s="7"/>
      <c r="CWF261" s="7"/>
      <c r="CWG261" s="7"/>
      <c r="CWH261" s="7"/>
      <c r="CWI261" s="7"/>
      <c r="CWJ261" s="7"/>
      <c r="CWK261" s="7"/>
      <c r="CWL261" s="7"/>
      <c r="CWM261" s="7"/>
      <c r="CWN261" s="7"/>
      <c r="CWO261" s="7"/>
      <c r="CWP261" s="7"/>
      <c r="CWQ261" s="7"/>
      <c r="CWR261" s="7"/>
      <c r="CWS261" s="7"/>
      <c r="CWT261" s="7"/>
      <c r="CWU261" s="7"/>
      <c r="CWV261" s="7"/>
      <c r="CWW261" s="7"/>
      <c r="CWX261" s="7"/>
      <c r="CWY261" s="7"/>
      <c r="CWZ261" s="7"/>
      <c r="CXA261" s="7"/>
      <c r="CXB261" s="7"/>
      <c r="CXC261" s="7"/>
      <c r="CXD261" s="7"/>
      <c r="CXE261" s="7"/>
      <c r="CXF261" s="7"/>
      <c r="CXG261" s="7"/>
      <c r="CXH261" s="7"/>
      <c r="CXI261" s="7"/>
      <c r="CXJ261" s="7"/>
      <c r="CXK261" s="7"/>
      <c r="CXL261" s="7"/>
      <c r="CXM261" s="7"/>
      <c r="CXN261" s="7"/>
      <c r="CXO261" s="7"/>
      <c r="CXP261" s="7"/>
      <c r="CXQ261" s="7"/>
      <c r="CXR261" s="7"/>
      <c r="CXS261" s="7"/>
      <c r="CXT261" s="7"/>
      <c r="CXU261" s="7"/>
      <c r="CXV261" s="7"/>
      <c r="CXW261" s="7"/>
      <c r="CXX261" s="7"/>
      <c r="CXY261" s="7"/>
      <c r="CXZ261" s="7"/>
      <c r="CYA261" s="7"/>
      <c r="CYB261" s="7"/>
      <c r="CYC261" s="7"/>
      <c r="CYD261" s="7"/>
      <c r="CYE261" s="7"/>
      <c r="CYF261" s="7"/>
      <c r="CYG261" s="7"/>
      <c r="CYH261" s="7"/>
      <c r="CYI261" s="7"/>
      <c r="CYJ261" s="7"/>
      <c r="CYK261" s="7"/>
      <c r="CYL261" s="7"/>
      <c r="CYM261" s="7"/>
      <c r="CYN261" s="7"/>
      <c r="CYO261" s="7"/>
      <c r="CYP261" s="7"/>
      <c r="CYQ261" s="7"/>
      <c r="CYR261" s="7"/>
      <c r="CYS261" s="7"/>
      <c r="CYT261" s="7"/>
      <c r="CYU261" s="7"/>
      <c r="CYV261" s="7"/>
      <c r="CYW261" s="7"/>
      <c r="CYX261" s="7"/>
      <c r="CYY261" s="7"/>
      <c r="CYZ261" s="7"/>
      <c r="CZA261" s="7"/>
      <c r="CZB261" s="7"/>
      <c r="CZC261" s="7"/>
      <c r="CZD261" s="7"/>
      <c r="CZE261" s="7"/>
      <c r="CZF261" s="7"/>
      <c r="CZG261" s="7"/>
      <c r="CZH261" s="7"/>
      <c r="CZI261" s="7"/>
      <c r="CZJ261" s="7"/>
      <c r="CZK261" s="7"/>
      <c r="CZL261" s="7"/>
      <c r="CZM261" s="7"/>
      <c r="CZN261" s="7"/>
      <c r="CZO261" s="7"/>
      <c r="CZP261" s="7"/>
      <c r="CZQ261" s="7"/>
      <c r="CZR261" s="7"/>
      <c r="CZS261" s="7"/>
      <c r="CZT261" s="7"/>
      <c r="CZU261" s="7"/>
      <c r="CZV261" s="7"/>
      <c r="CZW261" s="7"/>
      <c r="CZX261" s="7"/>
      <c r="CZY261" s="7"/>
      <c r="CZZ261" s="7"/>
      <c r="DAA261" s="7"/>
      <c r="DAB261" s="7"/>
      <c r="DAC261" s="7"/>
      <c r="DAD261" s="7"/>
      <c r="DAE261" s="7"/>
      <c r="DAF261" s="7"/>
      <c r="DAG261" s="7"/>
      <c r="DAH261" s="7"/>
      <c r="DAI261" s="7"/>
      <c r="DAJ261" s="7"/>
      <c r="DAK261" s="7"/>
      <c r="DAL261" s="7"/>
      <c r="DAM261" s="7"/>
      <c r="DAN261" s="7"/>
      <c r="DAO261" s="7"/>
      <c r="DAP261" s="7"/>
      <c r="DAQ261" s="7"/>
      <c r="DAR261" s="7"/>
      <c r="DAS261" s="7"/>
      <c r="DAT261" s="7"/>
      <c r="DAU261" s="7"/>
      <c r="DAV261" s="7"/>
      <c r="DAW261" s="7"/>
      <c r="DAX261" s="7"/>
      <c r="DAY261" s="7"/>
      <c r="DAZ261" s="7"/>
      <c r="DBA261" s="7"/>
      <c r="DBB261" s="7"/>
      <c r="DBC261" s="7"/>
      <c r="DBD261" s="7"/>
      <c r="DBE261" s="7"/>
      <c r="DBF261" s="7"/>
      <c r="DBG261" s="7"/>
      <c r="DBH261" s="7"/>
      <c r="DBI261" s="7"/>
      <c r="DBJ261" s="7"/>
      <c r="DBK261" s="7"/>
      <c r="DBL261" s="7"/>
      <c r="DBM261" s="7"/>
      <c r="DBN261" s="7"/>
      <c r="DBO261" s="7"/>
      <c r="DBP261" s="7"/>
      <c r="DBQ261" s="7"/>
      <c r="DBR261" s="7"/>
      <c r="DBS261" s="7"/>
      <c r="DBT261" s="7"/>
      <c r="DBU261" s="7"/>
      <c r="DBV261" s="7"/>
      <c r="DBW261" s="7"/>
      <c r="DBX261" s="7"/>
      <c r="DBY261" s="7"/>
      <c r="DBZ261" s="7"/>
      <c r="DCA261" s="7"/>
      <c r="DCB261" s="7"/>
      <c r="DCC261" s="7"/>
      <c r="DCD261" s="7"/>
      <c r="DCE261" s="7"/>
      <c r="DCF261" s="7"/>
      <c r="DCG261" s="7"/>
      <c r="DCH261" s="7"/>
      <c r="DCI261" s="7"/>
      <c r="DCJ261" s="7"/>
      <c r="DCK261" s="7"/>
      <c r="DCL261" s="7"/>
      <c r="DCM261" s="7"/>
      <c r="DCN261" s="7"/>
      <c r="DCO261" s="7"/>
      <c r="DCP261" s="7"/>
      <c r="DCQ261" s="7"/>
      <c r="DCR261" s="7"/>
      <c r="DCS261" s="7"/>
      <c r="DCT261" s="7"/>
      <c r="DCU261" s="7"/>
      <c r="DCV261" s="7"/>
      <c r="DCW261" s="7"/>
      <c r="DCX261" s="7"/>
      <c r="DCY261" s="7"/>
      <c r="DCZ261" s="7"/>
      <c r="DDA261" s="7"/>
      <c r="DDB261" s="7"/>
      <c r="DDC261" s="7"/>
      <c r="DDD261" s="7"/>
      <c r="DDE261" s="7"/>
      <c r="DDF261" s="7"/>
      <c r="DDG261" s="7"/>
      <c r="DDH261" s="7"/>
      <c r="DDI261" s="7"/>
      <c r="DDJ261" s="7"/>
      <c r="DDK261" s="7"/>
      <c r="DDL261" s="7"/>
      <c r="DDM261" s="7"/>
      <c r="DDN261" s="7"/>
      <c r="DDO261" s="7"/>
      <c r="DDP261" s="7"/>
      <c r="DDQ261" s="7"/>
      <c r="DDR261" s="7"/>
      <c r="DDS261" s="7"/>
      <c r="DDT261" s="7"/>
      <c r="DDU261" s="7"/>
      <c r="DDV261" s="7"/>
      <c r="DDW261" s="7"/>
      <c r="DDX261" s="7"/>
      <c r="DDY261" s="7"/>
      <c r="DDZ261" s="7"/>
      <c r="DEA261" s="7"/>
      <c r="DEB261" s="7"/>
      <c r="DEC261" s="7"/>
      <c r="DED261" s="7"/>
      <c r="DEE261" s="7"/>
      <c r="DEF261" s="7"/>
      <c r="DEG261" s="7"/>
      <c r="DEH261" s="7"/>
      <c r="DEI261" s="7"/>
      <c r="DEJ261" s="7"/>
      <c r="DEK261" s="7"/>
      <c r="DEL261" s="7"/>
      <c r="DEM261" s="7"/>
      <c r="DEN261" s="7"/>
      <c r="DEO261" s="7"/>
      <c r="DEP261" s="7"/>
      <c r="DEQ261" s="7"/>
      <c r="DER261" s="7"/>
      <c r="DES261" s="7"/>
      <c r="DET261" s="7"/>
      <c r="DEU261" s="7"/>
      <c r="DEV261" s="7"/>
      <c r="DEW261" s="7"/>
      <c r="DEX261" s="7"/>
      <c r="DEY261" s="7"/>
      <c r="DEZ261" s="7"/>
      <c r="DFA261" s="7"/>
      <c r="DFB261" s="7"/>
      <c r="DFC261" s="7"/>
      <c r="DFD261" s="7"/>
      <c r="DFE261" s="7"/>
      <c r="DFF261" s="7"/>
      <c r="DFG261" s="7"/>
      <c r="DFH261" s="7"/>
      <c r="DFI261" s="7"/>
      <c r="DFJ261" s="7"/>
      <c r="DFK261" s="7"/>
      <c r="DFL261" s="7"/>
      <c r="DFM261" s="7"/>
      <c r="DFN261" s="7"/>
      <c r="DFO261" s="7"/>
      <c r="DFP261" s="7"/>
      <c r="DFQ261" s="7"/>
      <c r="DFR261" s="7"/>
      <c r="DFS261" s="7"/>
      <c r="DFT261" s="7"/>
      <c r="DFU261" s="7"/>
      <c r="DFV261" s="7"/>
      <c r="DFW261" s="7"/>
      <c r="DFX261" s="7"/>
      <c r="DFY261" s="7"/>
      <c r="DFZ261" s="7"/>
      <c r="DGA261" s="7"/>
      <c r="DGB261" s="7"/>
      <c r="DGC261" s="7"/>
      <c r="DGD261" s="7"/>
      <c r="DGE261" s="7"/>
      <c r="DGF261" s="7"/>
      <c r="DGG261" s="7"/>
      <c r="DGH261" s="7"/>
      <c r="DGI261" s="7"/>
      <c r="DGJ261" s="7"/>
      <c r="DGK261" s="7"/>
      <c r="DGL261" s="7"/>
      <c r="DGM261" s="7"/>
      <c r="DGN261" s="7"/>
      <c r="DGO261" s="7"/>
      <c r="DGP261" s="7"/>
      <c r="DGQ261" s="7"/>
      <c r="DGR261" s="7"/>
      <c r="DGS261" s="7"/>
      <c r="DGT261" s="7"/>
      <c r="DGU261" s="7"/>
      <c r="DGV261" s="7"/>
      <c r="DGW261" s="7"/>
      <c r="DGX261" s="7"/>
      <c r="DGY261" s="7"/>
      <c r="DGZ261" s="7"/>
      <c r="DHA261" s="7"/>
      <c r="DHB261" s="7"/>
      <c r="DHC261" s="7"/>
      <c r="DHD261" s="7"/>
      <c r="DHE261" s="7"/>
      <c r="DHF261" s="7"/>
      <c r="DHG261" s="7"/>
      <c r="DHH261" s="7"/>
      <c r="DHI261" s="7"/>
      <c r="DHJ261" s="7"/>
      <c r="DHK261" s="7"/>
      <c r="DHL261" s="7"/>
      <c r="DHM261" s="7"/>
      <c r="DHN261" s="7"/>
      <c r="DHO261" s="7"/>
      <c r="DHP261" s="7"/>
      <c r="DHQ261" s="7"/>
      <c r="DHR261" s="7"/>
      <c r="DHS261" s="7"/>
      <c r="DHT261" s="7"/>
      <c r="DHU261" s="7"/>
      <c r="DHV261" s="7"/>
      <c r="DHW261" s="7"/>
      <c r="DHX261" s="7"/>
      <c r="DHY261" s="7"/>
      <c r="DHZ261" s="7"/>
      <c r="DIA261" s="7"/>
      <c r="DIB261" s="7"/>
      <c r="DIC261" s="7"/>
      <c r="DID261" s="7"/>
      <c r="DIE261" s="7"/>
      <c r="DIF261" s="7"/>
      <c r="DIG261" s="7"/>
      <c r="DIH261" s="7"/>
      <c r="DII261" s="7"/>
      <c r="DIJ261" s="7"/>
      <c r="DIK261" s="7"/>
      <c r="DIL261" s="7"/>
      <c r="DIM261" s="7"/>
      <c r="DIN261" s="7"/>
      <c r="DIO261" s="7"/>
      <c r="DIP261" s="7"/>
      <c r="DIQ261" s="7"/>
      <c r="DIR261" s="7"/>
      <c r="DIS261" s="7"/>
      <c r="DIT261" s="7"/>
      <c r="DIU261" s="7"/>
      <c r="DIV261" s="7"/>
      <c r="DIW261" s="7"/>
      <c r="DIX261" s="7"/>
      <c r="DIY261" s="7"/>
      <c r="DIZ261" s="7"/>
      <c r="DJA261" s="7"/>
      <c r="DJB261" s="7"/>
      <c r="DJC261" s="7"/>
      <c r="DJD261" s="7"/>
      <c r="DJE261" s="7"/>
      <c r="DJF261" s="7"/>
      <c r="DJG261" s="7"/>
      <c r="DJH261" s="7"/>
      <c r="DJI261" s="7"/>
      <c r="DJJ261" s="7"/>
      <c r="DJK261" s="7"/>
      <c r="DJL261" s="7"/>
      <c r="DJM261" s="7"/>
      <c r="DJN261" s="7"/>
      <c r="DJO261" s="7"/>
      <c r="DJP261" s="7"/>
      <c r="DJQ261" s="7"/>
      <c r="DJR261" s="7"/>
      <c r="DJS261" s="7"/>
      <c r="DJT261" s="7"/>
      <c r="DJU261" s="7"/>
      <c r="DJV261" s="7"/>
      <c r="DJW261" s="7"/>
      <c r="DJX261" s="7"/>
      <c r="DJY261" s="7"/>
      <c r="DJZ261" s="7"/>
      <c r="DKA261" s="7"/>
      <c r="DKB261" s="7"/>
      <c r="DKC261" s="7"/>
      <c r="DKD261" s="7"/>
      <c r="DKE261" s="7"/>
      <c r="DKF261" s="7"/>
      <c r="DKG261" s="7"/>
      <c r="DKH261" s="7"/>
      <c r="DKI261" s="7"/>
      <c r="DKJ261" s="7"/>
      <c r="DKK261" s="7"/>
      <c r="DKL261" s="7"/>
      <c r="DKM261" s="7"/>
      <c r="DKN261" s="7"/>
      <c r="DKO261" s="7"/>
      <c r="DKP261" s="7"/>
      <c r="DKQ261" s="7"/>
      <c r="DKR261" s="7"/>
      <c r="DKS261" s="7"/>
      <c r="DKT261" s="7"/>
      <c r="DKU261" s="7"/>
      <c r="DKV261" s="7"/>
      <c r="DKW261" s="7"/>
      <c r="DKX261" s="7"/>
      <c r="DKY261" s="7"/>
      <c r="DKZ261" s="7"/>
      <c r="DLA261" s="7"/>
      <c r="DLB261" s="7"/>
      <c r="DLC261" s="7"/>
      <c r="DLD261" s="7"/>
      <c r="DLE261" s="7"/>
      <c r="DLF261" s="7"/>
      <c r="DLG261" s="7"/>
      <c r="DLH261" s="7"/>
      <c r="DLI261" s="7"/>
      <c r="DLJ261" s="7"/>
      <c r="DLK261" s="7"/>
      <c r="DLL261" s="7"/>
      <c r="DLM261" s="7"/>
      <c r="DLN261" s="7"/>
      <c r="DLO261" s="7"/>
      <c r="DLP261" s="7"/>
      <c r="DLQ261" s="7"/>
      <c r="DLR261" s="7"/>
      <c r="DLS261" s="7"/>
      <c r="DLT261" s="7"/>
      <c r="DLU261" s="7"/>
      <c r="DLV261" s="7"/>
      <c r="DLW261" s="7"/>
      <c r="DLX261" s="7"/>
      <c r="DLY261" s="7"/>
      <c r="DLZ261" s="7"/>
      <c r="DMA261" s="7"/>
      <c r="DMB261" s="7"/>
      <c r="DMC261" s="7"/>
      <c r="DMD261" s="7"/>
      <c r="DME261" s="7"/>
      <c r="DMF261" s="7"/>
      <c r="DMG261" s="7"/>
      <c r="DMH261" s="7"/>
      <c r="DMI261" s="7"/>
      <c r="DMJ261" s="7"/>
      <c r="DMK261" s="7"/>
      <c r="DML261" s="7"/>
      <c r="DMM261" s="7"/>
      <c r="DMN261" s="7"/>
      <c r="DMO261" s="7"/>
      <c r="DMP261" s="7"/>
      <c r="DMQ261" s="7"/>
      <c r="DMR261" s="7"/>
      <c r="DMS261" s="7"/>
      <c r="DMT261" s="7"/>
      <c r="DMU261" s="7"/>
      <c r="DMV261" s="7"/>
      <c r="DMW261" s="7"/>
      <c r="DMX261" s="7"/>
      <c r="DMY261" s="7"/>
      <c r="DMZ261" s="7"/>
      <c r="DNA261" s="7"/>
      <c r="DNB261" s="7"/>
      <c r="DNC261" s="7"/>
      <c r="DND261" s="7"/>
      <c r="DNE261" s="7"/>
      <c r="DNF261" s="7"/>
      <c r="DNG261" s="7"/>
      <c r="DNH261" s="7"/>
      <c r="DNI261" s="7"/>
      <c r="DNJ261" s="7"/>
      <c r="DNK261" s="7"/>
      <c r="DNL261" s="7"/>
      <c r="DNM261" s="7"/>
      <c r="DNN261" s="7"/>
      <c r="DNO261" s="7"/>
      <c r="DNP261" s="7"/>
      <c r="DNQ261" s="7"/>
      <c r="DNR261" s="7"/>
      <c r="DNS261" s="7"/>
      <c r="DNT261" s="7"/>
      <c r="DNU261" s="7"/>
      <c r="DNV261" s="7"/>
      <c r="DNW261" s="7"/>
      <c r="DNX261" s="7"/>
      <c r="DNY261" s="7"/>
      <c r="DNZ261" s="7"/>
      <c r="DOA261" s="7"/>
      <c r="DOB261" s="7"/>
      <c r="DOC261" s="7"/>
      <c r="DOD261" s="7"/>
      <c r="DOE261" s="7"/>
      <c r="DOF261" s="7"/>
      <c r="DOG261" s="7"/>
      <c r="DOH261" s="7"/>
      <c r="DOI261" s="7"/>
      <c r="DOJ261" s="7"/>
      <c r="DOK261" s="7"/>
      <c r="DOL261" s="7"/>
      <c r="DOM261" s="7"/>
      <c r="DON261" s="7"/>
      <c r="DOO261" s="7"/>
      <c r="DOP261" s="7"/>
      <c r="DOQ261" s="7"/>
      <c r="DOR261" s="7"/>
      <c r="DOS261" s="7"/>
      <c r="DOT261" s="7"/>
      <c r="DOU261" s="7"/>
      <c r="DOV261" s="7"/>
      <c r="DOW261" s="7"/>
      <c r="DOX261" s="7"/>
      <c r="DOY261" s="7"/>
      <c r="DOZ261" s="7"/>
      <c r="DPA261" s="7"/>
      <c r="DPB261" s="7"/>
      <c r="DPC261" s="7"/>
      <c r="DPD261" s="7"/>
      <c r="DPE261" s="7"/>
      <c r="DPF261" s="7"/>
      <c r="DPG261" s="7"/>
      <c r="DPH261" s="7"/>
      <c r="DPI261" s="7"/>
      <c r="DPJ261" s="7"/>
      <c r="DPK261" s="7"/>
      <c r="DPL261" s="7"/>
      <c r="DPM261" s="7"/>
      <c r="DPN261" s="7"/>
      <c r="DPO261" s="7"/>
      <c r="DPP261" s="7"/>
      <c r="DPQ261" s="7"/>
      <c r="DPR261" s="7"/>
      <c r="DPS261" s="7"/>
      <c r="DPT261" s="7"/>
      <c r="DPU261" s="7"/>
      <c r="DPV261" s="7"/>
      <c r="DPW261" s="7"/>
      <c r="DPX261" s="7"/>
      <c r="DPY261" s="7"/>
      <c r="DPZ261" s="7"/>
      <c r="DQA261" s="7"/>
      <c r="DQB261" s="7"/>
      <c r="DQC261" s="7"/>
      <c r="DQD261" s="7"/>
      <c r="DQE261" s="7"/>
      <c r="DQF261" s="7"/>
      <c r="DQG261" s="7"/>
      <c r="DQH261" s="7"/>
      <c r="DQI261" s="7"/>
      <c r="DQJ261" s="7"/>
      <c r="DQK261" s="7"/>
      <c r="DQL261" s="7"/>
      <c r="DQM261" s="7"/>
      <c r="DQN261" s="7"/>
      <c r="DQO261" s="7"/>
      <c r="DQP261" s="7"/>
      <c r="DQQ261" s="7"/>
      <c r="DQR261" s="7"/>
      <c r="DQS261" s="7"/>
      <c r="DQT261" s="7"/>
      <c r="DQU261" s="7"/>
      <c r="DQV261" s="7"/>
      <c r="DQW261" s="7"/>
      <c r="DQX261" s="7"/>
      <c r="DQY261" s="7"/>
      <c r="DQZ261" s="7"/>
      <c r="DRA261" s="7"/>
      <c r="DRB261" s="7"/>
      <c r="DRC261" s="7"/>
      <c r="DRD261" s="7"/>
      <c r="DRE261" s="7"/>
      <c r="DRF261" s="7"/>
      <c r="DRG261" s="7"/>
      <c r="DRH261" s="7"/>
      <c r="DRI261" s="7"/>
      <c r="DRJ261" s="7"/>
      <c r="DRK261" s="7"/>
      <c r="DRL261" s="7"/>
      <c r="DRM261" s="7"/>
      <c r="DRN261" s="7"/>
      <c r="DRO261" s="7"/>
      <c r="DRP261" s="7"/>
      <c r="DRQ261" s="7"/>
      <c r="DRR261" s="7"/>
      <c r="DRS261" s="7"/>
      <c r="DRT261" s="7"/>
      <c r="DRU261" s="7"/>
      <c r="DRV261" s="7"/>
      <c r="DRW261" s="7"/>
      <c r="DRX261" s="7"/>
      <c r="DRY261" s="7"/>
      <c r="DRZ261" s="7"/>
      <c r="DSA261" s="7"/>
      <c r="DSB261" s="7"/>
      <c r="DSC261" s="7"/>
      <c r="DSD261" s="7"/>
      <c r="DSE261" s="7"/>
      <c r="DSF261" s="7"/>
      <c r="DSG261" s="7"/>
      <c r="DSH261" s="7"/>
      <c r="DSI261" s="7"/>
      <c r="DSJ261" s="7"/>
      <c r="DSK261" s="7"/>
      <c r="DSL261" s="7"/>
      <c r="DSM261" s="7"/>
      <c r="DSN261" s="7"/>
      <c r="DSO261" s="7"/>
      <c r="DSP261" s="7"/>
      <c r="DSQ261" s="7"/>
      <c r="DSR261" s="7"/>
      <c r="DSS261" s="7"/>
      <c r="DST261" s="7"/>
      <c r="DSU261" s="7"/>
      <c r="DSV261" s="7"/>
      <c r="DSW261" s="7"/>
      <c r="DSX261" s="7"/>
      <c r="DSY261" s="7"/>
      <c r="DSZ261" s="7"/>
      <c r="DTA261" s="7"/>
      <c r="DTB261" s="7"/>
      <c r="DTC261" s="7"/>
      <c r="DTD261" s="7"/>
      <c r="DTE261" s="7"/>
      <c r="DTF261" s="7"/>
      <c r="DTG261" s="7"/>
      <c r="DTH261" s="7"/>
      <c r="DTI261" s="7"/>
      <c r="DTJ261" s="7"/>
      <c r="DTK261" s="7"/>
      <c r="DTL261" s="7"/>
      <c r="DTM261" s="7"/>
      <c r="DTN261" s="7"/>
      <c r="DTO261" s="7"/>
      <c r="DTP261" s="7"/>
      <c r="DTQ261" s="7"/>
      <c r="DTR261" s="7"/>
      <c r="DTS261" s="7"/>
      <c r="DTT261" s="7"/>
      <c r="DTU261" s="7"/>
      <c r="DTV261" s="7"/>
      <c r="DTW261" s="7"/>
      <c r="DTX261" s="7"/>
      <c r="DTY261" s="7"/>
      <c r="DTZ261" s="7"/>
      <c r="DUA261" s="7"/>
      <c r="DUB261" s="7"/>
      <c r="DUC261" s="7"/>
      <c r="DUD261" s="7"/>
      <c r="DUE261" s="7"/>
      <c r="DUF261" s="7"/>
      <c r="DUG261" s="7"/>
      <c r="DUH261" s="7"/>
      <c r="DUI261" s="7"/>
      <c r="DUJ261" s="7"/>
      <c r="DUK261" s="7"/>
      <c r="DUL261" s="7"/>
      <c r="DUM261" s="7"/>
      <c r="DUN261" s="7"/>
      <c r="DUO261" s="7"/>
      <c r="DUP261" s="7"/>
      <c r="DUQ261" s="7"/>
      <c r="DUR261" s="7"/>
      <c r="DUS261" s="7"/>
      <c r="DUT261" s="7"/>
      <c r="DUU261" s="7"/>
      <c r="DUV261" s="7"/>
      <c r="DUW261" s="7"/>
      <c r="DUX261" s="7"/>
      <c r="DUY261" s="7"/>
      <c r="DUZ261" s="7"/>
      <c r="DVA261" s="7"/>
      <c r="DVB261" s="7"/>
      <c r="DVC261" s="7"/>
      <c r="DVD261" s="7"/>
      <c r="DVE261" s="7"/>
      <c r="DVF261" s="7"/>
      <c r="DVG261" s="7"/>
      <c r="DVH261" s="7"/>
      <c r="DVI261" s="7"/>
      <c r="DVJ261" s="7"/>
      <c r="DVK261" s="7"/>
      <c r="DVL261" s="7"/>
      <c r="DVM261" s="7"/>
      <c r="DVN261" s="7"/>
      <c r="DVO261" s="7"/>
      <c r="DVP261" s="7"/>
      <c r="DVQ261" s="7"/>
      <c r="DVR261" s="7"/>
      <c r="DVS261" s="7"/>
      <c r="DVT261" s="7"/>
      <c r="DVU261" s="7"/>
      <c r="DVV261" s="7"/>
      <c r="DVW261" s="7"/>
      <c r="DVX261" s="7"/>
      <c r="DVY261" s="7"/>
      <c r="DVZ261" s="7"/>
      <c r="DWA261" s="7"/>
      <c r="DWB261" s="7"/>
      <c r="DWC261" s="7"/>
      <c r="DWD261" s="7"/>
      <c r="DWE261" s="7"/>
      <c r="DWF261" s="7"/>
      <c r="DWG261" s="7"/>
      <c r="DWH261" s="7"/>
      <c r="DWI261" s="7"/>
      <c r="DWJ261" s="7"/>
      <c r="DWK261" s="7"/>
      <c r="DWL261" s="7"/>
      <c r="DWM261" s="7"/>
      <c r="DWN261" s="7"/>
      <c r="DWO261" s="7"/>
      <c r="DWP261" s="7"/>
      <c r="DWQ261" s="7"/>
      <c r="DWR261" s="7"/>
      <c r="DWS261" s="7"/>
      <c r="DWT261" s="7"/>
      <c r="DWU261" s="7"/>
      <c r="DWV261" s="7"/>
      <c r="DWW261" s="7"/>
      <c r="DWX261" s="7"/>
      <c r="DWY261" s="7"/>
      <c r="DWZ261" s="7"/>
      <c r="DXA261" s="7"/>
      <c r="DXB261" s="7"/>
      <c r="DXC261" s="7"/>
      <c r="DXD261" s="7"/>
      <c r="DXE261" s="7"/>
      <c r="DXF261" s="7"/>
      <c r="DXG261" s="7"/>
      <c r="DXH261" s="7"/>
      <c r="DXI261" s="7"/>
      <c r="DXJ261" s="7"/>
      <c r="DXK261" s="7"/>
      <c r="DXL261" s="7"/>
      <c r="DXM261" s="7"/>
      <c r="DXN261" s="7"/>
      <c r="DXO261" s="7"/>
      <c r="DXP261" s="7"/>
      <c r="DXQ261" s="7"/>
      <c r="DXR261" s="7"/>
      <c r="DXS261" s="7"/>
      <c r="DXT261" s="7"/>
      <c r="DXU261" s="7"/>
      <c r="DXV261" s="7"/>
      <c r="DXW261" s="7"/>
      <c r="DXX261" s="7"/>
      <c r="DXY261" s="7"/>
      <c r="DXZ261" s="7"/>
      <c r="DYA261" s="7"/>
      <c r="DYB261" s="7"/>
      <c r="DYC261" s="7"/>
      <c r="DYD261" s="7"/>
      <c r="DYE261" s="7"/>
      <c r="DYF261" s="7"/>
      <c r="DYG261" s="7"/>
      <c r="DYH261" s="7"/>
      <c r="DYI261" s="7"/>
      <c r="DYJ261" s="7"/>
      <c r="DYK261" s="7"/>
      <c r="DYL261" s="7"/>
      <c r="DYM261" s="7"/>
      <c r="DYN261" s="7"/>
      <c r="DYO261" s="7"/>
      <c r="DYP261" s="7"/>
      <c r="DYQ261" s="7"/>
      <c r="DYR261" s="7"/>
      <c r="DYS261" s="7"/>
      <c r="DYT261" s="7"/>
      <c r="DYU261" s="7"/>
      <c r="DYV261" s="7"/>
      <c r="DYW261" s="7"/>
      <c r="DYX261" s="7"/>
      <c r="DYY261" s="7"/>
      <c r="DYZ261" s="7"/>
      <c r="DZA261" s="7"/>
      <c r="DZB261" s="7"/>
      <c r="DZC261" s="7"/>
      <c r="DZD261" s="7"/>
      <c r="DZE261" s="7"/>
      <c r="DZF261" s="7"/>
      <c r="DZG261" s="7"/>
      <c r="DZH261" s="7"/>
      <c r="DZI261" s="7"/>
      <c r="DZJ261" s="7"/>
      <c r="DZK261" s="7"/>
      <c r="DZL261" s="7"/>
      <c r="DZM261" s="7"/>
      <c r="DZN261" s="7"/>
      <c r="DZO261" s="7"/>
      <c r="DZP261" s="7"/>
      <c r="DZQ261" s="7"/>
      <c r="DZR261" s="7"/>
      <c r="DZS261" s="7"/>
      <c r="DZT261" s="7"/>
      <c r="DZU261" s="7"/>
      <c r="DZV261" s="7"/>
      <c r="DZW261" s="7"/>
      <c r="DZX261" s="7"/>
      <c r="DZY261" s="7"/>
      <c r="DZZ261" s="7"/>
      <c r="EAA261" s="7"/>
      <c r="EAB261" s="7"/>
      <c r="EAC261" s="7"/>
      <c r="EAD261" s="7"/>
      <c r="EAE261" s="7"/>
      <c r="EAF261" s="7"/>
      <c r="EAG261" s="7"/>
      <c r="EAH261" s="7"/>
      <c r="EAI261" s="7"/>
      <c r="EAJ261" s="7"/>
      <c r="EAK261" s="7"/>
      <c r="EAL261" s="7"/>
      <c r="EAM261" s="7"/>
      <c r="EAN261" s="7"/>
      <c r="EAO261" s="7"/>
      <c r="EAP261" s="7"/>
      <c r="EAQ261" s="7"/>
      <c r="EAR261" s="7"/>
      <c r="EAS261" s="7"/>
      <c r="EAT261" s="7"/>
      <c r="EAU261" s="7"/>
      <c r="EAV261" s="7"/>
      <c r="EAW261" s="7"/>
      <c r="EAX261" s="7"/>
      <c r="EAY261" s="7"/>
      <c r="EAZ261" s="7"/>
      <c r="EBA261" s="7"/>
      <c r="EBB261" s="7"/>
      <c r="EBC261" s="7"/>
      <c r="EBD261" s="7"/>
      <c r="EBE261" s="7"/>
      <c r="EBF261" s="7"/>
      <c r="EBG261" s="7"/>
      <c r="EBH261" s="7"/>
      <c r="EBI261" s="7"/>
      <c r="EBJ261" s="7"/>
      <c r="EBK261" s="7"/>
      <c r="EBL261" s="7"/>
      <c r="EBM261" s="7"/>
      <c r="EBN261" s="7"/>
      <c r="EBO261" s="7"/>
      <c r="EBP261" s="7"/>
      <c r="EBQ261" s="7"/>
      <c r="EBR261" s="7"/>
      <c r="EBS261" s="7"/>
      <c r="EBT261" s="7"/>
      <c r="EBU261" s="7"/>
      <c r="EBV261" s="7"/>
      <c r="EBW261" s="7"/>
      <c r="EBX261" s="7"/>
      <c r="EBY261" s="7"/>
      <c r="EBZ261" s="7"/>
      <c r="ECA261" s="7"/>
      <c r="ECB261" s="7"/>
      <c r="ECC261" s="7"/>
      <c r="ECD261" s="7"/>
      <c r="ECE261" s="7"/>
      <c r="ECF261" s="7"/>
      <c r="ECG261" s="7"/>
      <c r="ECH261" s="7"/>
      <c r="ECI261" s="7"/>
      <c r="ECJ261" s="7"/>
      <c r="ECK261" s="7"/>
      <c r="ECL261" s="7"/>
      <c r="ECM261" s="7"/>
      <c r="ECN261" s="7"/>
      <c r="ECO261" s="7"/>
      <c r="ECP261" s="7"/>
      <c r="ECQ261" s="7"/>
      <c r="ECR261" s="7"/>
      <c r="ECS261" s="7"/>
      <c r="ECT261" s="7"/>
      <c r="ECU261" s="7"/>
      <c r="ECV261" s="7"/>
      <c r="ECW261" s="7"/>
      <c r="ECX261" s="7"/>
      <c r="ECY261" s="7"/>
      <c r="ECZ261" s="7"/>
      <c r="EDA261" s="7"/>
      <c r="EDB261" s="7"/>
      <c r="EDC261" s="7"/>
      <c r="EDD261" s="7"/>
      <c r="EDE261" s="7"/>
      <c r="EDF261" s="7"/>
      <c r="EDG261" s="7"/>
      <c r="EDH261" s="7"/>
      <c r="EDI261" s="7"/>
      <c r="EDJ261" s="7"/>
      <c r="EDK261" s="7"/>
      <c r="EDL261" s="7"/>
      <c r="EDM261" s="7"/>
      <c r="EDN261" s="7"/>
      <c r="EDO261" s="7"/>
      <c r="EDP261" s="7"/>
      <c r="EDQ261" s="7"/>
      <c r="EDR261" s="7"/>
      <c r="EDS261" s="7"/>
      <c r="EDT261" s="7"/>
      <c r="EDU261" s="7"/>
      <c r="EDV261" s="7"/>
      <c r="EDW261" s="7"/>
      <c r="EDX261" s="7"/>
      <c r="EDY261" s="7"/>
      <c r="EDZ261" s="7"/>
      <c r="EEA261" s="7"/>
      <c r="EEB261" s="7"/>
      <c r="EEC261" s="7"/>
      <c r="EED261" s="7"/>
      <c r="EEE261" s="7"/>
      <c r="EEF261" s="7"/>
      <c r="EEG261" s="7"/>
      <c r="EEH261" s="7"/>
      <c r="EEI261" s="7"/>
      <c r="EEJ261" s="7"/>
      <c r="EEK261" s="7"/>
      <c r="EEL261" s="7"/>
      <c r="EEM261" s="7"/>
      <c r="EEN261" s="7"/>
      <c r="EEO261" s="7"/>
      <c r="EEP261" s="7"/>
      <c r="EEQ261" s="7"/>
      <c r="EER261" s="7"/>
      <c r="EES261" s="7"/>
      <c r="EET261" s="7"/>
      <c r="EEU261" s="7"/>
      <c r="EEV261" s="7"/>
      <c r="EEW261" s="7"/>
      <c r="EEX261" s="7"/>
      <c r="EEY261" s="7"/>
      <c r="EEZ261" s="7"/>
      <c r="EFA261" s="7"/>
      <c r="EFB261" s="7"/>
      <c r="EFC261" s="7"/>
      <c r="EFD261" s="7"/>
      <c r="EFE261" s="7"/>
      <c r="EFF261" s="7"/>
      <c r="EFG261" s="7"/>
      <c r="EFH261" s="7"/>
      <c r="EFI261" s="7"/>
      <c r="EFJ261" s="7"/>
      <c r="EFK261" s="7"/>
      <c r="EFL261" s="7"/>
      <c r="EFM261" s="7"/>
      <c r="EFN261" s="7"/>
      <c r="EFO261" s="7"/>
      <c r="EFP261" s="7"/>
      <c r="EFQ261" s="7"/>
      <c r="EFR261" s="7"/>
      <c r="EFS261" s="7"/>
      <c r="EFT261" s="7"/>
      <c r="EFU261" s="7"/>
      <c r="EFV261" s="7"/>
      <c r="EFW261" s="7"/>
      <c r="EFX261" s="7"/>
      <c r="EFY261" s="7"/>
      <c r="EFZ261" s="7"/>
      <c r="EGA261" s="7"/>
      <c r="EGB261" s="7"/>
      <c r="EGC261" s="7"/>
      <c r="EGD261" s="7"/>
      <c r="EGE261" s="7"/>
      <c r="EGF261" s="7"/>
      <c r="EGG261" s="7"/>
      <c r="EGH261" s="7"/>
      <c r="EGI261" s="7"/>
      <c r="EGJ261" s="7"/>
      <c r="EGK261" s="7"/>
      <c r="EGL261" s="7"/>
      <c r="EGM261" s="7"/>
      <c r="EGN261" s="7"/>
      <c r="EGO261" s="7"/>
      <c r="EGP261" s="7"/>
      <c r="EGQ261" s="7"/>
      <c r="EGR261" s="7"/>
      <c r="EGS261" s="7"/>
      <c r="EGT261" s="7"/>
      <c r="EGU261" s="7"/>
      <c r="EGV261" s="7"/>
      <c r="EGW261" s="7"/>
      <c r="EGX261" s="7"/>
      <c r="EGY261" s="7"/>
      <c r="EGZ261" s="7"/>
      <c r="EHA261" s="7"/>
      <c r="EHB261" s="7"/>
      <c r="EHC261" s="7"/>
      <c r="EHD261" s="7"/>
      <c r="EHE261" s="7"/>
      <c r="EHF261" s="7"/>
      <c r="EHG261" s="7"/>
      <c r="EHH261" s="7"/>
      <c r="EHI261" s="7"/>
      <c r="EHJ261" s="7"/>
      <c r="EHK261" s="7"/>
      <c r="EHL261" s="7"/>
      <c r="EHM261" s="7"/>
      <c r="EHN261" s="7"/>
      <c r="EHO261" s="7"/>
      <c r="EHP261" s="7"/>
      <c r="EHQ261" s="7"/>
      <c r="EHR261" s="7"/>
      <c r="EHS261" s="7"/>
      <c r="EHT261" s="7"/>
      <c r="EHU261" s="7"/>
      <c r="EHV261" s="7"/>
      <c r="EHW261" s="7"/>
      <c r="EHX261" s="7"/>
      <c r="EHY261" s="7"/>
      <c r="EHZ261" s="7"/>
      <c r="EIA261" s="7"/>
      <c r="EIB261" s="7"/>
      <c r="EIC261" s="7"/>
      <c r="EID261" s="7"/>
      <c r="EIE261" s="7"/>
      <c r="EIF261" s="7"/>
      <c r="EIG261" s="7"/>
      <c r="EIH261" s="7"/>
      <c r="EII261" s="7"/>
      <c r="EIJ261" s="7"/>
      <c r="EIK261" s="7"/>
      <c r="EIL261" s="7"/>
      <c r="EIM261" s="7"/>
      <c r="EIN261" s="7"/>
      <c r="EIO261" s="7"/>
      <c r="EIP261" s="7"/>
      <c r="EIQ261" s="7"/>
      <c r="EIR261" s="7"/>
      <c r="EIS261" s="7"/>
      <c r="EIT261" s="7"/>
      <c r="EIU261" s="7"/>
      <c r="EIV261" s="7"/>
      <c r="EIW261" s="7"/>
      <c r="EIX261" s="7"/>
      <c r="EIY261" s="7"/>
      <c r="EIZ261" s="7"/>
      <c r="EJA261" s="7"/>
      <c r="EJB261" s="7"/>
      <c r="EJC261" s="7"/>
      <c r="EJD261" s="7"/>
      <c r="EJE261" s="7"/>
      <c r="EJF261" s="7"/>
      <c r="EJG261" s="7"/>
      <c r="EJH261" s="7"/>
      <c r="EJI261" s="7"/>
      <c r="EJJ261" s="7"/>
      <c r="EJK261" s="7"/>
      <c r="EJL261" s="7"/>
      <c r="EJM261" s="7"/>
      <c r="EJN261" s="7"/>
      <c r="EJO261" s="7"/>
      <c r="EJP261" s="7"/>
      <c r="EJQ261" s="7"/>
      <c r="EJR261" s="7"/>
      <c r="EJS261" s="7"/>
      <c r="EJT261" s="7"/>
      <c r="EJU261" s="7"/>
      <c r="EJV261" s="7"/>
      <c r="EJW261" s="7"/>
      <c r="EJX261" s="7"/>
      <c r="EJY261" s="7"/>
      <c r="EJZ261" s="7"/>
      <c r="EKA261" s="7"/>
      <c r="EKB261" s="7"/>
      <c r="EKC261" s="7"/>
      <c r="EKD261" s="7"/>
      <c r="EKE261" s="7"/>
      <c r="EKF261" s="7"/>
      <c r="EKG261" s="7"/>
      <c r="EKH261" s="7"/>
      <c r="EKI261" s="7"/>
      <c r="EKJ261" s="7"/>
      <c r="EKK261" s="7"/>
      <c r="EKL261" s="7"/>
      <c r="EKM261" s="7"/>
      <c r="EKN261" s="7"/>
      <c r="EKO261" s="7"/>
      <c r="EKP261" s="7"/>
      <c r="EKQ261" s="7"/>
      <c r="EKR261" s="7"/>
      <c r="EKS261" s="7"/>
      <c r="EKT261" s="7"/>
      <c r="EKU261" s="7"/>
      <c r="EKV261" s="7"/>
      <c r="EKW261" s="7"/>
      <c r="EKX261" s="7"/>
      <c r="EKY261" s="7"/>
      <c r="EKZ261" s="7"/>
      <c r="ELA261" s="7"/>
      <c r="ELB261" s="7"/>
      <c r="ELC261" s="7"/>
      <c r="ELD261" s="7"/>
      <c r="ELE261" s="7"/>
      <c r="ELF261" s="7"/>
      <c r="ELG261" s="7"/>
      <c r="ELH261" s="7"/>
      <c r="ELI261" s="7"/>
      <c r="ELJ261" s="7"/>
      <c r="ELK261" s="7"/>
      <c r="ELL261" s="7"/>
      <c r="ELM261" s="7"/>
      <c r="ELN261" s="7"/>
      <c r="ELO261" s="7"/>
      <c r="ELP261" s="7"/>
      <c r="ELQ261" s="7"/>
      <c r="ELR261" s="7"/>
      <c r="ELS261" s="7"/>
      <c r="ELT261" s="7"/>
      <c r="ELU261" s="7"/>
      <c r="ELV261" s="7"/>
      <c r="ELW261" s="7"/>
      <c r="ELX261" s="7"/>
      <c r="ELY261" s="7"/>
      <c r="ELZ261" s="7"/>
      <c r="EMA261" s="7"/>
      <c r="EMB261" s="7"/>
      <c r="EMC261" s="7"/>
      <c r="EMD261" s="7"/>
      <c r="EME261" s="7"/>
      <c r="EMF261" s="7"/>
      <c r="EMG261" s="7"/>
      <c r="EMH261" s="7"/>
      <c r="EMI261" s="7"/>
      <c r="EMJ261" s="7"/>
      <c r="EMK261" s="7"/>
      <c r="EML261" s="7"/>
      <c r="EMM261" s="7"/>
      <c r="EMN261" s="7"/>
      <c r="EMO261" s="7"/>
      <c r="EMP261" s="7"/>
      <c r="EMQ261" s="7"/>
      <c r="EMR261" s="7"/>
      <c r="EMS261" s="7"/>
      <c r="EMT261" s="7"/>
      <c r="EMU261" s="7"/>
      <c r="EMV261" s="7"/>
      <c r="EMW261" s="7"/>
      <c r="EMX261" s="7"/>
      <c r="EMY261" s="7"/>
      <c r="EMZ261" s="7"/>
      <c r="ENA261" s="7"/>
      <c r="ENB261" s="7"/>
      <c r="ENC261" s="7"/>
      <c r="END261" s="7"/>
      <c r="ENE261" s="7"/>
      <c r="ENF261" s="7"/>
      <c r="ENG261" s="7"/>
      <c r="ENH261" s="7"/>
      <c r="ENI261" s="7"/>
      <c r="ENJ261" s="7"/>
      <c r="ENK261" s="7"/>
      <c r="ENL261" s="7"/>
      <c r="ENM261" s="7"/>
      <c r="ENN261" s="7"/>
      <c r="ENO261" s="7"/>
      <c r="ENP261" s="7"/>
      <c r="ENQ261" s="7"/>
      <c r="ENR261" s="7"/>
      <c r="ENS261" s="7"/>
      <c r="ENT261" s="7"/>
      <c r="ENU261" s="7"/>
      <c r="ENV261" s="7"/>
      <c r="ENW261" s="7"/>
      <c r="ENX261" s="7"/>
      <c r="ENY261" s="7"/>
      <c r="ENZ261" s="7"/>
      <c r="EOA261" s="7"/>
      <c r="EOB261" s="7"/>
      <c r="EOC261" s="7"/>
      <c r="EOD261" s="7"/>
      <c r="EOE261" s="7"/>
      <c r="EOF261" s="7"/>
      <c r="EOG261" s="7"/>
      <c r="EOH261" s="7"/>
      <c r="EOI261" s="7"/>
      <c r="EOJ261" s="7"/>
      <c r="EOK261" s="7"/>
      <c r="EOL261" s="7"/>
      <c r="EOM261" s="7"/>
      <c r="EON261" s="7"/>
      <c r="EOO261" s="7"/>
      <c r="EOP261" s="7"/>
      <c r="EOQ261" s="7"/>
      <c r="EOR261" s="7"/>
      <c r="EOS261" s="7"/>
      <c r="EOT261" s="7"/>
      <c r="EOU261" s="7"/>
      <c r="EOV261" s="7"/>
      <c r="EOW261" s="7"/>
      <c r="EOX261" s="7"/>
      <c r="EOY261" s="7"/>
      <c r="EOZ261" s="7"/>
      <c r="EPA261" s="7"/>
      <c r="EPB261" s="7"/>
      <c r="EPC261" s="7"/>
      <c r="EPD261" s="7"/>
      <c r="EPE261" s="7"/>
      <c r="EPF261" s="7"/>
      <c r="EPG261" s="7"/>
      <c r="EPH261" s="7"/>
      <c r="EPI261" s="7"/>
      <c r="EPJ261" s="7"/>
      <c r="EPK261" s="7"/>
      <c r="EPL261" s="7"/>
      <c r="EPM261" s="7"/>
      <c r="EPN261" s="7"/>
      <c r="EPO261" s="7"/>
      <c r="EPP261" s="7"/>
      <c r="EPQ261" s="7"/>
      <c r="EPR261" s="7"/>
      <c r="EPS261" s="7"/>
      <c r="EPT261" s="7"/>
      <c r="EPU261" s="7"/>
      <c r="EPV261" s="7"/>
      <c r="EPW261" s="7"/>
      <c r="EPX261" s="7"/>
      <c r="EPY261" s="7"/>
      <c r="EPZ261" s="7"/>
      <c r="EQA261" s="7"/>
      <c r="EQB261" s="7"/>
      <c r="EQC261" s="7"/>
      <c r="EQD261" s="7"/>
      <c r="EQE261" s="7"/>
      <c r="EQF261" s="7"/>
      <c r="EQG261" s="7"/>
      <c r="EQH261" s="7"/>
      <c r="EQI261" s="7"/>
      <c r="EQJ261" s="7"/>
      <c r="EQK261" s="7"/>
      <c r="EQL261" s="7"/>
      <c r="EQM261" s="7"/>
      <c r="EQN261" s="7"/>
      <c r="EQO261" s="7"/>
      <c r="EQP261" s="7"/>
      <c r="EQQ261" s="7"/>
      <c r="EQR261" s="7"/>
      <c r="EQS261" s="7"/>
      <c r="EQT261" s="7"/>
      <c r="EQU261" s="7"/>
      <c r="EQV261" s="7"/>
      <c r="EQW261" s="7"/>
      <c r="EQX261" s="7"/>
      <c r="EQY261" s="7"/>
      <c r="EQZ261" s="7"/>
      <c r="ERA261" s="7"/>
      <c r="ERB261" s="7"/>
      <c r="ERC261" s="7"/>
      <c r="ERD261" s="7"/>
      <c r="ERE261" s="7"/>
      <c r="ERF261" s="7"/>
      <c r="ERG261" s="7"/>
      <c r="ERH261" s="7"/>
      <c r="ERI261" s="7"/>
      <c r="ERJ261" s="7"/>
      <c r="ERK261" s="7"/>
      <c r="ERL261" s="7"/>
      <c r="ERM261" s="7"/>
      <c r="ERN261" s="7"/>
      <c r="ERO261" s="7"/>
      <c r="ERP261" s="7"/>
      <c r="ERQ261" s="7"/>
      <c r="ERR261" s="7"/>
      <c r="ERS261" s="7"/>
      <c r="ERT261" s="7"/>
      <c r="ERU261" s="7"/>
      <c r="ERV261" s="7"/>
      <c r="ERW261" s="7"/>
      <c r="ERX261" s="7"/>
      <c r="ERY261" s="7"/>
      <c r="ERZ261" s="7"/>
      <c r="ESA261" s="7"/>
      <c r="ESB261" s="7"/>
      <c r="ESC261" s="7"/>
      <c r="ESD261" s="7"/>
      <c r="ESE261" s="7"/>
      <c r="ESF261" s="7"/>
      <c r="ESG261" s="7"/>
      <c r="ESH261" s="7"/>
      <c r="ESI261" s="7"/>
      <c r="ESJ261" s="7"/>
      <c r="ESK261" s="7"/>
      <c r="ESL261" s="7"/>
      <c r="ESM261" s="7"/>
      <c r="ESN261" s="7"/>
      <c r="ESO261" s="7"/>
      <c r="ESP261" s="7"/>
      <c r="ESQ261" s="7"/>
      <c r="ESR261" s="7"/>
      <c r="ESS261" s="7"/>
      <c r="EST261" s="7"/>
      <c r="ESU261" s="7"/>
      <c r="ESV261" s="7"/>
      <c r="ESW261" s="7"/>
      <c r="ESX261" s="7"/>
      <c r="ESY261" s="7"/>
      <c r="ESZ261" s="7"/>
      <c r="ETA261" s="7"/>
      <c r="ETB261" s="7"/>
      <c r="ETC261" s="7"/>
      <c r="ETD261" s="7"/>
      <c r="ETE261" s="7"/>
      <c r="ETF261" s="7"/>
      <c r="ETG261" s="7"/>
      <c r="ETH261" s="7"/>
      <c r="ETI261" s="7"/>
      <c r="ETJ261" s="7"/>
      <c r="ETK261" s="7"/>
      <c r="ETL261" s="7"/>
      <c r="ETM261" s="7"/>
      <c r="ETN261" s="7"/>
      <c r="ETO261" s="7"/>
      <c r="ETP261" s="7"/>
      <c r="ETQ261" s="7"/>
      <c r="ETR261" s="7"/>
      <c r="ETS261" s="7"/>
      <c r="ETT261" s="7"/>
      <c r="ETU261" s="7"/>
      <c r="ETV261" s="7"/>
      <c r="ETW261" s="7"/>
      <c r="ETX261" s="7"/>
      <c r="ETY261" s="7"/>
      <c r="ETZ261" s="7"/>
      <c r="EUA261" s="7"/>
      <c r="EUB261" s="7"/>
      <c r="EUC261" s="7"/>
      <c r="EUD261" s="7"/>
      <c r="EUE261" s="7"/>
      <c r="EUF261" s="7"/>
      <c r="EUG261" s="7"/>
      <c r="EUH261" s="7"/>
      <c r="EUI261" s="7"/>
      <c r="EUJ261" s="7"/>
      <c r="EUK261" s="7"/>
      <c r="EUL261" s="7"/>
      <c r="EUM261" s="7"/>
      <c r="EUN261" s="7"/>
      <c r="EUO261" s="7"/>
      <c r="EUP261" s="7"/>
      <c r="EUQ261" s="7"/>
      <c r="EUR261" s="7"/>
      <c r="EUS261" s="7"/>
      <c r="EUT261" s="7"/>
      <c r="EUU261" s="7"/>
      <c r="EUV261" s="7"/>
      <c r="EUW261" s="7"/>
      <c r="EUX261" s="7"/>
      <c r="EUY261" s="7"/>
      <c r="EUZ261" s="7"/>
      <c r="EVA261" s="7"/>
      <c r="EVB261" s="7"/>
      <c r="EVC261" s="7"/>
      <c r="EVD261" s="7"/>
      <c r="EVE261" s="7"/>
      <c r="EVF261" s="7"/>
      <c r="EVG261" s="7"/>
      <c r="EVH261" s="7"/>
      <c r="EVI261" s="7"/>
      <c r="EVJ261" s="7"/>
      <c r="EVK261" s="7"/>
      <c r="EVL261" s="7"/>
      <c r="EVM261" s="7"/>
      <c r="EVN261" s="7"/>
      <c r="EVO261" s="7"/>
      <c r="EVP261" s="7"/>
      <c r="EVQ261" s="7"/>
      <c r="EVR261" s="7"/>
      <c r="EVS261" s="7"/>
      <c r="EVT261" s="7"/>
      <c r="EVU261" s="7"/>
      <c r="EVV261" s="7"/>
      <c r="EVW261" s="7"/>
      <c r="EVX261" s="7"/>
      <c r="EVY261" s="7"/>
      <c r="EVZ261" s="7"/>
      <c r="EWA261" s="7"/>
      <c r="EWB261" s="7"/>
      <c r="EWC261" s="7"/>
      <c r="EWD261" s="7"/>
      <c r="EWE261" s="7"/>
      <c r="EWF261" s="7"/>
      <c r="EWG261" s="7"/>
      <c r="EWH261" s="7"/>
      <c r="EWI261" s="7"/>
      <c r="EWJ261" s="7"/>
      <c r="EWK261" s="7"/>
      <c r="EWL261" s="7"/>
      <c r="EWM261" s="7"/>
      <c r="EWN261" s="7"/>
      <c r="EWO261" s="7"/>
      <c r="EWP261" s="7"/>
      <c r="EWQ261" s="7"/>
      <c r="EWR261" s="7"/>
      <c r="EWS261" s="7"/>
      <c r="EWT261" s="7"/>
      <c r="EWU261" s="7"/>
      <c r="EWV261" s="7"/>
      <c r="EWW261" s="7"/>
      <c r="EWX261" s="7"/>
      <c r="EWY261" s="7"/>
      <c r="EWZ261" s="7"/>
      <c r="EXA261" s="7"/>
      <c r="EXB261" s="7"/>
      <c r="EXC261" s="7"/>
      <c r="EXD261" s="7"/>
      <c r="EXE261" s="7"/>
      <c r="EXF261" s="7"/>
      <c r="EXG261" s="7"/>
      <c r="EXH261" s="7"/>
      <c r="EXI261" s="7"/>
      <c r="EXJ261" s="7"/>
      <c r="EXK261" s="7"/>
      <c r="EXL261" s="7"/>
      <c r="EXM261" s="7"/>
      <c r="EXN261" s="7"/>
      <c r="EXO261" s="7"/>
      <c r="EXP261" s="7"/>
      <c r="EXQ261" s="7"/>
      <c r="EXR261" s="7"/>
      <c r="EXS261" s="7"/>
      <c r="EXT261" s="7"/>
      <c r="EXU261" s="7"/>
      <c r="EXV261" s="7"/>
      <c r="EXW261" s="7"/>
      <c r="EXX261" s="7"/>
      <c r="EXY261" s="7"/>
      <c r="EXZ261" s="7"/>
      <c r="EYA261" s="7"/>
      <c r="EYB261" s="7"/>
      <c r="EYC261" s="7"/>
      <c r="EYD261" s="7"/>
      <c r="EYE261" s="7"/>
      <c r="EYF261" s="7"/>
      <c r="EYG261" s="7"/>
      <c r="EYH261" s="7"/>
      <c r="EYI261" s="7"/>
      <c r="EYJ261" s="7"/>
      <c r="EYK261" s="7"/>
      <c r="EYL261" s="7"/>
      <c r="EYM261" s="7"/>
      <c r="EYN261" s="7"/>
      <c r="EYO261" s="7"/>
      <c r="EYP261" s="7"/>
      <c r="EYQ261" s="7"/>
      <c r="EYR261" s="7"/>
      <c r="EYS261" s="7"/>
      <c r="EYT261" s="7"/>
      <c r="EYU261" s="7"/>
      <c r="EYV261" s="7"/>
      <c r="EYW261" s="7"/>
      <c r="EYX261" s="7"/>
      <c r="EYY261" s="7"/>
      <c r="EYZ261" s="7"/>
      <c r="EZA261" s="7"/>
      <c r="EZB261" s="7"/>
      <c r="EZC261" s="7"/>
      <c r="EZD261" s="7"/>
      <c r="EZE261" s="7"/>
      <c r="EZF261" s="7"/>
      <c r="EZG261" s="7"/>
      <c r="EZH261" s="7"/>
      <c r="EZI261" s="7"/>
      <c r="EZJ261" s="7"/>
      <c r="EZK261" s="7"/>
      <c r="EZL261" s="7"/>
      <c r="EZM261" s="7"/>
      <c r="EZN261" s="7"/>
      <c r="EZO261" s="7"/>
      <c r="EZP261" s="7"/>
      <c r="EZQ261" s="7"/>
      <c r="EZR261" s="7"/>
      <c r="EZS261" s="7"/>
      <c r="EZT261" s="7"/>
      <c r="EZU261" s="7"/>
      <c r="EZV261" s="7"/>
      <c r="EZW261" s="7"/>
      <c r="EZX261" s="7"/>
      <c r="EZY261" s="7"/>
      <c r="EZZ261" s="7"/>
      <c r="FAA261" s="7"/>
      <c r="FAB261" s="7"/>
      <c r="FAC261" s="7"/>
      <c r="FAD261" s="7"/>
      <c r="FAE261" s="7"/>
      <c r="FAF261" s="7"/>
      <c r="FAG261" s="7"/>
      <c r="FAH261" s="7"/>
      <c r="FAI261" s="7"/>
      <c r="FAJ261" s="7"/>
      <c r="FAK261" s="7"/>
      <c r="FAL261" s="7"/>
      <c r="FAM261" s="7"/>
      <c r="FAN261" s="7"/>
      <c r="FAO261" s="7"/>
      <c r="FAP261" s="7"/>
      <c r="FAQ261" s="7"/>
      <c r="FAR261" s="7"/>
      <c r="FAS261" s="7"/>
      <c r="FAT261" s="7"/>
      <c r="FAU261" s="7"/>
      <c r="FAV261" s="7"/>
      <c r="FAW261" s="7"/>
      <c r="FAX261" s="7"/>
      <c r="FAY261" s="7"/>
      <c r="FAZ261" s="7"/>
      <c r="FBA261" s="7"/>
      <c r="FBB261" s="7"/>
      <c r="FBC261" s="7"/>
      <c r="FBD261" s="7"/>
      <c r="FBE261" s="7"/>
      <c r="FBF261" s="7"/>
      <c r="FBG261" s="7"/>
      <c r="FBH261" s="7"/>
      <c r="FBI261" s="7"/>
      <c r="FBJ261" s="7"/>
      <c r="FBK261" s="7"/>
      <c r="FBL261" s="7"/>
      <c r="FBM261" s="7"/>
      <c r="FBN261" s="7"/>
      <c r="FBO261" s="7"/>
      <c r="FBP261" s="7"/>
      <c r="FBQ261" s="7"/>
      <c r="FBR261" s="7"/>
      <c r="FBS261" s="7"/>
      <c r="FBT261" s="7"/>
      <c r="FBU261" s="7"/>
      <c r="FBV261" s="7"/>
      <c r="FBW261" s="7"/>
      <c r="FBX261" s="7"/>
      <c r="FBY261" s="7"/>
      <c r="FBZ261" s="7"/>
      <c r="FCA261" s="7"/>
      <c r="FCB261" s="7"/>
      <c r="FCC261" s="7"/>
      <c r="FCD261" s="7"/>
      <c r="FCE261" s="7"/>
      <c r="FCF261" s="7"/>
      <c r="FCG261" s="7"/>
      <c r="FCH261" s="7"/>
      <c r="FCI261" s="7"/>
      <c r="FCJ261" s="7"/>
      <c r="FCK261" s="7"/>
      <c r="FCL261" s="7"/>
      <c r="FCM261" s="7"/>
      <c r="FCN261" s="7"/>
      <c r="FCO261" s="7"/>
      <c r="FCP261" s="7"/>
      <c r="FCQ261" s="7"/>
      <c r="FCR261" s="7"/>
      <c r="FCS261" s="7"/>
      <c r="FCT261" s="7"/>
      <c r="FCU261" s="7"/>
      <c r="FCV261" s="7"/>
      <c r="FCW261" s="7"/>
      <c r="FCX261" s="7"/>
      <c r="FCY261" s="7"/>
      <c r="FCZ261" s="7"/>
      <c r="FDA261" s="7"/>
      <c r="FDB261" s="7"/>
      <c r="FDC261" s="7"/>
      <c r="FDD261" s="7"/>
      <c r="FDE261" s="7"/>
      <c r="FDF261" s="7"/>
      <c r="FDG261" s="7"/>
      <c r="FDH261" s="7"/>
      <c r="FDI261" s="7"/>
      <c r="FDJ261" s="7"/>
      <c r="FDK261" s="7"/>
      <c r="FDL261" s="7"/>
      <c r="FDM261" s="7"/>
      <c r="FDN261" s="7"/>
      <c r="FDO261" s="7"/>
      <c r="FDP261" s="7"/>
      <c r="FDQ261" s="7"/>
      <c r="FDR261" s="7"/>
      <c r="FDS261" s="7"/>
      <c r="FDT261" s="7"/>
      <c r="FDU261" s="7"/>
      <c r="FDV261" s="7"/>
      <c r="FDW261" s="7"/>
      <c r="FDX261" s="7"/>
      <c r="FDY261" s="7"/>
      <c r="FDZ261" s="7"/>
      <c r="FEA261" s="7"/>
      <c r="FEB261" s="7"/>
      <c r="FEC261" s="7"/>
      <c r="FED261" s="7"/>
      <c r="FEE261" s="7"/>
      <c r="FEF261" s="7"/>
      <c r="FEG261" s="7"/>
      <c r="FEH261" s="7"/>
      <c r="FEI261" s="7"/>
      <c r="FEJ261" s="7"/>
      <c r="FEK261" s="7"/>
      <c r="FEL261" s="7"/>
      <c r="FEM261" s="7"/>
      <c r="FEN261" s="7"/>
      <c r="FEO261" s="7"/>
      <c r="FEP261" s="7"/>
      <c r="FEQ261" s="7"/>
      <c r="FER261" s="7"/>
      <c r="FES261" s="7"/>
      <c r="FET261" s="7"/>
      <c r="FEU261" s="7"/>
      <c r="FEV261" s="7"/>
      <c r="FEW261" s="7"/>
      <c r="FEX261" s="7"/>
      <c r="FEY261" s="7"/>
      <c r="FEZ261" s="7"/>
      <c r="FFA261" s="7"/>
      <c r="FFB261" s="7"/>
      <c r="FFC261" s="7"/>
      <c r="FFD261" s="7"/>
      <c r="FFE261" s="7"/>
      <c r="FFF261" s="7"/>
      <c r="FFG261" s="7"/>
      <c r="FFH261" s="7"/>
      <c r="FFI261" s="7"/>
      <c r="FFJ261" s="7"/>
      <c r="FFK261" s="7"/>
      <c r="FFL261" s="7"/>
      <c r="FFM261" s="7"/>
      <c r="FFN261" s="7"/>
      <c r="FFO261" s="7"/>
      <c r="FFP261" s="7"/>
      <c r="FFQ261" s="7"/>
      <c r="FFR261" s="7"/>
      <c r="FFS261" s="7"/>
      <c r="FFT261" s="7"/>
      <c r="FFU261" s="7"/>
      <c r="FFV261" s="7"/>
      <c r="FFW261" s="7"/>
      <c r="FFX261" s="7"/>
      <c r="FFY261" s="7"/>
      <c r="FFZ261" s="7"/>
      <c r="FGA261" s="7"/>
      <c r="FGB261" s="7"/>
      <c r="FGC261" s="7"/>
      <c r="FGD261" s="7"/>
      <c r="FGE261" s="7"/>
      <c r="FGF261" s="7"/>
      <c r="FGG261" s="7"/>
      <c r="FGH261" s="7"/>
      <c r="FGI261" s="7"/>
      <c r="FGJ261" s="7"/>
      <c r="FGK261" s="7"/>
      <c r="FGL261" s="7"/>
      <c r="FGM261" s="7"/>
      <c r="FGN261" s="7"/>
      <c r="FGO261" s="7"/>
      <c r="FGP261" s="7"/>
      <c r="FGQ261" s="7"/>
      <c r="FGR261" s="7"/>
      <c r="FGS261" s="7"/>
      <c r="FGT261" s="7"/>
      <c r="FGU261" s="7"/>
      <c r="FGV261" s="7"/>
      <c r="FGW261" s="7"/>
      <c r="FGX261" s="7"/>
      <c r="FGY261" s="7"/>
      <c r="FGZ261" s="7"/>
      <c r="FHA261" s="7"/>
      <c r="FHB261" s="7"/>
      <c r="FHC261" s="7"/>
      <c r="FHD261" s="7"/>
      <c r="FHE261" s="7"/>
      <c r="FHF261" s="7"/>
      <c r="FHG261" s="7"/>
      <c r="FHH261" s="7"/>
      <c r="FHI261" s="7"/>
      <c r="FHJ261" s="7"/>
      <c r="FHK261" s="7"/>
      <c r="FHL261" s="7"/>
      <c r="FHM261" s="7"/>
      <c r="FHN261" s="7"/>
      <c r="FHO261" s="7"/>
      <c r="FHP261" s="7"/>
      <c r="FHQ261" s="7"/>
      <c r="FHR261" s="7"/>
      <c r="FHS261" s="7"/>
      <c r="FHT261" s="7"/>
      <c r="FHU261" s="7"/>
      <c r="FHV261" s="7"/>
      <c r="FHW261" s="7"/>
      <c r="FHX261" s="7"/>
      <c r="FHY261" s="7"/>
      <c r="FHZ261" s="7"/>
      <c r="FIA261" s="7"/>
      <c r="FIB261" s="7"/>
      <c r="FIC261" s="7"/>
      <c r="FID261" s="7"/>
      <c r="FIE261" s="7"/>
      <c r="FIF261" s="7"/>
      <c r="FIG261" s="7"/>
      <c r="FIH261" s="7"/>
      <c r="FII261" s="7"/>
      <c r="FIJ261" s="7"/>
      <c r="FIK261" s="7"/>
      <c r="FIL261" s="7"/>
      <c r="FIM261" s="7"/>
      <c r="FIN261" s="7"/>
      <c r="FIO261" s="7"/>
      <c r="FIP261" s="7"/>
      <c r="FIQ261" s="7"/>
      <c r="FIR261" s="7"/>
      <c r="FIS261" s="7"/>
      <c r="FIT261" s="7"/>
      <c r="FIU261" s="7"/>
      <c r="FIV261" s="7"/>
      <c r="FIW261" s="7"/>
      <c r="FIX261" s="7"/>
      <c r="FIY261" s="7"/>
      <c r="FIZ261" s="7"/>
      <c r="FJA261" s="7"/>
      <c r="FJB261" s="7"/>
      <c r="FJC261" s="7"/>
      <c r="FJD261" s="7"/>
      <c r="FJE261" s="7"/>
      <c r="FJF261" s="7"/>
      <c r="FJG261" s="7"/>
      <c r="FJH261" s="7"/>
      <c r="FJI261" s="7"/>
      <c r="FJJ261" s="7"/>
      <c r="FJK261" s="7"/>
      <c r="FJL261" s="7"/>
      <c r="FJM261" s="7"/>
      <c r="FJN261" s="7"/>
      <c r="FJO261" s="7"/>
      <c r="FJP261" s="7"/>
      <c r="FJQ261" s="7"/>
      <c r="FJR261" s="7"/>
      <c r="FJS261" s="7"/>
      <c r="FJT261" s="7"/>
      <c r="FJU261" s="7"/>
      <c r="FJV261" s="7"/>
      <c r="FJW261" s="7"/>
      <c r="FJX261" s="7"/>
      <c r="FJY261" s="7"/>
      <c r="FJZ261" s="7"/>
      <c r="FKA261" s="7"/>
      <c r="FKB261" s="7"/>
      <c r="FKC261" s="7"/>
      <c r="FKD261" s="7"/>
      <c r="FKE261" s="7"/>
      <c r="FKF261" s="7"/>
      <c r="FKG261" s="7"/>
      <c r="FKH261" s="7"/>
      <c r="FKI261" s="7"/>
      <c r="FKJ261" s="7"/>
      <c r="FKK261" s="7"/>
      <c r="FKL261" s="7"/>
      <c r="FKM261" s="7"/>
      <c r="FKN261" s="7"/>
      <c r="FKO261" s="7"/>
      <c r="FKP261" s="7"/>
      <c r="FKQ261" s="7"/>
      <c r="FKR261" s="7"/>
      <c r="FKS261" s="7"/>
      <c r="FKT261" s="7"/>
      <c r="FKU261" s="7"/>
      <c r="FKV261" s="7"/>
      <c r="FKW261" s="7"/>
      <c r="FKX261" s="7"/>
      <c r="FKY261" s="7"/>
      <c r="FKZ261" s="7"/>
      <c r="FLA261" s="7"/>
      <c r="FLB261" s="7"/>
      <c r="FLC261" s="7"/>
      <c r="FLD261" s="7"/>
      <c r="FLE261" s="7"/>
      <c r="FLF261" s="7"/>
      <c r="FLG261" s="7"/>
      <c r="FLH261" s="7"/>
      <c r="FLI261" s="7"/>
      <c r="FLJ261" s="7"/>
      <c r="FLK261" s="7"/>
      <c r="FLL261" s="7"/>
      <c r="FLM261" s="7"/>
      <c r="FLN261" s="7"/>
      <c r="FLO261" s="7"/>
      <c r="FLP261" s="7"/>
      <c r="FLQ261" s="7"/>
      <c r="FLR261" s="7"/>
      <c r="FLS261" s="7"/>
      <c r="FLT261" s="7"/>
      <c r="FLU261" s="7"/>
      <c r="FLV261" s="7"/>
      <c r="FLW261" s="7"/>
      <c r="FLX261" s="7"/>
      <c r="FLY261" s="7"/>
      <c r="FLZ261" s="7"/>
      <c r="FMA261" s="7"/>
      <c r="FMB261" s="7"/>
      <c r="FMC261" s="7"/>
      <c r="FMD261" s="7"/>
      <c r="FME261" s="7"/>
      <c r="FMF261" s="7"/>
      <c r="FMG261" s="7"/>
      <c r="FMH261" s="7"/>
      <c r="FMI261" s="7"/>
      <c r="FMJ261" s="7"/>
      <c r="FMK261" s="7"/>
      <c r="FML261" s="7"/>
      <c r="FMM261" s="7"/>
      <c r="FMN261" s="7"/>
      <c r="FMO261" s="7"/>
      <c r="FMP261" s="7"/>
      <c r="FMQ261" s="7"/>
      <c r="FMR261" s="7"/>
      <c r="FMS261" s="7"/>
      <c r="FMT261" s="7"/>
      <c r="FMU261" s="7"/>
      <c r="FMV261" s="7"/>
      <c r="FMW261" s="7"/>
      <c r="FMX261" s="7"/>
      <c r="FMY261" s="7"/>
      <c r="FMZ261" s="7"/>
      <c r="FNA261" s="7"/>
      <c r="FNB261" s="7"/>
      <c r="FNC261" s="7"/>
      <c r="FND261" s="7"/>
      <c r="FNE261" s="7"/>
      <c r="FNF261" s="7"/>
      <c r="FNG261" s="7"/>
      <c r="FNH261" s="7"/>
      <c r="FNI261" s="7"/>
      <c r="FNJ261" s="7"/>
      <c r="FNK261" s="7"/>
      <c r="FNL261" s="7"/>
      <c r="FNM261" s="7"/>
      <c r="FNN261" s="7"/>
      <c r="FNO261" s="7"/>
      <c r="FNP261" s="7"/>
      <c r="FNQ261" s="7"/>
      <c r="FNR261" s="7"/>
      <c r="FNS261" s="7"/>
      <c r="FNT261" s="7"/>
      <c r="FNU261" s="7"/>
      <c r="FNV261" s="7"/>
      <c r="FNW261" s="7"/>
      <c r="FNX261" s="7"/>
      <c r="FNY261" s="7"/>
      <c r="FNZ261" s="7"/>
      <c r="FOA261" s="7"/>
      <c r="FOB261" s="7"/>
      <c r="FOC261" s="7"/>
      <c r="FOD261" s="7"/>
      <c r="FOE261" s="7"/>
      <c r="FOF261" s="7"/>
      <c r="FOG261" s="7"/>
      <c r="FOH261" s="7"/>
      <c r="FOI261" s="7"/>
      <c r="FOJ261" s="7"/>
      <c r="FOK261" s="7"/>
      <c r="FOL261" s="7"/>
      <c r="FOM261" s="7"/>
      <c r="FON261" s="7"/>
      <c r="FOO261" s="7"/>
      <c r="FOP261" s="7"/>
      <c r="FOQ261" s="7"/>
      <c r="FOR261" s="7"/>
      <c r="FOS261" s="7"/>
      <c r="FOT261" s="7"/>
      <c r="FOU261" s="7"/>
      <c r="FOV261" s="7"/>
      <c r="FOW261" s="7"/>
      <c r="FOX261" s="7"/>
      <c r="FOY261" s="7"/>
      <c r="FOZ261" s="7"/>
      <c r="FPA261" s="7"/>
      <c r="FPB261" s="7"/>
      <c r="FPC261" s="7"/>
      <c r="FPD261" s="7"/>
      <c r="FPE261" s="7"/>
      <c r="FPF261" s="7"/>
      <c r="FPG261" s="7"/>
      <c r="FPH261" s="7"/>
      <c r="FPI261" s="7"/>
      <c r="FPJ261" s="7"/>
      <c r="FPK261" s="7"/>
      <c r="FPL261" s="7"/>
      <c r="FPM261" s="7"/>
      <c r="FPN261" s="7"/>
      <c r="FPO261" s="7"/>
      <c r="FPP261" s="7"/>
      <c r="FPQ261" s="7"/>
      <c r="FPR261" s="7"/>
      <c r="FPS261" s="7"/>
      <c r="FPT261" s="7"/>
      <c r="FPU261" s="7"/>
      <c r="FPV261" s="7"/>
      <c r="FPW261" s="7"/>
      <c r="FPX261" s="7"/>
      <c r="FPY261" s="7"/>
      <c r="FPZ261" s="7"/>
      <c r="FQA261" s="7"/>
      <c r="FQB261" s="7"/>
      <c r="FQC261" s="7"/>
      <c r="FQD261" s="7"/>
      <c r="FQE261" s="7"/>
      <c r="FQF261" s="7"/>
      <c r="FQG261" s="7"/>
      <c r="FQH261" s="7"/>
      <c r="FQI261" s="7"/>
      <c r="FQJ261" s="7"/>
      <c r="FQK261" s="7"/>
      <c r="FQL261" s="7"/>
      <c r="FQM261" s="7"/>
      <c r="FQN261" s="7"/>
      <c r="FQO261" s="7"/>
      <c r="FQP261" s="7"/>
      <c r="FQQ261" s="7"/>
      <c r="FQR261" s="7"/>
      <c r="FQS261" s="7"/>
      <c r="FQT261" s="7"/>
      <c r="FQU261" s="7"/>
      <c r="FQV261" s="7"/>
      <c r="FQW261" s="7"/>
      <c r="FQX261" s="7"/>
      <c r="FQY261" s="7"/>
      <c r="FQZ261" s="7"/>
      <c r="FRA261" s="7"/>
      <c r="FRB261" s="7"/>
      <c r="FRC261" s="7"/>
      <c r="FRD261" s="7"/>
      <c r="FRE261" s="7"/>
      <c r="FRF261" s="7"/>
      <c r="FRG261" s="7"/>
      <c r="FRH261" s="7"/>
      <c r="FRI261" s="7"/>
      <c r="FRJ261" s="7"/>
      <c r="FRK261" s="7"/>
      <c r="FRL261" s="7"/>
      <c r="FRM261" s="7"/>
      <c r="FRN261" s="7"/>
      <c r="FRO261" s="7"/>
      <c r="FRP261" s="7"/>
      <c r="FRQ261" s="7"/>
      <c r="FRR261" s="7"/>
      <c r="FRS261" s="7"/>
      <c r="FRT261" s="7"/>
      <c r="FRU261" s="7"/>
      <c r="FRV261" s="7"/>
      <c r="FRW261" s="7"/>
      <c r="FRX261" s="7"/>
      <c r="FRY261" s="7"/>
      <c r="FRZ261" s="7"/>
      <c r="FSA261" s="7"/>
      <c r="FSB261" s="7"/>
      <c r="FSC261" s="7"/>
      <c r="FSD261" s="7"/>
      <c r="FSE261" s="7"/>
      <c r="FSF261" s="7"/>
      <c r="FSG261" s="7"/>
      <c r="FSH261" s="7"/>
      <c r="FSI261" s="7"/>
      <c r="FSJ261" s="7"/>
      <c r="FSK261" s="7"/>
      <c r="FSL261" s="7"/>
      <c r="FSM261" s="7"/>
      <c r="FSN261" s="7"/>
      <c r="FSO261" s="7"/>
      <c r="FSP261" s="7"/>
      <c r="FSQ261" s="7"/>
      <c r="FSR261" s="7"/>
      <c r="FSS261" s="7"/>
      <c r="FST261" s="7"/>
      <c r="FSU261" s="7"/>
      <c r="FSV261" s="7"/>
      <c r="FSW261" s="7"/>
      <c r="FSX261" s="7"/>
      <c r="FSY261" s="7"/>
      <c r="FSZ261" s="7"/>
      <c r="FTA261" s="7"/>
      <c r="FTB261" s="7"/>
      <c r="FTC261" s="7"/>
      <c r="FTD261" s="7"/>
      <c r="FTE261" s="7"/>
      <c r="FTF261" s="7"/>
      <c r="FTG261" s="7"/>
      <c r="FTH261" s="7"/>
      <c r="FTI261" s="7"/>
      <c r="FTJ261" s="7"/>
      <c r="FTK261" s="7"/>
      <c r="FTL261" s="7"/>
      <c r="FTM261" s="7"/>
      <c r="FTN261" s="7"/>
      <c r="FTO261" s="7"/>
      <c r="FTP261" s="7"/>
      <c r="FTQ261" s="7"/>
      <c r="FTR261" s="7"/>
      <c r="FTS261" s="7"/>
      <c r="FTT261" s="7"/>
      <c r="FTU261" s="7"/>
      <c r="FTV261" s="7"/>
      <c r="FTW261" s="7"/>
      <c r="FTX261" s="7"/>
      <c r="FTY261" s="7"/>
      <c r="FTZ261" s="7"/>
      <c r="FUA261" s="7"/>
      <c r="FUB261" s="7"/>
      <c r="FUC261" s="7"/>
      <c r="FUD261" s="7"/>
      <c r="FUE261" s="7"/>
      <c r="FUF261" s="7"/>
      <c r="FUG261" s="7"/>
      <c r="FUH261" s="7"/>
      <c r="FUI261" s="7"/>
      <c r="FUJ261" s="7"/>
      <c r="FUK261" s="7"/>
      <c r="FUL261" s="7"/>
      <c r="FUM261" s="7"/>
      <c r="FUN261" s="7"/>
      <c r="FUO261" s="7"/>
      <c r="FUP261" s="7"/>
      <c r="FUQ261" s="7"/>
      <c r="FUR261" s="7"/>
      <c r="FUS261" s="7"/>
      <c r="FUT261" s="7"/>
      <c r="FUU261" s="7"/>
      <c r="FUV261" s="7"/>
      <c r="FUW261" s="7"/>
      <c r="FUX261" s="7"/>
      <c r="FUY261" s="7"/>
      <c r="FUZ261" s="7"/>
      <c r="FVA261" s="7"/>
      <c r="FVB261" s="7"/>
      <c r="FVC261" s="7"/>
      <c r="FVD261" s="7"/>
      <c r="FVE261" s="7"/>
      <c r="FVF261" s="7"/>
      <c r="FVG261" s="7"/>
      <c r="FVH261" s="7"/>
      <c r="FVI261" s="7"/>
      <c r="FVJ261" s="7"/>
      <c r="FVK261" s="7"/>
      <c r="FVL261" s="7"/>
      <c r="FVM261" s="7"/>
      <c r="FVN261" s="7"/>
      <c r="FVO261" s="7"/>
      <c r="FVP261" s="7"/>
      <c r="FVQ261" s="7"/>
      <c r="FVR261" s="7"/>
      <c r="FVS261" s="7"/>
      <c r="FVT261" s="7"/>
      <c r="FVU261" s="7"/>
      <c r="FVV261" s="7"/>
      <c r="FVW261" s="7"/>
      <c r="FVX261" s="7"/>
      <c r="FVY261" s="7"/>
      <c r="FVZ261" s="7"/>
      <c r="FWA261" s="7"/>
      <c r="FWB261" s="7"/>
      <c r="FWC261" s="7"/>
      <c r="FWD261" s="7"/>
      <c r="FWE261" s="7"/>
      <c r="FWF261" s="7"/>
      <c r="FWG261" s="7"/>
      <c r="FWH261" s="7"/>
      <c r="FWI261" s="7"/>
      <c r="FWJ261" s="7"/>
      <c r="FWK261" s="7"/>
      <c r="FWL261" s="7"/>
      <c r="FWM261" s="7"/>
      <c r="FWN261" s="7"/>
      <c r="FWO261" s="7"/>
      <c r="FWP261" s="7"/>
      <c r="FWQ261" s="7"/>
      <c r="FWR261" s="7"/>
      <c r="FWS261" s="7"/>
      <c r="FWT261" s="7"/>
      <c r="FWU261" s="7"/>
      <c r="FWV261" s="7"/>
      <c r="FWW261" s="7"/>
      <c r="FWX261" s="7"/>
      <c r="FWY261" s="7"/>
      <c r="FWZ261" s="7"/>
      <c r="FXA261" s="7"/>
      <c r="FXB261" s="7"/>
      <c r="FXC261" s="7"/>
      <c r="FXD261" s="7"/>
      <c r="FXE261" s="7"/>
      <c r="FXF261" s="7"/>
      <c r="FXG261" s="7"/>
      <c r="FXH261" s="7"/>
      <c r="FXI261" s="7"/>
      <c r="FXJ261" s="7"/>
      <c r="FXK261" s="7"/>
      <c r="FXL261" s="7"/>
      <c r="FXM261" s="7"/>
      <c r="FXN261" s="7"/>
      <c r="FXO261" s="7"/>
      <c r="FXP261" s="7"/>
      <c r="FXQ261" s="7"/>
      <c r="FXR261" s="7"/>
      <c r="FXS261" s="7"/>
      <c r="FXT261" s="7"/>
      <c r="FXU261" s="7"/>
      <c r="FXV261" s="7"/>
      <c r="FXW261" s="7"/>
      <c r="FXX261" s="7"/>
      <c r="FXY261" s="7"/>
      <c r="FXZ261" s="7"/>
      <c r="FYA261" s="7"/>
      <c r="FYB261" s="7"/>
      <c r="FYC261" s="7"/>
      <c r="FYD261" s="7"/>
      <c r="FYE261" s="7"/>
      <c r="FYF261" s="7"/>
      <c r="FYG261" s="7"/>
      <c r="FYH261" s="7"/>
      <c r="FYI261" s="7"/>
      <c r="FYJ261" s="7"/>
      <c r="FYK261" s="7"/>
      <c r="FYL261" s="7"/>
      <c r="FYM261" s="7"/>
      <c r="FYN261" s="7"/>
      <c r="FYO261" s="7"/>
      <c r="FYP261" s="7"/>
      <c r="FYQ261" s="7"/>
      <c r="FYR261" s="7"/>
      <c r="FYS261" s="7"/>
      <c r="FYT261" s="7"/>
      <c r="FYU261" s="7"/>
      <c r="FYV261" s="7"/>
      <c r="FYW261" s="7"/>
      <c r="FYX261" s="7"/>
      <c r="FYY261" s="7"/>
      <c r="FYZ261" s="7"/>
      <c r="FZA261" s="7"/>
      <c r="FZB261" s="7"/>
      <c r="FZC261" s="7"/>
      <c r="FZD261" s="7"/>
      <c r="FZE261" s="7"/>
      <c r="FZF261" s="7"/>
      <c r="FZG261" s="7"/>
      <c r="FZH261" s="7"/>
      <c r="FZI261" s="7"/>
      <c r="FZJ261" s="7"/>
      <c r="FZK261" s="7"/>
      <c r="FZL261" s="7"/>
      <c r="FZM261" s="7"/>
      <c r="FZN261" s="7"/>
      <c r="FZO261" s="7"/>
      <c r="FZP261" s="7"/>
      <c r="FZQ261" s="7"/>
      <c r="FZR261" s="7"/>
      <c r="FZS261" s="7"/>
      <c r="FZT261" s="7"/>
      <c r="FZU261" s="7"/>
      <c r="FZV261" s="7"/>
      <c r="FZW261" s="7"/>
      <c r="FZX261" s="7"/>
      <c r="FZY261" s="7"/>
      <c r="FZZ261" s="7"/>
      <c r="GAA261" s="7"/>
      <c r="GAB261" s="7"/>
      <c r="GAC261" s="7"/>
      <c r="GAD261" s="7"/>
      <c r="GAE261" s="7"/>
      <c r="GAF261" s="7"/>
      <c r="GAG261" s="7"/>
      <c r="GAH261" s="7"/>
      <c r="GAI261" s="7"/>
      <c r="GAJ261" s="7"/>
      <c r="GAK261" s="7"/>
      <c r="GAL261" s="7"/>
      <c r="GAM261" s="7"/>
      <c r="GAN261" s="7"/>
      <c r="GAO261" s="7"/>
      <c r="GAP261" s="7"/>
      <c r="GAQ261" s="7"/>
      <c r="GAR261" s="7"/>
      <c r="GAS261" s="7"/>
      <c r="GAT261" s="7"/>
      <c r="GAU261" s="7"/>
      <c r="GAV261" s="7"/>
      <c r="GAW261" s="7"/>
      <c r="GAX261" s="7"/>
      <c r="GAY261" s="7"/>
      <c r="GAZ261" s="7"/>
      <c r="GBA261" s="7"/>
      <c r="GBB261" s="7"/>
      <c r="GBC261" s="7"/>
      <c r="GBD261" s="7"/>
      <c r="GBE261" s="7"/>
      <c r="GBF261" s="7"/>
      <c r="GBG261" s="7"/>
      <c r="GBH261" s="7"/>
      <c r="GBI261" s="7"/>
      <c r="GBJ261" s="7"/>
      <c r="GBK261" s="7"/>
      <c r="GBL261" s="7"/>
      <c r="GBM261" s="7"/>
      <c r="GBN261" s="7"/>
      <c r="GBO261" s="7"/>
      <c r="GBP261" s="7"/>
      <c r="GBQ261" s="7"/>
      <c r="GBR261" s="7"/>
      <c r="GBS261" s="7"/>
      <c r="GBT261" s="7"/>
      <c r="GBU261" s="7"/>
      <c r="GBV261" s="7"/>
      <c r="GBW261" s="7"/>
      <c r="GBX261" s="7"/>
      <c r="GBY261" s="7"/>
      <c r="GBZ261" s="7"/>
      <c r="GCA261" s="7"/>
      <c r="GCB261" s="7"/>
      <c r="GCC261" s="7"/>
      <c r="GCD261" s="7"/>
      <c r="GCE261" s="7"/>
      <c r="GCF261" s="7"/>
      <c r="GCG261" s="7"/>
      <c r="GCH261" s="7"/>
      <c r="GCI261" s="7"/>
      <c r="GCJ261" s="7"/>
      <c r="GCK261" s="7"/>
      <c r="GCL261" s="7"/>
      <c r="GCM261" s="7"/>
      <c r="GCN261" s="7"/>
      <c r="GCO261" s="7"/>
      <c r="GCP261" s="7"/>
      <c r="GCQ261" s="7"/>
      <c r="GCR261" s="7"/>
      <c r="GCS261" s="7"/>
      <c r="GCT261" s="7"/>
      <c r="GCU261" s="7"/>
      <c r="GCV261" s="7"/>
      <c r="GCW261" s="7"/>
      <c r="GCX261" s="7"/>
      <c r="GCY261" s="7"/>
      <c r="GCZ261" s="7"/>
      <c r="GDA261" s="7"/>
      <c r="GDB261" s="7"/>
      <c r="GDC261" s="7"/>
      <c r="GDD261" s="7"/>
      <c r="GDE261" s="7"/>
      <c r="GDF261" s="7"/>
      <c r="GDG261" s="7"/>
      <c r="GDH261" s="7"/>
      <c r="GDI261" s="7"/>
      <c r="GDJ261" s="7"/>
      <c r="GDK261" s="7"/>
      <c r="GDL261" s="7"/>
      <c r="GDM261" s="7"/>
      <c r="GDN261" s="7"/>
      <c r="GDO261" s="7"/>
      <c r="GDP261" s="7"/>
      <c r="GDQ261" s="7"/>
      <c r="GDR261" s="7"/>
      <c r="GDS261" s="7"/>
      <c r="GDT261" s="7"/>
      <c r="GDU261" s="7"/>
      <c r="GDV261" s="7"/>
      <c r="GDW261" s="7"/>
      <c r="GDX261" s="7"/>
      <c r="GDY261" s="7"/>
      <c r="GDZ261" s="7"/>
      <c r="GEA261" s="7"/>
      <c r="GEB261" s="7"/>
      <c r="GEC261" s="7"/>
      <c r="GED261" s="7"/>
      <c r="GEE261" s="7"/>
      <c r="GEF261" s="7"/>
      <c r="GEG261" s="7"/>
      <c r="GEH261" s="7"/>
      <c r="GEI261" s="7"/>
      <c r="GEJ261" s="7"/>
      <c r="GEK261" s="7"/>
      <c r="GEL261" s="7"/>
      <c r="GEM261" s="7"/>
      <c r="GEN261" s="7"/>
      <c r="GEO261" s="7"/>
      <c r="GEP261" s="7"/>
      <c r="GEQ261" s="7"/>
      <c r="GER261" s="7"/>
      <c r="GES261" s="7"/>
      <c r="GET261" s="7"/>
      <c r="GEU261" s="7"/>
      <c r="GEV261" s="7"/>
      <c r="GEW261" s="7"/>
      <c r="GEX261" s="7"/>
      <c r="GEY261" s="7"/>
      <c r="GEZ261" s="7"/>
      <c r="GFA261" s="7"/>
      <c r="GFB261" s="7"/>
      <c r="GFC261" s="7"/>
      <c r="GFD261" s="7"/>
      <c r="GFE261" s="7"/>
      <c r="GFF261" s="7"/>
      <c r="GFG261" s="7"/>
      <c r="GFH261" s="7"/>
      <c r="GFI261" s="7"/>
      <c r="GFJ261" s="7"/>
      <c r="GFK261" s="7"/>
      <c r="GFL261" s="7"/>
      <c r="GFM261" s="7"/>
      <c r="GFN261" s="7"/>
      <c r="GFO261" s="7"/>
      <c r="GFP261" s="7"/>
      <c r="GFQ261" s="7"/>
      <c r="GFR261" s="7"/>
      <c r="GFS261" s="7"/>
      <c r="GFT261" s="7"/>
      <c r="GFU261" s="7"/>
      <c r="GFV261" s="7"/>
      <c r="GFW261" s="7"/>
      <c r="GFX261" s="7"/>
      <c r="GFY261" s="7"/>
      <c r="GFZ261" s="7"/>
      <c r="GGA261" s="7"/>
      <c r="GGB261" s="7"/>
      <c r="GGC261" s="7"/>
      <c r="GGD261" s="7"/>
      <c r="GGE261" s="7"/>
      <c r="GGF261" s="7"/>
      <c r="GGG261" s="7"/>
      <c r="GGH261" s="7"/>
      <c r="GGI261" s="7"/>
      <c r="GGJ261" s="7"/>
      <c r="GGK261" s="7"/>
      <c r="GGL261" s="7"/>
      <c r="GGM261" s="7"/>
      <c r="GGN261" s="7"/>
      <c r="GGO261" s="7"/>
      <c r="GGP261" s="7"/>
      <c r="GGQ261" s="7"/>
      <c r="GGR261" s="7"/>
      <c r="GGS261" s="7"/>
      <c r="GGT261" s="7"/>
      <c r="GGU261" s="7"/>
      <c r="GGV261" s="7"/>
      <c r="GGW261" s="7"/>
      <c r="GGX261" s="7"/>
      <c r="GGY261" s="7"/>
      <c r="GGZ261" s="7"/>
      <c r="GHA261" s="7"/>
      <c r="GHB261" s="7"/>
      <c r="GHC261" s="7"/>
      <c r="GHD261" s="7"/>
      <c r="GHE261" s="7"/>
      <c r="GHF261" s="7"/>
      <c r="GHG261" s="7"/>
      <c r="GHH261" s="7"/>
      <c r="GHI261" s="7"/>
      <c r="GHJ261" s="7"/>
      <c r="GHK261" s="7"/>
      <c r="GHL261" s="7"/>
      <c r="GHM261" s="7"/>
      <c r="GHN261" s="7"/>
      <c r="GHO261" s="7"/>
      <c r="GHP261" s="7"/>
      <c r="GHQ261" s="7"/>
      <c r="GHR261" s="7"/>
      <c r="GHS261" s="7"/>
      <c r="GHT261" s="7"/>
      <c r="GHU261" s="7"/>
      <c r="GHV261" s="7"/>
      <c r="GHW261" s="7"/>
      <c r="GHX261" s="7"/>
      <c r="GHY261" s="7"/>
      <c r="GHZ261" s="7"/>
      <c r="GIA261" s="7"/>
      <c r="GIB261" s="7"/>
      <c r="GIC261" s="7"/>
      <c r="GID261" s="7"/>
      <c r="GIE261" s="7"/>
      <c r="GIF261" s="7"/>
      <c r="GIG261" s="7"/>
      <c r="GIH261" s="7"/>
      <c r="GII261" s="7"/>
      <c r="GIJ261" s="7"/>
      <c r="GIK261" s="7"/>
      <c r="GIL261" s="7"/>
      <c r="GIM261" s="7"/>
      <c r="GIN261" s="7"/>
      <c r="GIO261" s="7"/>
      <c r="GIP261" s="7"/>
      <c r="GIQ261" s="7"/>
      <c r="GIR261" s="7"/>
      <c r="GIS261" s="7"/>
      <c r="GIT261" s="7"/>
      <c r="GIU261" s="7"/>
      <c r="GIV261" s="7"/>
      <c r="GIW261" s="7"/>
      <c r="GIX261" s="7"/>
      <c r="GIY261" s="7"/>
      <c r="GIZ261" s="7"/>
      <c r="GJA261" s="7"/>
      <c r="GJB261" s="7"/>
      <c r="GJC261" s="7"/>
      <c r="GJD261" s="7"/>
      <c r="GJE261" s="7"/>
      <c r="GJF261" s="7"/>
      <c r="GJG261" s="7"/>
      <c r="GJH261" s="7"/>
      <c r="GJI261" s="7"/>
      <c r="GJJ261" s="7"/>
      <c r="GJK261" s="7"/>
      <c r="GJL261" s="7"/>
      <c r="GJM261" s="7"/>
      <c r="GJN261" s="7"/>
      <c r="GJO261" s="7"/>
      <c r="GJP261" s="7"/>
      <c r="GJQ261" s="7"/>
      <c r="GJR261" s="7"/>
      <c r="GJS261" s="7"/>
      <c r="GJT261" s="7"/>
      <c r="GJU261" s="7"/>
      <c r="GJV261" s="7"/>
      <c r="GJW261" s="7"/>
      <c r="GJX261" s="7"/>
      <c r="GJY261" s="7"/>
      <c r="GJZ261" s="7"/>
      <c r="GKA261" s="7"/>
      <c r="GKB261" s="7"/>
      <c r="GKC261" s="7"/>
      <c r="GKD261" s="7"/>
      <c r="GKE261" s="7"/>
      <c r="GKF261" s="7"/>
      <c r="GKG261" s="7"/>
      <c r="GKH261" s="7"/>
      <c r="GKI261" s="7"/>
      <c r="GKJ261" s="7"/>
      <c r="GKK261" s="7"/>
      <c r="GKL261" s="7"/>
      <c r="GKM261" s="7"/>
      <c r="GKN261" s="7"/>
      <c r="GKO261" s="7"/>
      <c r="GKP261" s="7"/>
      <c r="GKQ261" s="7"/>
      <c r="GKR261" s="7"/>
      <c r="GKS261" s="7"/>
      <c r="GKT261" s="7"/>
      <c r="GKU261" s="7"/>
      <c r="GKV261" s="7"/>
      <c r="GKW261" s="7"/>
      <c r="GKX261" s="7"/>
      <c r="GKY261" s="7"/>
      <c r="GKZ261" s="7"/>
      <c r="GLA261" s="7"/>
      <c r="GLB261" s="7"/>
      <c r="GLC261" s="7"/>
      <c r="GLD261" s="7"/>
      <c r="GLE261" s="7"/>
      <c r="GLF261" s="7"/>
      <c r="GLG261" s="7"/>
      <c r="GLH261" s="7"/>
      <c r="GLI261" s="7"/>
      <c r="GLJ261" s="7"/>
      <c r="GLK261" s="7"/>
      <c r="GLL261" s="7"/>
      <c r="GLM261" s="7"/>
      <c r="GLN261" s="7"/>
      <c r="GLO261" s="7"/>
      <c r="GLP261" s="7"/>
      <c r="GLQ261" s="7"/>
      <c r="GLR261" s="7"/>
      <c r="GLS261" s="7"/>
      <c r="GLT261" s="7"/>
      <c r="GLU261" s="7"/>
      <c r="GLV261" s="7"/>
      <c r="GLW261" s="7"/>
      <c r="GLX261" s="7"/>
      <c r="GLY261" s="7"/>
      <c r="GLZ261" s="7"/>
      <c r="GMA261" s="7"/>
      <c r="GMB261" s="7"/>
      <c r="GMC261" s="7"/>
      <c r="GMD261" s="7"/>
      <c r="GME261" s="7"/>
      <c r="GMF261" s="7"/>
      <c r="GMG261" s="7"/>
      <c r="GMH261" s="7"/>
      <c r="GMI261" s="7"/>
      <c r="GMJ261" s="7"/>
      <c r="GMK261" s="7"/>
      <c r="GML261" s="7"/>
      <c r="GMM261" s="7"/>
      <c r="GMN261" s="7"/>
      <c r="GMO261" s="7"/>
      <c r="GMP261" s="7"/>
      <c r="GMQ261" s="7"/>
      <c r="GMR261" s="7"/>
      <c r="GMS261" s="7"/>
      <c r="GMT261" s="7"/>
      <c r="GMU261" s="7"/>
      <c r="GMV261" s="7"/>
      <c r="GMW261" s="7"/>
      <c r="GMX261" s="7"/>
      <c r="GMY261" s="7"/>
      <c r="GMZ261" s="7"/>
      <c r="GNA261" s="7"/>
      <c r="GNB261" s="7"/>
      <c r="GNC261" s="7"/>
      <c r="GND261" s="7"/>
      <c r="GNE261" s="7"/>
      <c r="GNF261" s="7"/>
      <c r="GNG261" s="7"/>
      <c r="GNH261" s="7"/>
      <c r="GNI261" s="7"/>
      <c r="GNJ261" s="7"/>
      <c r="GNK261" s="7"/>
      <c r="GNL261" s="7"/>
      <c r="GNM261" s="7"/>
      <c r="GNN261" s="7"/>
      <c r="GNO261" s="7"/>
      <c r="GNP261" s="7"/>
      <c r="GNQ261" s="7"/>
      <c r="GNR261" s="7"/>
      <c r="GNS261" s="7"/>
      <c r="GNT261" s="7"/>
      <c r="GNU261" s="7"/>
      <c r="GNV261" s="7"/>
      <c r="GNW261" s="7"/>
      <c r="GNX261" s="7"/>
      <c r="GNY261" s="7"/>
      <c r="GNZ261" s="7"/>
      <c r="GOA261" s="7"/>
      <c r="GOB261" s="7"/>
      <c r="GOC261" s="7"/>
      <c r="GOD261" s="7"/>
      <c r="GOE261" s="7"/>
      <c r="GOF261" s="7"/>
      <c r="GOG261" s="7"/>
      <c r="GOH261" s="7"/>
      <c r="GOI261" s="7"/>
      <c r="GOJ261" s="7"/>
      <c r="GOK261" s="7"/>
      <c r="GOL261" s="7"/>
      <c r="GOM261" s="7"/>
      <c r="GON261" s="7"/>
      <c r="GOO261" s="7"/>
      <c r="GOP261" s="7"/>
      <c r="GOQ261" s="7"/>
      <c r="GOR261" s="7"/>
      <c r="GOS261" s="7"/>
      <c r="GOT261" s="7"/>
      <c r="GOU261" s="7"/>
      <c r="GOV261" s="7"/>
      <c r="GOW261" s="7"/>
      <c r="GOX261" s="7"/>
      <c r="GOY261" s="7"/>
      <c r="GOZ261" s="7"/>
      <c r="GPA261" s="7"/>
      <c r="GPB261" s="7"/>
      <c r="GPC261" s="7"/>
      <c r="GPD261" s="7"/>
      <c r="GPE261" s="7"/>
      <c r="GPF261" s="7"/>
      <c r="GPG261" s="7"/>
      <c r="GPH261" s="7"/>
      <c r="GPI261" s="7"/>
      <c r="GPJ261" s="7"/>
      <c r="GPK261" s="7"/>
      <c r="GPL261" s="7"/>
      <c r="GPM261" s="7"/>
      <c r="GPN261" s="7"/>
      <c r="GPO261" s="7"/>
      <c r="GPP261" s="7"/>
      <c r="GPQ261" s="7"/>
      <c r="GPR261" s="7"/>
      <c r="GPS261" s="7"/>
      <c r="GPT261" s="7"/>
      <c r="GPU261" s="7"/>
      <c r="GPV261" s="7"/>
      <c r="GPW261" s="7"/>
      <c r="GPX261" s="7"/>
      <c r="GPY261" s="7"/>
      <c r="GPZ261" s="7"/>
      <c r="GQA261" s="7"/>
      <c r="GQB261" s="7"/>
      <c r="GQC261" s="7"/>
      <c r="GQD261" s="7"/>
      <c r="GQE261" s="7"/>
      <c r="GQF261" s="7"/>
      <c r="GQG261" s="7"/>
      <c r="GQH261" s="7"/>
      <c r="GQI261" s="7"/>
      <c r="GQJ261" s="7"/>
      <c r="GQK261" s="7"/>
      <c r="GQL261" s="7"/>
      <c r="GQM261" s="7"/>
      <c r="GQN261" s="7"/>
      <c r="GQO261" s="7"/>
      <c r="GQP261" s="7"/>
      <c r="GQQ261" s="7"/>
      <c r="GQR261" s="7"/>
      <c r="GQS261" s="7"/>
      <c r="GQT261" s="7"/>
      <c r="GQU261" s="7"/>
      <c r="GQV261" s="7"/>
      <c r="GQW261" s="7"/>
      <c r="GQX261" s="7"/>
      <c r="GQY261" s="7"/>
      <c r="GQZ261" s="7"/>
      <c r="GRA261" s="7"/>
      <c r="GRB261" s="7"/>
      <c r="GRC261" s="7"/>
      <c r="GRD261" s="7"/>
      <c r="GRE261" s="7"/>
      <c r="GRF261" s="7"/>
      <c r="GRG261" s="7"/>
      <c r="GRH261" s="7"/>
      <c r="GRI261" s="7"/>
      <c r="GRJ261" s="7"/>
      <c r="GRK261" s="7"/>
      <c r="GRL261" s="7"/>
      <c r="GRM261" s="7"/>
      <c r="GRN261" s="7"/>
      <c r="GRO261" s="7"/>
      <c r="GRP261" s="7"/>
      <c r="GRQ261" s="7"/>
      <c r="GRR261" s="7"/>
      <c r="GRS261" s="7"/>
      <c r="GRT261" s="7"/>
      <c r="GRU261" s="7"/>
      <c r="GRV261" s="7"/>
      <c r="GRW261" s="7"/>
      <c r="GRX261" s="7"/>
      <c r="GRY261" s="7"/>
      <c r="GRZ261" s="7"/>
      <c r="GSA261" s="7"/>
      <c r="GSB261" s="7"/>
      <c r="GSC261" s="7"/>
      <c r="GSD261" s="7"/>
      <c r="GSE261" s="7"/>
      <c r="GSF261" s="7"/>
      <c r="GSG261" s="7"/>
      <c r="GSH261" s="7"/>
      <c r="GSI261" s="7"/>
      <c r="GSJ261" s="7"/>
      <c r="GSK261" s="7"/>
      <c r="GSL261" s="7"/>
      <c r="GSM261" s="7"/>
      <c r="GSN261" s="7"/>
      <c r="GSO261" s="7"/>
      <c r="GSP261" s="7"/>
      <c r="GSQ261" s="7"/>
      <c r="GSR261" s="7"/>
      <c r="GSS261" s="7"/>
      <c r="GST261" s="7"/>
      <c r="GSU261" s="7"/>
      <c r="GSV261" s="7"/>
      <c r="GSW261" s="7"/>
      <c r="GSX261" s="7"/>
      <c r="GSY261" s="7"/>
      <c r="GSZ261" s="7"/>
      <c r="GTA261" s="7"/>
      <c r="GTB261" s="7"/>
      <c r="GTC261" s="7"/>
      <c r="GTD261" s="7"/>
      <c r="GTE261" s="7"/>
      <c r="GTF261" s="7"/>
      <c r="GTG261" s="7"/>
      <c r="GTH261" s="7"/>
      <c r="GTI261" s="7"/>
      <c r="GTJ261" s="7"/>
      <c r="GTK261" s="7"/>
      <c r="GTL261" s="7"/>
      <c r="GTM261" s="7"/>
      <c r="GTN261" s="7"/>
      <c r="GTO261" s="7"/>
      <c r="GTP261" s="7"/>
      <c r="GTQ261" s="7"/>
      <c r="GTR261" s="7"/>
      <c r="GTS261" s="7"/>
      <c r="GTT261" s="7"/>
      <c r="GTU261" s="7"/>
      <c r="GTV261" s="7"/>
      <c r="GTW261" s="7"/>
      <c r="GTX261" s="7"/>
      <c r="GTY261" s="7"/>
      <c r="GTZ261" s="7"/>
      <c r="GUA261" s="7"/>
      <c r="GUB261" s="7"/>
      <c r="GUC261" s="7"/>
      <c r="GUD261" s="7"/>
      <c r="GUE261" s="7"/>
      <c r="GUF261" s="7"/>
      <c r="GUG261" s="7"/>
      <c r="GUH261" s="7"/>
      <c r="GUI261" s="7"/>
      <c r="GUJ261" s="7"/>
      <c r="GUK261" s="7"/>
      <c r="GUL261" s="7"/>
      <c r="GUM261" s="7"/>
      <c r="GUN261" s="7"/>
      <c r="GUO261" s="7"/>
      <c r="GUP261" s="7"/>
      <c r="GUQ261" s="7"/>
      <c r="GUR261" s="7"/>
      <c r="GUS261" s="7"/>
      <c r="GUT261" s="7"/>
      <c r="GUU261" s="7"/>
      <c r="GUV261" s="7"/>
      <c r="GUW261" s="7"/>
      <c r="GUX261" s="7"/>
      <c r="GUY261" s="7"/>
      <c r="GUZ261" s="7"/>
      <c r="GVA261" s="7"/>
      <c r="GVB261" s="7"/>
      <c r="GVC261" s="7"/>
      <c r="GVD261" s="7"/>
      <c r="GVE261" s="7"/>
      <c r="GVF261" s="7"/>
      <c r="GVG261" s="7"/>
      <c r="GVH261" s="7"/>
      <c r="GVI261" s="7"/>
      <c r="GVJ261" s="7"/>
      <c r="GVK261" s="7"/>
      <c r="GVL261" s="7"/>
      <c r="GVM261" s="7"/>
      <c r="GVN261" s="7"/>
      <c r="GVO261" s="7"/>
      <c r="GVP261" s="7"/>
      <c r="GVQ261" s="7"/>
      <c r="GVR261" s="7"/>
      <c r="GVS261" s="7"/>
      <c r="GVT261" s="7"/>
      <c r="GVU261" s="7"/>
      <c r="GVV261" s="7"/>
      <c r="GVW261" s="7"/>
      <c r="GVX261" s="7"/>
      <c r="GVY261" s="7"/>
      <c r="GVZ261" s="7"/>
      <c r="GWA261" s="7"/>
      <c r="GWB261" s="7"/>
      <c r="GWC261" s="7"/>
      <c r="GWD261" s="7"/>
      <c r="GWE261" s="7"/>
      <c r="GWF261" s="7"/>
      <c r="GWG261" s="7"/>
      <c r="GWH261" s="7"/>
      <c r="GWI261" s="7"/>
      <c r="GWJ261" s="7"/>
      <c r="GWK261" s="7"/>
      <c r="GWL261" s="7"/>
      <c r="GWM261" s="7"/>
      <c r="GWN261" s="7"/>
      <c r="GWO261" s="7"/>
      <c r="GWP261" s="7"/>
      <c r="GWQ261" s="7"/>
      <c r="GWR261" s="7"/>
      <c r="GWS261" s="7"/>
      <c r="GWT261" s="7"/>
      <c r="GWU261" s="7"/>
      <c r="GWV261" s="7"/>
      <c r="GWW261" s="7"/>
      <c r="GWX261" s="7"/>
      <c r="GWY261" s="7"/>
      <c r="GWZ261" s="7"/>
      <c r="GXA261" s="7"/>
      <c r="GXB261" s="7"/>
      <c r="GXC261" s="7"/>
      <c r="GXD261" s="7"/>
      <c r="GXE261" s="7"/>
      <c r="GXF261" s="7"/>
      <c r="GXG261" s="7"/>
      <c r="GXH261" s="7"/>
      <c r="GXI261" s="7"/>
      <c r="GXJ261" s="7"/>
      <c r="GXK261" s="7"/>
      <c r="GXL261" s="7"/>
      <c r="GXM261" s="7"/>
      <c r="GXN261" s="7"/>
      <c r="GXO261" s="7"/>
      <c r="GXP261" s="7"/>
      <c r="GXQ261" s="7"/>
      <c r="GXR261" s="7"/>
      <c r="GXS261" s="7"/>
      <c r="GXT261" s="7"/>
      <c r="GXU261" s="7"/>
      <c r="GXV261" s="7"/>
      <c r="GXW261" s="7"/>
      <c r="GXX261" s="7"/>
      <c r="GXY261" s="7"/>
      <c r="GXZ261" s="7"/>
      <c r="GYA261" s="7"/>
      <c r="GYB261" s="7"/>
      <c r="GYC261" s="7"/>
      <c r="GYD261" s="7"/>
      <c r="GYE261" s="7"/>
      <c r="GYF261" s="7"/>
      <c r="GYG261" s="7"/>
      <c r="GYH261" s="7"/>
      <c r="GYI261" s="7"/>
      <c r="GYJ261" s="7"/>
      <c r="GYK261" s="7"/>
      <c r="GYL261" s="7"/>
      <c r="GYM261" s="7"/>
      <c r="GYN261" s="7"/>
      <c r="GYO261" s="7"/>
      <c r="GYP261" s="7"/>
      <c r="GYQ261" s="7"/>
      <c r="GYR261" s="7"/>
      <c r="GYS261" s="7"/>
      <c r="GYT261" s="7"/>
      <c r="GYU261" s="7"/>
      <c r="GYV261" s="7"/>
      <c r="GYW261" s="7"/>
      <c r="GYX261" s="7"/>
      <c r="GYY261" s="7"/>
      <c r="GYZ261" s="7"/>
      <c r="GZA261" s="7"/>
      <c r="GZB261" s="7"/>
      <c r="GZC261" s="7"/>
      <c r="GZD261" s="7"/>
      <c r="GZE261" s="7"/>
      <c r="GZF261" s="7"/>
      <c r="GZG261" s="7"/>
      <c r="GZH261" s="7"/>
      <c r="GZI261" s="7"/>
      <c r="GZJ261" s="7"/>
      <c r="GZK261" s="7"/>
      <c r="GZL261" s="7"/>
      <c r="GZM261" s="7"/>
      <c r="GZN261" s="7"/>
      <c r="GZO261" s="7"/>
      <c r="GZP261" s="7"/>
      <c r="GZQ261" s="7"/>
      <c r="GZR261" s="7"/>
      <c r="GZS261" s="7"/>
      <c r="GZT261" s="7"/>
      <c r="GZU261" s="7"/>
      <c r="GZV261" s="7"/>
      <c r="GZW261" s="7"/>
      <c r="GZX261" s="7"/>
      <c r="GZY261" s="7"/>
      <c r="GZZ261" s="7"/>
      <c r="HAA261" s="7"/>
      <c r="HAB261" s="7"/>
      <c r="HAC261" s="7"/>
      <c r="HAD261" s="7"/>
      <c r="HAE261" s="7"/>
      <c r="HAF261" s="7"/>
      <c r="HAG261" s="7"/>
      <c r="HAH261" s="7"/>
      <c r="HAI261" s="7"/>
      <c r="HAJ261" s="7"/>
      <c r="HAK261" s="7"/>
      <c r="HAL261" s="7"/>
      <c r="HAM261" s="7"/>
      <c r="HAN261" s="7"/>
      <c r="HAO261" s="7"/>
      <c r="HAP261" s="7"/>
      <c r="HAQ261" s="7"/>
      <c r="HAR261" s="7"/>
      <c r="HAS261" s="7"/>
      <c r="HAT261" s="7"/>
      <c r="HAU261" s="7"/>
      <c r="HAV261" s="7"/>
      <c r="HAW261" s="7"/>
      <c r="HAX261" s="7"/>
      <c r="HAY261" s="7"/>
      <c r="HAZ261" s="7"/>
      <c r="HBA261" s="7"/>
      <c r="HBB261" s="7"/>
      <c r="HBC261" s="7"/>
      <c r="HBD261" s="7"/>
      <c r="HBE261" s="7"/>
      <c r="HBF261" s="7"/>
      <c r="HBG261" s="7"/>
      <c r="HBH261" s="7"/>
      <c r="HBI261" s="7"/>
      <c r="HBJ261" s="7"/>
      <c r="HBK261" s="7"/>
      <c r="HBL261" s="7"/>
      <c r="HBM261" s="7"/>
      <c r="HBN261" s="7"/>
      <c r="HBO261" s="7"/>
      <c r="HBP261" s="7"/>
      <c r="HBQ261" s="7"/>
      <c r="HBR261" s="7"/>
      <c r="HBS261" s="7"/>
      <c r="HBT261" s="7"/>
      <c r="HBU261" s="7"/>
      <c r="HBV261" s="7"/>
      <c r="HBW261" s="7"/>
      <c r="HBX261" s="7"/>
      <c r="HBY261" s="7"/>
      <c r="HBZ261" s="7"/>
      <c r="HCA261" s="7"/>
      <c r="HCB261" s="7"/>
      <c r="HCC261" s="7"/>
      <c r="HCD261" s="7"/>
      <c r="HCE261" s="7"/>
      <c r="HCF261" s="7"/>
      <c r="HCG261" s="7"/>
      <c r="HCH261" s="7"/>
      <c r="HCI261" s="7"/>
      <c r="HCJ261" s="7"/>
      <c r="HCK261" s="7"/>
      <c r="HCL261" s="7"/>
      <c r="HCM261" s="7"/>
      <c r="HCN261" s="7"/>
      <c r="HCO261" s="7"/>
      <c r="HCP261" s="7"/>
      <c r="HCQ261" s="7"/>
      <c r="HCR261" s="7"/>
      <c r="HCS261" s="7"/>
      <c r="HCT261" s="7"/>
      <c r="HCU261" s="7"/>
      <c r="HCV261" s="7"/>
      <c r="HCW261" s="7"/>
      <c r="HCX261" s="7"/>
      <c r="HCY261" s="7"/>
      <c r="HCZ261" s="7"/>
      <c r="HDA261" s="7"/>
      <c r="HDB261" s="7"/>
      <c r="HDC261" s="7"/>
      <c r="HDD261" s="7"/>
      <c r="HDE261" s="7"/>
      <c r="HDF261" s="7"/>
      <c r="HDG261" s="7"/>
      <c r="HDH261" s="7"/>
      <c r="HDI261" s="7"/>
      <c r="HDJ261" s="7"/>
      <c r="HDK261" s="7"/>
      <c r="HDL261" s="7"/>
      <c r="HDM261" s="7"/>
      <c r="HDN261" s="7"/>
      <c r="HDO261" s="7"/>
      <c r="HDP261" s="7"/>
      <c r="HDQ261" s="7"/>
      <c r="HDR261" s="7"/>
      <c r="HDS261" s="7"/>
      <c r="HDT261" s="7"/>
      <c r="HDU261" s="7"/>
      <c r="HDV261" s="7"/>
      <c r="HDW261" s="7"/>
      <c r="HDX261" s="7"/>
      <c r="HDY261" s="7"/>
      <c r="HDZ261" s="7"/>
      <c r="HEA261" s="7"/>
      <c r="HEB261" s="7"/>
      <c r="HEC261" s="7"/>
      <c r="HED261" s="7"/>
      <c r="HEE261" s="7"/>
      <c r="HEF261" s="7"/>
      <c r="HEG261" s="7"/>
      <c r="HEH261" s="7"/>
      <c r="HEI261" s="7"/>
      <c r="HEJ261" s="7"/>
      <c r="HEK261" s="7"/>
      <c r="HEL261" s="7"/>
      <c r="HEM261" s="7"/>
      <c r="HEN261" s="7"/>
      <c r="HEO261" s="7"/>
      <c r="HEP261" s="7"/>
      <c r="HEQ261" s="7"/>
      <c r="HER261" s="7"/>
      <c r="HES261" s="7"/>
      <c r="HET261" s="7"/>
      <c r="HEU261" s="7"/>
      <c r="HEV261" s="7"/>
      <c r="HEW261" s="7"/>
      <c r="HEX261" s="7"/>
      <c r="HEY261" s="7"/>
      <c r="HEZ261" s="7"/>
      <c r="HFA261" s="7"/>
      <c r="HFB261" s="7"/>
      <c r="HFC261" s="7"/>
      <c r="HFD261" s="7"/>
      <c r="HFE261" s="7"/>
      <c r="HFF261" s="7"/>
      <c r="HFG261" s="7"/>
      <c r="HFH261" s="7"/>
      <c r="HFI261" s="7"/>
      <c r="HFJ261" s="7"/>
      <c r="HFK261" s="7"/>
      <c r="HFL261" s="7"/>
      <c r="HFM261" s="7"/>
      <c r="HFN261" s="7"/>
      <c r="HFO261" s="7"/>
      <c r="HFP261" s="7"/>
      <c r="HFQ261" s="7"/>
      <c r="HFR261" s="7"/>
      <c r="HFS261" s="7"/>
      <c r="HFT261" s="7"/>
      <c r="HFU261" s="7"/>
      <c r="HFV261" s="7"/>
      <c r="HFW261" s="7"/>
      <c r="HFX261" s="7"/>
      <c r="HFY261" s="7"/>
      <c r="HFZ261" s="7"/>
      <c r="HGA261" s="7"/>
      <c r="HGB261" s="7"/>
      <c r="HGC261" s="7"/>
      <c r="HGD261" s="7"/>
      <c r="HGE261" s="7"/>
      <c r="HGF261" s="7"/>
      <c r="HGG261" s="7"/>
      <c r="HGH261" s="7"/>
      <c r="HGI261" s="7"/>
      <c r="HGJ261" s="7"/>
      <c r="HGK261" s="7"/>
      <c r="HGL261" s="7"/>
      <c r="HGM261" s="7"/>
      <c r="HGN261" s="7"/>
      <c r="HGO261" s="7"/>
      <c r="HGP261" s="7"/>
      <c r="HGQ261" s="7"/>
      <c r="HGR261" s="7"/>
      <c r="HGS261" s="7"/>
      <c r="HGT261" s="7"/>
      <c r="HGU261" s="7"/>
      <c r="HGV261" s="7"/>
      <c r="HGW261" s="7"/>
      <c r="HGX261" s="7"/>
      <c r="HGY261" s="7"/>
      <c r="HGZ261" s="7"/>
      <c r="HHA261" s="7"/>
      <c r="HHB261" s="7"/>
      <c r="HHC261" s="7"/>
      <c r="HHD261" s="7"/>
      <c r="HHE261" s="7"/>
      <c r="HHF261" s="7"/>
      <c r="HHG261" s="7"/>
      <c r="HHH261" s="7"/>
      <c r="HHI261" s="7"/>
      <c r="HHJ261" s="7"/>
      <c r="HHK261" s="7"/>
      <c r="HHL261" s="7"/>
      <c r="HHM261" s="7"/>
      <c r="HHN261" s="7"/>
      <c r="HHO261" s="7"/>
      <c r="HHP261" s="7"/>
      <c r="HHQ261" s="7"/>
      <c r="HHR261" s="7"/>
      <c r="HHS261" s="7"/>
      <c r="HHT261" s="7"/>
      <c r="HHU261" s="7"/>
      <c r="HHV261" s="7"/>
      <c r="HHW261" s="7"/>
      <c r="HHX261" s="7"/>
      <c r="HHY261" s="7"/>
      <c r="HHZ261" s="7"/>
      <c r="HIA261" s="7"/>
      <c r="HIB261" s="7"/>
      <c r="HIC261" s="7"/>
      <c r="HID261" s="7"/>
      <c r="HIE261" s="7"/>
      <c r="HIF261" s="7"/>
      <c r="HIG261" s="7"/>
      <c r="HIH261" s="7"/>
      <c r="HII261" s="7"/>
      <c r="HIJ261" s="7"/>
      <c r="HIK261" s="7"/>
      <c r="HIL261" s="7"/>
      <c r="HIM261" s="7"/>
      <c r="HIN261" s="7"/>
      <c r="HIO261" s="7"/>
      <c r="HIP261" s="7"/>
      <c r="HIQ261" s="7"/>
      <c r="HIR261" s="7"/>
      <c r="HIS261" s="7"/>
      <c r="HIT261" s="7"/>
      <c r="HIU261" s="7"/>
      <c r="HIV261" s="7"/>
      <c r="HIW261" s="7"/>
      <c r="HIX261" s="7"/>
      <c r="HIY261" s="7"/>
      <c r="HIZ261" s="7"/>
      <c r="HJA261" s="7"/>
      <c r="HJB261" s="7"/>
      <c r="HJC261" s="7"/>
      <c r="HJD261" s="7"/>
      <c r="HJE261" s="7"/>
      <c r="HJF261" s="7"/>
      <c r="HJG261" s="7"/>
      <c r="HJH261" s="7"/>
      <c r="HJI261" s="7"/>
      <c r="HJJ261" s="7"/>
      <c r="HJK261" s="7"/>
      <c r="HJL261" s="7"/>
      <c r="HJM261" s="7"/>
      <c r="HJN261" s="7"/>
      <c r="HJO261" s="7"/>
      <c r="HJP261" s="7"/>
      <c r="HJQ261" s="7"/>
      <c r="HJR261" s="7"/>
      <c r="HJS261" s="7"/>
      <c r="HJT261" s="7"/>
      <c r="HJU261" s="7"/>
      <c r="HJV261" s="7"/>
      <c r="HJW261" s="7"/>
      <c r="HJX261" s="7"/>
      <c r="HJY261" s="7"/>
      <c r="HJZ261" s="7"/>
      <c r="HKA261" s="7"/>
      <c r="HKB261" s="7"/>
      <c r="HKC261" s="7"/>
      <c r="HKD261" s="7"/>
      <c r="HKE261" s="7"/>
      <c r="HKF261" s="7"/>
      <c r="HKG261" s="7"/>
      <c r="HKH261" s="7"/>
      <c r="HKI261" s="7"/>
      <c r="HKJ261" s="7"/>
      <c r="HKK261" s="7"/>
      <c r="HKL261" s="7"/>
      <c r="HKM261" s="7"/>
      <c r="HKN261" s="7"/>
      <c r="HKO261" s="7"/>
      <c r="HKP261" s="7"/>
      <c r="HKQ261" s="7"/>
      <c r="HKR261" s="7"/>
      <c r="HKS261" s="7"/>
      <c r="HKT261" s="7"/>
      <c r="HKU261" s="7"/>
      <c r="HKV261" s="7"/>
      <c r="HKW261" s="7"/>
      <c r="HKX261" s="7"/>
      <c r="HKY261" s="7"/>
      <c r="HKZ261" s="7"/>
      <c r="HLA261" s="7"/>
      <c r="HLB261" s="7"/>
      <c r="HLC261" s="7"/>
      <c r="HLD261" s="7"/>
      <c r="HLE261" s="7"/>
      <c r="HLF261" s="7"/>
      <c r="HLG261" s="7"/>
      <c r="HLH261" s="7"/>
      <c r="HLI261" s="7"/>
      <c r="HLJ261" s="7"/>
      <c r="HLK261" s="7"/>
      <c r="HLL261" s="7"/>
      <c r="HLM261" s="7"/>
      <c r="HLN261" s="7"/>
      <c r="HLO261" s="7"/>
      <c r="HLP261" s="7"/>
      <c r="HLQ261" s="7"/>
      <c r="HLR261" s="7"/>
      <c r="HLS261" s="7"/>
      <c r="HLT261" s="7"/>
      <c r="HLU261" s="7"/>
      <c r="HLV261" s="7"/>
      <c r="HLW261" s="7"/>
      <c r="HLX261" s="7"/>
      <c r="HLY261" s="7"/>
      <c r="HLZ261" s="7"/>
      <c r="HMA261" s="7"/>
      <c r="HMB261" s="7"/>
      <c r="HMC261" s="7"/>
      <c r="HMD261" s="7"/>
      <c r="HME261" s="7"/>
      <c r="HMF261" s="7"/>
      <c r="HMG261" s="7"/>
      <c r="HMH261" s="7"/>
      <c r="HMI261" s="7"/>
      <c r="HMJ261" s="7"/>
      <c r="HMK261" s="7"/>
      <c r="HML261" s="7"/>
      <c r="HMM261" s="7"/>
      <c r="HMN261" s="7"/>
      <c r="HMO261" s="7"/>
      <c r="HMP261" s="7"/>
      <c r="HMQ261" s="7"/>
      <c r="HMR261" s="7"/>
      <c r="HMS261" s="7"/>
      <c r="HMT261" s="7"/>
      <c r="HMU261" s="7"/>
      <c r="HMV261" s="7"/>
      <c r="HMW261" s="7"/>
      <c r="HMX261" s="7"/>
      <c r="HMY261" s="7"/>
      <c r="HMZ261" s="7"/>
      <c r="HNA261" s="7"/>
      <c r="HNB261" s="7"/>
      <c r="HNC261" s="7"/>
      <c r="HND261" s="7"/>
      <c r="HNE261" s="7"/>
      <c r="HNF261" s="7"/>
      <c r="HNG261" s="7"/>
      <c r="HNH261" s="7"/>
      <c r="HNI261" s="7"/>
      <c r="HNJ261" s="7"/>
      <c r="HNK261" s="7"/>
      <c r="HNL261" s="7"/>
      <c r="HNM261" s="7"/>
      <c r="HNN261" s="7"/>
      <c r="HNO261" s="7"/>
      <c r="HNP261" s="7"/>
      <c r="HNQ261" s="7"/>
      <c r="HNR261" s="7"/>
      <c r="HNS261" s="7"/>
      <c r="HNT261" s="7"/>
      <c r="HNU261" s="7"/>
      <c r="HNV261" s="7"/>
      <c r="HNW261" s="7"/>
      <c r="HNX261" s="7"/>
      <c r="HNY261" s="7"/>
      <c r="HNZ261" s="7"/>
      <c r="HOA261" s="7"/>
      <c r="HOB261" s="7"/>
      <c r="HOC261" s="7"/>
      <c r="HOD261" s="7"/>
      <c r="HOE261" s="7"/>
      <c r="HOF261" s="7"/>
      <c r="HOG261" s="7"/>
      <c r="HOH261" s="7"/>
      <c r="HOI261" s="7"/>
      <c r="HOJ261" s="7"/>
      <c r="HOK261" s="7"/>
      <c r="HOL261" s="7"/>
      <c r="HOM261" s="7"/>
      <c r="HON261" s="7"/>
      <c r="HOO261" s="7"/>
      <c r="HOP261" s="7"/>
      <c r="HOQ261" s="7"/>
      <c r="HOR261" s="7"/>
      <c r="HOS261" s="7"/>
      <c r="HOT261" s="7"/>
      <c r="HOU261" s="7"/>
      <c r="HOV261" s="7"/>
      <c r="HOW261" s="7"/>
      <c r="HOX261" s="7"/>
      <c r="HOY261" s="7"/>
      <c r="HOZ261" s="7"/>
      <c r="HPA261" s="7"/>
      <c r="HPB261" s="7"/>
      <c r="HPC261" s="7"/>
      <c r="HPD261" s="7"/>
      <c r="HPE261" s="7"/>
      <c r="HPF261" s="7"/>
      <c r="HPG261" s="7"/>
      <c r="HPH261" s="7"/>
      <c r="HPI261" s="7"/>
      <c r="HPJ261" s="7"/>
      <c r="HPK261" s="7"/>
      <c r="HPL261" s="7"/>
      <c r="HPM261" s="7"/>
      <c r="HPN261" s="7"/>
      <c r="HPO261" s="7"/>
      <c r="HPP261" s="7"/>
      <c r="HPQ261" s="7"/>
      <c r="HPR261" s="7"/>
      <c r="HPS261" s="7"/>
      <c r="HPT261" s="7"/>
      <c r="HPU261" s="7"/>
      <c r="HPV261" s="7"/>
      <c r="HPW261" s="7"/>
      <c r="HPX261" s="7"/>
      <c r="HPY261" s="7"/>
      <c r="HPZ261" s="7"/>
      <c r="HQA261" s="7"/>
      <c r="HQB261" s="7"/>
      <c r="HQC261" s="7"/>
      <c r="HQD261" s="7"/>
      <c r="HQE261" s="7"/>
      <c r="HQF261" s="7"/>
      <c r="HQG261" s="7"/>
      <c r="HQH261" s="7"/>
      <c r="HQI261" s="7"/>
      <c r="HQJ261" s="7"/>
      <c r="HQK261" s="7"/>
      <c r="HQL261" s="7"/>
      <c r="HQM261" s="7"/>
      <c r="HQN261" s="7"/>
      <c r="HQO261" s="7"/>
      <c r="HQP261" s="7"/>
      <c r="HQQ261" s="7"/>
      <c r="HQR261" s="7"/>
      <c r="HQS261" s="7"/>
      <c r="HQT261" s="7"/>
      <c r="HQU261" s="7"/>
      <c r="HQV261" s="7"/>
      <c r="HQW261" s="7"/>
      <c r="HQX261" s="7"/>
      <c r="HQY261" s="7"/>
      <c r="HQZ261" s="7"/>
      <c r="HRA261" s="7"/>
      <c r="HRB261" s="7"/>
      <c r="HRC261" s="7"/>
      <c r="HRD261" s="7"/>
      <c r="HRE261" s="7"/>
      <c r="HRF261" s="7"/>
      <c r="HRG261" s="7"/>
      <c r="HRH261" s="7"/>
      <c r="HRI261" s="7"/>
      <c r="HRJ261" s="7"/>
      <c r="HRK261" s="7"/>
      <c r="HRL261" s="7"/>
      <c r="HRM261" s="7"/>
      <c r="HRN261" s="7"/>
      <c r="HRO261" s="7"/>
      <c r="HRP261" s="7"/>
      <c r="HRQ261" s="7"/>
      <c r="HRR261" s="7"/>
      <c r="HRS261" s="7"/>
      <c r="HRT261" s="7"/>
      <c r="HRU261" s="7"/>
      <c r="HRV261" s="7"/>
      <c r="HRW261" s="7"/>
      <c r="HRX261" s="7"/>
      <c r="HRY261" s="7"/>
      <c r="HRZ261" s="7"/>
      <c r="HSA261" s="7"/>
      <c r="HSB261" s="7"/>
      <c r="HSC261" s="7"/>
      <c r="HSD261" s="7"/>
      <c r="HSE261" s="7"/>
      <c r="HSF261" s="7"/>
      <c r="HSG261" s="7"/>
      <c r="HSH261" s="7"/>
      <c r="HSI261" s="7"/>
      <c r="HSJ261" s="7"/>
      <c r="HSK261" s="7"/>
      <c r="HSL261" s="7"/>
      <c r="HSM261" s="7"/>
      <c r="HSN261" s="7"/>
      <c r="HSO261" s="7"/>
      <c r="HSP261" s="7"/>
      <c r="HSQ261" s="7"/>
      <c r="HSR261" s="7"/>
      <c r="HSS261" s="7"/>
      <c r="HST261" s="7"/>
      <c r="HSU261" s="7"/>
      <c r="HSV261" s="7"/>
      <c r="HSW261" s="7"/>
      <c r="HSX261" s="7"/>
      <c r="HSY261" s="7"/>
      <c r="HSZ261" s="7"/>
      <c r="HTA261" s="7"/>
      <c r="HTB261" s="7"/>
      <c r="HTC261" s="7"/>
      <c r="HTD261" s="7"/>
      <c r="HTE261" s="7"/>
      <c r="HTF261" s="7"/>
      <c r="HTG261" s="7"/>
      <c r="HTH261" s="7"/>
      <c r="HTI261" s="7"/>
      <c r="HTJ261" s="7"/>
      <c r="HTK261" s="7"/>
      <c r="HTL261" s="7"/>
      <c r="HTM261" s="7"/>
      <c r="HTN261" s="7"/>
      <c r="HTO261" s="7"/>
      <c r="HTP261" s="7"/>
      <c r="HTQ261" s="7"/>
      <c r="HTR261" s="7"/>
      <c r="HTS261" s="7"/>
      <c r="HTT261" s="7"/>
      <c r="HTU261" s="7"/>
      <c r="HTV261" s="7"/>
      <c r="HTW261" s="7"/>
      <c r="HTX261" s="7"/>
      <c r="HTY261" s="7"/>
      <c r="HTZ261" s="7"/>
      <c r="HUA261" s="7"/>
      <c r="HUB261" s="7"/>
      <c r="HUC261" s="7"/>
      <c r="HUD261" s="7"/>
      <c r="HUE261" s="7"/>
      <c r="HUF261" s="7"/>
      <c r="HUG261" s="7"/>
      <c r="HUH261" s="7"/>
      <c r="HUI261" s="7"/>
      <c r="HUJ261" s="7"/>
      <c r="HUK261" s="7"/>
      <c r="HUL261" s="7"/>
      <c r="HUM261" s="7"/>
      <c r="HUN261" s="7"/>
      <c r="HUO261" s="7"/>
      <c r="HUP261" s="7"/>
      <c r="HUQ261" s="7"/>
      <c r="HUR261" s="7"/>
      <c r="HUS261" s="7"/>
      <c r="HUT261" s="7"/>
      <c r="HUU261" s="7"/>
      <c r="HUV261" s="7"/>
      <c r="HUW261" s="7"/>
      <c r="HUX261" s="7"/>
      <c r="HUY261" s="7"/>
      <c r="HUZ261" s="7"/>
      <c r="HVA261" s="7"/>
      <c r="HVB261" s="7"/>
      <c r="HVC261" s="7"/>
      <c r="HVD261" s="7"/>
      <c r="HVE261" s="7"/>
      <c r="HVF261" s="7"/>
      <c r="HVG261" s="7"/>
      <c r="HVH261" s="7"/>
      <c r="HVI261" s="7"/>
      <c r="HVJ261" s="7"/>
      <c r="HVK261" s="7"/>
      <c r="HVL261" s="7"/>
      <c r="HVM261" s="7"/>
      <c r="HVN261" s="7"/>
      <c r="HVO261" s="7"/>
      <c r="HVP261" s="7"/>
      <c r="HVQ261" s="7"/>
      <c r="HVR261" s="7"/>
      <c r="HVS261" s="7"/>
      <c r="HVT261" s="7"/>
      <c r="HVU261" s="7"/>
      <c r="HVV261" s="7"/>
      <c r="HVW261" s="7"/>
      <c r="HVX261" s="7"/>
      <c r="HVY261" s="7"/>
      <c r="HVZ261" s="7"/>
      <c r="HWA261" s="7"/>
      <c r="HWB261" s="7"/>
      <c r="HWC261" s="7"/>
      <c r="HWD261" s="7"/>
      <c r="HWE261" s="7"/>
      <c r="HWF261" s="7"/>
      <c r="HWG261" s="7"/>
      <c r="HWH261" s="7"/>
      <c r="HWI261" s="7"/>
      <c r="HWJ261" s="7"/>
      <c r="HWK261" s="7"/>
      <c r="HWL261" s="7"/>
      <c r="HWM261" s="7"/>
      <c r="HWN261" s="7"/>
      <c r="HWO261" s="7"/>
      <c r="HWP261" s="7"/>
      <c r="HWQ261" s="7"/>
      <c r="HWR261" s="7"/>
      <c r="HWS261" s="7"/>
      <c r="HWT261" s="7"/>
      <c r="HWU261" s="7"/>
      <c r="HWV261" s="7"/>
      <c r="HWW261" s="7"/>
      <c r="HWX261" s="7"/>
      <c r="HWY261" s="7"/>
      <c r="HWZ261" s="7"/>
      <c r="HXA261" s="7"/>
      <c r="HXB261" s="7"/>
      <c r="HXC261" s="7"/>
      <c r="HXD261" s="7"/>
      <c r="HXE261" s="7"/>
      <c r="HXF261" s="7"/>
      <c r="HXG261" s="7"/>
      <c r="HXH261" s="7"/>
      <c r="HXI261" s="7"/>
      <c r="HXJ261" s="7"/>
      <c r="HXK261" s="7"/>
      <c r="HXL261" s="7"/>
      <c r="HXM261" s="7"/>
      <c r="HXN261" s="7"/>
      <c r="HXO261" s="7"/>
      <c r="HXP261" s="7"/>
      <c r="HXQ261" s="7"/>
      <c r="HXR261" s="7"/>
      <c r="HXS261" s="7"/>
      <c r="HXT261" s="7"/>
      <c r="HXU261" s="7"/>
      <c r="HXV261" s="7"/>
      <c r="HXW261" s="7"/>
      <c r="HXX261" s="7"/>
      <c r="HXY261" s="7"/>
      <c r="HXZ261" s="7"/>
      <c r="HYA261" s="7"/>
      <c r="HYB261" s="7"/>
      <c r="HYC261" s="7"/>
      <c r="HYD261" s="7"/>
      <c r="HYE261" s="7"/>
      <c r="HYF261" s="7"/>
      <c r="HYG261" s="7"/>
      <c r="HYH261" s="7"/>
      <c r="HYI261" s="7"/>
      <c r="HYJ261" s="7"/>
      <c r="HYK261" s="7"/>
      <c r="HYL261" s="7"/>
      <c r="HYM261" s="7"/>
      <c r="HYN261" s="7"/>
      <c r="HYO261" s="7"/>
      <c r="HYP261" s="7"/>
      <c r="HYQ261" s="7"/>
      <c r="HYR261" s="7"/>
      <c r="HYS261" s="7"/>
      <c r="HYT261" s="7"/>
      <c r="HYU261" s="7"/>
      <c r="HYV261" s="7"/>
      <c r="HYW261" s="7"/>
      <c r="HYX261" s="7"/>
      <c r="HYY261" s="7"/>
      <c r="HYZ261" s="7"/>
      <c r="HZA261" s="7"/>
      <c r="HZB261" s="7"/>
      <c r="HZC261" s="7"/>
      <c r="HZD261" s="7"/>
      <c r="HZE261" s="7"/>
      <c r="HZF261" s="7"/>
      <c r="HZG261" s="7"/>
      <c r="HZH261" s="7"/>
      <c r="HZI261" s="7"/>
      <c r="HZJ261" s="7"/>
      <c r="HZK261" s="7"/>
      <c r="HZL261" s="7"/>
      <c r="HZM261" s="7"/>
      <c r="HZN261" s="7"/>
      <c r="HZO261" s="7"/>
      <c r="HZP261" s="7"/>
      <c r="HZQ261" s="7"/>
      <c r="HZR261" s="7"/>
      <c r="HZS261" s="7"/>
      <c r="HZT261" s="7"/>
      <c r="HZU261" s="7"/>
      <c r="HZV261" s="7"/>
      <c r="HZW261" s="7"/>
      <c r="HZX261" s="7"/>
      <c r="HZY261" s="7"/>
      <c r="HZZ261" s="7"/>
      <c r="IAA261" s="7"/>
      <c r="IAB261" s="7"/>
      <c r="IAC261" s="7"/>
      <c r="IAD261" s="7"/>
      <c r="IAE261" s="7"/>
      <c r="IAF261" s="7"/>
      <c r="IAG261" s="7"/>
      <c r="IAH261" s="7"/>
      <c r="IAI261" s="7"/>
      <c r="IAJ261" s="7"/>
      <c r="IAK261" s="7"/>
      <c r="IAL261" s="7"/>
      <c r="IAM261" s="7"/>
      <c r="IAN261" s="7"/>
      <c r="IAO261" s="7"/>
      <c r="IAP261" s="7"/>
      <c r="IAQ261" s="7"/>
      <c r="IAR261" s="7"/>
      <c r="IAS261" s="7"/>
      <c r="IAT261" s="7"/>
      <c r="IAU261" s="7"/>
      <c r="IAV261" s="7"/>
      <c r="IAW261" s="7"/>
      <c r="IAX261" s="7"/>
      <c r="IAY261" s="7"/>
      <c r="IAZ261" s="7"/>
      <c r="IBA261" s="7"/>
      <c r="IBB261" s="7"/>
      <c r="IBC261" s="7"/>
      <c r="IBD261" s="7"/>
      <c r="IBE261" s="7"/>
      <c r="IBF261" s="7"/>
      <c r="IBG261" s="7"/>
      <c r="IBH261" s="7"/>
      <c r="IBI261" s="7"/>
      <c r="IBJ261" s="7"/>
      <c r="IBK261" s="7"/>
      <c r="IBL261" s="7"/>
      <c r="IBM261" s="7"/>
      <c r="IBN261" s="7"/>
      <c r="IBO261" s="7"/>
      <c r="IBP261" s="7"/>
      <c r="IBQ261" s="7"/>
      <c r="IBR261" s="7"/>
      <c r="IBS261" s="7"/>
      <c r="IBT261" s="7"/>
      <c r="IBU261" s="7"/>
      <c r="IBV261" s="7"/>
      <c r="IBW261" s="7"/>
      <c r="IBX261" s="7"/>
      <c r="IBY261" s="7"/>
      <c r="IBZ261" s="7"/>
      <c r="ICA261" s="7"/>
      <c r="ICB261" s="7"/>
      <c r="ICC261" s="7"/>
      <c r="ICD261" s="7"/>
      <c r="ICE261" s="7"/>
      <c r="ICF261" s="7"/>
      <c r="ICG261" s="7"/>
      <c r="ICH261" s="7"/>
      <c r="ICI261" s="7"/>
      <c r="ICJ261" s="7"/>
      <c r="ICK261" s="7"/>
      <c r="ICL261" s="7"/>
      <c r="ICM261" s="7"/>
      <c r="ICN261" s="7"/>
      <c r="ICO261" s="7"/>
      <c r="ICP261" s="7"/>
      <c r="ICQ261" s="7"/>
      <c r="ICR261" s="7"/>
      <c r="ICS261" s="7"/>
      <c r="ICT261" s="7"/>
      <c r="ICU261" s="7"/>
      <c r="ICV261" s="7"/>
      <c r="ICW261" s="7"/>
      <c r="ICX261" s="7"/>
      <c r="ICY261" s="7"/>
      <c r="ICZ261" s="7"/>
      <c r="IDA261" s="7"/>
      <c r="IDB261" s="7"/>
      <c r="IDC261" s="7"/>
      <c r="IDD261" s="7"/>
      <c r="IDE261" s="7"/>
      <c r="IDF261" s="7"/>
      <c r="IDG261" s="7"/>
      <c r="IDH261" s="7"/>
      <c r="IDI261" s="7"/>
      <c r="IDJ261" s="7"/>
      <c r="IDK261" s="7"/>
      <c r="IDL261" s="7"/>
      <c r="IDM261" s="7"/>
      <c r="IDN261" s="7"/>
      <c r="IDO261" s="7"/>
      <c r="IDP261" s="7"/>
      <c r="IDQ261" s="7"/>
      <c r="IDR261" s="7"/>
      <c r="IDS261" s="7"/>
      <c r="IDT261" s="7"/>
      <c r="IDU261" s="7"/>
      <c r="IDV261" s="7"/>
      <c r="IDW261" s="7"/>
      <c r="IDX261" s="7"/>
      <c r="IDY261" s="7"/>
      <c r="IDZ261" s="7"/>
      <c r="IEA261" s="7"/>
      <c r="IEB261" s="7"/>
      <c r="IEC261" s="7"/>
      <c r="IED261" s="7"/>
      <c r="IEE261" s="7"/>
      <c r="IEF261" s="7"/>
      <c r="IEG261" s="7"/>
      <c r="IEH261" s="7"/>
      <c r="IEI261" s="7"/>
      <c r="IEJ261" s="7"/>
      <c r="IEK261" s="7"/>
      <c r="IEL261" s="7"/>
      <c r="IEM261" s="7"/>
      <c r="IEN261" s="7"/>
      <c r="IEO261" s="7"/>
      <c r="IEP261" s="7"/>
      <c r="IEQ261" s="7"/>
      <c r="IER261" s="7"/>
      <c r="IES261" s="7"/>
      <c r="IET261" s="7"/>
      <c r="IEU261" s="7"/>
      <c r="IEV261" s="7"/>
      <c r="IEW261" s="7"/>
      <c r="IEX261" s="7"/>
      <c r="IEY261" s="7"/>
      <c r="IEZ261" s="7"/>
      <c r="IFA261" s="7"/>
      <c r="IFB261" s="7"/>
      <c r="IFC261" s="7"/>
      <c r="IFD261" s="7"/>
      <c r="IFE261" s="7"/>
      <c r="IFF261" s="7"/>
      <c r="IFG261" s="7"/>
      <c r="IFH261" s="7"/>
      <c r="IFI261" s="7"/>
      <c r="IFJ261" s="7"/>
      <c r="IFK261" s="7"/>
      <c r="IFL261" s="7"/>
      <c r="IFM261" s="7"/>
      <c r="IFN261" s="7"/>
      <c r="IFO261" s="7"/>
      <c r="IFP261" s="7"/>
      <c r="IFQ261" s="7"/>
      <c r="IFR261" s="7"/>
      <c r="IFS261" s="7"/>
      <c r="IFT261" s="7"/>
      <c r="IFU261" s="7"/>
      <c r="IFV261" s="7"/>
      <c r="IFW261" s="7"/>
      <c r="IFX261" s="7"/>
      <c r="IFY261" s="7"/>
      <c r="IFZ261" s="7"/>
      <c r="IGA261" s="7"/>
      <c r="IGB261" s="7"/>
      <c r="IGC261" s="7"/>
      <c r="IGD261" s="7"/>
      <c r="IGE261" s="7"/>
      <c r="IGF261" s="7"/>
      <c r="IGG261" s="7"/>
      <c r="IGH261" s="7"/>
      <c r="IGI261" s="7"/>
      <c r="IGJ261" s="7"/>
      <c r="IGK261" s="7"/>
      <c r="IGL261" s="7"/>
      <c r="IGM261" s="7"/>
      <c r="IGN261" s="7"/>
      <c r="IGO261" s="7"/>
      <c r="IGP261" s="7"/>
      <c r="IGQ261" s="7"/>
      <c r="IGR261" s="7"/>
      <c r="IGS261" s="7"/>
      <c r="IGT261" s="7"/>
      <c r="IGU261" s="7"/>
      <c r="IGV261" s="7"/>
      <c r="IGW261" s="7"/>
      <c r="IGX261" s="7"/>
      <c r="IGY261" s="7"/>
      <c r="IGZ261" s="7"/>
      <c r="IHA261" s="7"/>
      <c r="IHB261" s="7"/>
      <c r="IHC261" s="7"/>
      <c r="IHD261" s="7"/>
      <c r="IHE261" s="7"/>
      <c r="IHF261" s="7"/>
      <c r="IHG261" s="7"/>
      <c r="IHH261" s="7"/>
      <c r="IHI261" s="7"/>
      <c r="IHJ261" s="7"/>
      <c r="IHK261" s="7"/>
      <c r="IHL261" s="7"/>
      <c r="IHM261" s="7"/>
      <c r="IHN261" s="7"/>
      <c r="IHO261" s="7"/>
      <c r="IHP261" s="7"/>
      <c r="IHQ261" s="7"/>
      <c r="IHR261" s="7"/>
      <c r="IHS261" s="7"/>
      <c r="IHT261" s="7"/>
      <c r="IHU261" s="7"/>
      <c r="IHV261" s="7"/>
      <c r="IHW261" s="7"/>
      <c r="IHX261" s="7"/>
      <c r="IHY261" s="7"/>
      <c r="IHZ261" s="7"/>
      <c r="IIA261" s="7"/>
      <c r="IIB261" s="7"/>
      <c r="IIC261" s="7"/>
      <c r="IID261" s="7"/>
      <c r="IIE261" s="7"/>
      <c r="IIF261" s="7"/>
      <c r="IIG261" s="7"/>
      <c r="IIH261" s="7"/>
      <c r="III261" s="7"/>
      <c r="IIJ261" s="7"/>
      <c r="IIK261" s="7"/>
      <c r="IIL261" s="7"/>
      <c r="IIM261" s="7"/>
      <c r="IIN261" s="7"/>
      <c r="IIO261" s="7"/>
      <c r="IIP261" s="7"/>
      <c r="IIQ261" s="7"/>
      <c r="IIR261" s="7"/>
      <c r="IIS261" s="7"/>
      <c r="IIT261" s="7"/>
      <c r="IIU261" s="7"/>
      <c r="IIV261" s="7"/>
      <c r="IIW261" s="7"/>
      <c r="IIX261" s="7"/>
      <c r="IIY261" s="7"/>
      <c r="IIZ261" s="7"/>
      <c r="IJA261" s="7"/>
      <c r="IJB261" s="7"/>
      <c r="IJC261" s="7"/>
      <c r="IJD261" s="7"/>
      <c r="IJE261" s="7"/>
      <c r="IJF261" s="7"/>
      <c r="IJG261" s="7"/>
      <c r="IJH261" s="7"/>
      <c r="IJI261" s="7"/>
      <c r="IJJ261" s="7"/>
      <c r="IJK261" s="7"/>
      <c r="IJL261" s="7"/>
      <c r="IJM261" s="7"/>
      <c r="IJN261" s="7"/>
      <c r="IJO261" s="7"/>
      <c r="IJP261" s="7"/>
      <c r="IJQ261" s="7"/>
      <c r="IJR261" s="7"/>
      <c r="IJS261" s="7"/>
      <c r="IJT261" s="7"/>
      <c r="IJU261" s="7"/>
      <c r="IJV261" s="7"/>
      <c r="IJW261" s="7"/>
      <c r="IJX261" s="7"/>
      <c r="IJY261" s="7"/>
      <c r="IJZ261" s="7"/>
      <c r="IKA261" s="7"/>
      <c r="IKB261" s="7"/>
      <c r="IKC261" s="7"/>
      <c r="IKD261" s="7"/>
      <c r="IKE261" s="7"/>
      <c r="IKF261" s="7"/>
      <c r="IKG261" s="7"/>
      <c r="IKH261" s="7"/>
      <c r="IKI261" s="7"/>
      <c r="IKJ261" s="7"/>
      <c r="IKK261" s="7"/>
      <c r="IKL261" s="7"/>
      <c r="IKM261" s="7"/>
      <c r="IKN261" s="7"/>
      <c r="IKO261" s="7"/>
      <c r="IKP261" s="7"/>
      <c r="IKQ261" s="7"/>
      <c r="IKR261" s="7"/>
      <c r="IKS261" s="7"/>
      <c r="IKT261" s="7"/>
      <c r="IKU261" s="7"/>
      <c r="IKV261" s="7"/>
      <c r="IKW261" s="7"/>
      <c r="IKX261" s="7"/>
      <c r="IKY261" s="7"/>
      <c r="IKZ261" s="7"/>
      <c r="ILA261" s="7"/>
      <c r="ILB261" s="7"/>
      <c r="ILC261" s="7"/>
      <c r="ILD261" s="7"/>
      <c r="ILE261" s="7"/>
      <c r="ILF261" s="7"/>
      <c r="ILG261" s="7"/>
      <c r="ILH261" s="7"/>
      <c r="ILI261" s="7"/>
      <c r="ILJ261" s="7"/>
      <c r="ILK261" s="7"/>
      <c r="ILL261" s="7"/>
      <c r="ILM261" s="7"/>
      <c r="ILN261" s="7"/>
      <c r="ILO261" s="7"/>
      <c r="ILP261" s="7"/>
      <c r="ILQ261" s="7"/>
      <c r="ILR261" s="7"/>
      <c r="ILS261" s="7"/>
      <c r="ILT261" s="7"/>
      <c r="ILU261" s="7"/>
      <c r="ILV261" s="7"/>
      <c r="ILW261" s="7"/>
      <c r="ILX261" s="7"/>
      <c r="ILY261" s="7"/>
      <c r="ILZ261" s="7"/>
      <c r="IMA261" s="7"/>
      <c r="IMB261" s="7"/>
      <c r="IMC261" s="7"/>
      <c r="IMD261" s="7"/>
      <c r="IME261" s="7"/>
      <c r="IMF261" s="7"/>
      <c r="IMG261" s="7"/>
      <c r="IMH261" s="7"/>
      <c r="IMI261" s="7"/>
      <c r="IMJ261" s="7"/>
      <c r="IMK261" s="7"/>
      <c r="IML261" s="7"/>
      <c r="IMM261" s="7"/>
      <c r="IMN261" s="7"/>
      <c r="IMO261" s="7"/>
      <c r="IMP261" s="7"/>
      <c r="IMQ261" s="7"/>
      <c r="IMR261" s="7"/>
      <c r="IMS261" s="7"/>
      <c r="IMT261" s="7"/>
      <c r="IMU261" s="7"/>
      <c r="IMV261" s="7"/>
      <c r="IMW261" s="7"/>
      <c r="IMX261" s="7"/>
      <c r="IMY261" s="7"/>
      <c r="IMZ261" s="7"/>
      <c r="INA261" s="7"/>
      <c r="INB261" s="7"/>
      <c r="INC261" s="7"/>
      <c r="IND261" s="7"/>
      <c r="INE261" s="7"/>
      <c r="INF261" s="7"/>
      <c r="ING261" s="7"/>
      <c r="INH261" s="7"/>
      <c r="INI261" s="7"/>
      <c r="INJ261" s="7"/>
      <c r="INK261" s="7"/>
      <c r="INL261" s="7"/>
      <c r="INM261" s="7"/>
      <c r="INN261" s="7"/>
      <c r="INO261" s="7"/>
      <c r="INP261" s="7"/>
      <c r="INQ261" s="7"/>
      <c r="INR261" s="7"/>
      <c r="INS261" s="7"/>
      <c r="INT261" s="7"/>
      <c r="INU261" s="7"/>
      <c r="INV261" s="7"/>
      <c r="INW261" s="7"/>
      <c r="INX261" s="7"/>
      <c r="INY261" s="7"/>
      <c r="INZ261" s="7"/>
      <c r="IOA261" s="7"/>
      <c r="IOB261" s="7"/>
      <c r="IOC261" s="7"/>
      <c r="IOD261" s="7"/>
      <c r="IOE261" s="7"/>
      <c r="IOF261" s="7"/>
      <c r="IOG261" s="7"/>
      <c r="IOH261" s="7"/>
      <c r="IOI261" s="7"/>
      <c r="IOJ261" s="7"/>
      <c r="IOK261" s="7"/>
      <c r="IOL261" s="7"/>
      <c r="IOM261" s="7"/>
      <c r="ION261" s="7"/>
      <c r="IOO261" s="7"/>
      <c r="IOP261" s="7"/>
      <c r="IOQ261" s="7"/>
      <c r="IOR261" s="7"/>
      <c r="IOS261" s="7"/>
      <c r="IOT261" s="7"/>
      <c r="IOU261" s="7"/>
      <c r="IOV261" s="7"/>
      <c r="IOW261" s="7"/>
      <c r="IOX261" s="7"/>
      <c r="IOY261" s="7"/>
      <c r="IOZ261" s="7"/>
      <c r="IPA261" s="7"/>
      <c r="IPB261" s="7"/>
      <c r="IPC261" s="7"/>
      <c r="IPD261" s="7"/>
      <c r="IPE261" s="7"/>
      <c r="IPF261" s="7"/>
      <c r="IPG261" s="7"/>
      <c r="IPH261" s="7"/>
      <c r="IPI261" s="7"/>
      <c r="IPJ261" s="7"/>
      <c r="IPK261" s="7"/>
      <c r="IPL261" s="7"/>
      <c r="IPM261" s="7"/>
      <c r="IPN261" s="7"/>
      <c r="IPO261" s="7"/>
      <c r="IPP261" s="7"/>
      <c r="IPQ261" s="7"/>
      <c r="IPR261" s="7"/>
      <c r="IPS261" s="7"/>
      <c r="IPT261" s="7"/>
      <c r="IPU261" s="7"/>
      <c r="IPV261" s="7"/>
      <c r="IPW261" s="7"/>
      <c r="IPX261" s="7"/>
      <c r="IPY261" s="7"/>
      <c r="IPZ261" s="7"/>
      <c r="IQA261" s="7"/>
      <c r="IQB261" s="7"/>
      <c r="IQC261" s="7"/>
      <c r="IQD261" s="7"/>
      <c r="IQE261" s="7"/>
      <c r="IQF261" s="7"/>
      <c r="IQG261" s="7"/>
      <c r="IQH261" s="7"/>
      <c r="IQI261" s="7"/>
      <c r="IQJ261" s="7"/>
      <c r="IQK261" s="7"/>
      <c r="IQL261" s="7"/>
      <c r="IQM261" s="7"/>
      <c r="IQN261" s="7"/>
      <c r="IQO261" s="7"/>
      <c r="IQP261" s="7"/>
      <c r="IQQ261" s="7"/>
      <c r="IQR261" s="7"/>
      <c r="IQS261" s="7"/>
      <c r="IQT261" s="7"/>
      <c r="IQU261" s="7"/>
      <c r="IQV261" s="7"/>
      <c r="IQW261" s="7"/>
      <c r="IQX261" s="7"/>
      <c r="IQY261" s="7"/>
      <c r="IQZ261" s="7"/>
      <c r="IRA261" s="7"/>
      <c r="IRB261" s="7"/>
      <c r="IRC261" s="7"/>
      <c r="IRD261" s="7"/>
      <c r="IRE261" s="7"/>
      <c r="IRF261" s="7"/>
      <c r="IRG261" s="7"/>
      <c r="IRH261" s="7"/>
      <c r="IRI261" s="7"/>
      <c r="IRJ261" s="7"/>
      <c r="IRK261" s="7"/>
      <c r="IRL261" s="7"/>
      <c r="IRM261" s="7"/>
      <c r="IRN261" s="7"/>
      <c r="IRO261" s="7"/>
      <c r="IRP261" s="7"/>
      <c r="IRQ261" s="7"/>
      <c r="IRR261" s="7"/>
      <c r="IRS261" s="7"/>
      <c r="IRT261" s="7"/>
      <c r="IRU261" s="7"/>
      <c r="IRV261" s="7"/>
      <c r="IRW261" s="7"/>
      <c r="IRX261" s="7"/>
      <c r="IRY261" s="7"/>
      <c r="IRZ261" s="7"/>
      <c r="ISA261" s="7"/>
      <c r="ISB261" s="7"/>
      <c r="ISC261" s="7"/>
      <c r="ISD261" s="7"/>
      <c r="ISE261" s="7"/>
      <c r="ISF261" s="7"/>
      <c r="ISG261" s="7"/>
      <c r="ISH261" s="7"/>
      <c r="ISI261" s="7"/>
      <c r="ISJ261" s="7"/>
      <c r="ISK261" s="7"/>
      <c r="ISL261" s="7"/>
      <c r="ISM261" s="7"/>
      <c r="ISN261" s="7"/>
      <c r="ISO261" s="7"/>
      <c r="ISP261" s="7"/>
      <c r="ISQ261" s="7"/>
      <c r="ISR261" s="7"/>
      <c r="ISS261" s="7"/>
      <c r="IST261" s="7"/>
      <c r="ISU261" s="7"/>
      <c r="ISV261" s="7"/>
      <c r="ISW261" s="7"/>
      <c r="ISX261" s="7"/>
      <c r="ISY261" s="7"/>
      <c r="ISZ261" s="7"/>
      <c r="ITA261" s="7"/>
      <c r="ITB261" s="7"/>
      <c r="ITC261" s="7"/>
      <c r="ITD261" s="7"/>
      <c r="ITE261" s="7"/>
      <c r="ITF261" s="7"/>
      <c r="ITG261" s="7"/>
      <c r="ITH261" s="7"/>
      <c r="ITI261" s="7"/>
      <c r="ITJ261" s="7"/>
      <c r="ITK261" s="7"/>
      <c r="ITL261" s="7"/>
      <c r="ITM261" s="7"/>
      <c r="ITN261" s="7"/>
      <c r="ITO261" s="7"/>
      <c r="ITP261" s="7"/>
      <c r="ITQ261" s="7"/>
      <c r="ITR261" s="7"/>
      <c r="ITS261" s="7"/>
      <c r="ITT261" s="7"/>
      <c r="ITU261" s="7"/>
      <c r="ITV261" s="7"/>
      <c r="ITW261" s="7"/>
      <c r="ITX261" s="7"/>
      <c r="ITY261" s="7"/>
      <c r="ITZ261" s="7"/>
      <c r="IUA261" s="7"/>
      <c r="IUB261" s="7"/>
      <c r="IUC261" s="7"/>
      <c r="IUD261" s="7"/>
      <c r="IUE261" s="7"/>
      <c r="IUF261" s="7"/>
      <c r="IUG261" s="7"/>
      <c r="IUH261" s="7"/>
      <c r="IUI261" s="7"/>
      <c r="IUJ261" s="7"/>
      <c r="IUK261" s="7"/>
      <c r="IUL261" s="7"/>
      <c r="IUM261" s="7"/>
      <c r="IUN261" s="7"/>
      <c r="IUO261" s="7"/>
      <c r="IUP261" s="7"/>
      <c r="IUQ261" s="7"/>
      <c r="IUR261" s="7"/>
      <c r="IUS261" s="7"/>
      <c r="IUT261" s="7"/>
      <c r="IUU261" s="7"/>
      <c r="IUV261" s="7"/>
      <c r="IUW261" s="7"/>
      <c r="IUX261" s="7"/>
      <c r="IUY261" s="7"/>
      <c r="IUZ261" s="7"/>
      <c r="IVA261" s="7"/>
      <c r="IVB261" s="7"/>
      <c r="IVC261" s="7"/>
      <c r="IVD261" s="7"/>
      <c r="IVE261" s="7"/>
      <c r="IVF261" s="7"/>
      <c r="IVG261" s="7"/>
      <c r="IVH261" s="7"/>
      <c r="IVI261" s="7"/>
      <c r="IVJ261" s="7"/>
      <c r="IVK261" s="7"/>
      <c r="IVL261" s="7"/>
      <c r="IVM261" s="7"/>
      <c r="IVN261" s="7"/>
      <c r="IVO261" s="7"/>
      <c r="IVP261" s="7"/>
      <c r="IVQ261" s="7"/>
      <c r="IVR261" s="7"/>
      <c r="IVS261" s="7"/>
      <c r="IVT261" s="7"/>
      <c r="IVU261" s="7"/>
      <c r="IVV261" s="7"/>
      <c r="IVW261" s="7"/>
      <c r="IVX261" s="7"/>
      <c r="IVY261" s="7"/>
      <c r="IVZ261" s="7"/>
      <c r="IWA261" s="7"/>
      <c r="IWB261" s="7"/>
      <c r="IWC261" s="7"/>
      <c r="IWD261" s="7"/>
      <c r="IWE261" s="7"/>
      <c r="IWF261" s="7"/>
      <c r="IWG261" s="7"/>
      <c r="IWH261" s="7"/>
      <c r="IWI261" s="7"/>
      <c r="IWJ261" s="7"/>
      <c r="IWK261" s="7"/>
      <c r="IWL261" s="7"/>
      <c r="IWM261" s="7"/>
      <c r="IWN261" s="7"/>
      <c r="IWO261" s="7"/>
      <c r="IWP261" s="7"/>
      <c r="IWQ261" s="7"/>
      <c r="IWR261" s="7"/>
      <c r="IWS261" s="7"/>
      <c r="IWT261" s="7"/>
      <c r="IWU261" s="7"/>
      <c r="IWV261" s="7"/>
      <c r="IWW261" s="7"/>
      <c r="IWX261" s="7"/>
      <c r="IWY261" s="7"/>
      <c r="IWZ261" s="7"/>
      <c r="IXA261" s="7"/>
      <c r="IXB261" s="7"/>
      <c r="IXC261" s="7"/>
      <c r="IXD261" s="7"/>
      <c r="IXE261" s="7"/>
      <c r="IXF261" s="7"/>
      <c r="IXG261" s="7"/>
      <c r="IXH261" s="7"/>
      <c r="IXI261" s="7"/>
      <c r="IXJ261" s="7"/>
      <c r="IXK261" s="7"/>
      <c r="IXL261" s="7"/>
      <c r="IXM261" s="7"/>
      <c r="IXN261" s="7"/>
      <c r="IXO261" s="7"/>
      <c r="IXP261" s="7"/>
      <c r="IXQ261" s="7"/>
      <c r="IXR261" s="7"/>
      <c r="IXS261" s="7"/>
      <c r="IXT261" s="7"/>
      <c r="IXU261" s="7"/>
      <c r="IXV261" s="7"/>
      <c r="IXW261" s="7"/>
      <c r="IXX261" s="7"/>
      <c r="IXY261" s="7"/>
      <c r="IXZ261" s="7"/>
      <c r="IYA261" s="7"/>
      <c r="IYB261" s="7"/>
      <c r="IYC261" s="7"/>
      <c r="IYD261" s="7"/>
      <c r="IYE261" s="7"/>
      <c r="IYF261" s="7"/>
      <c r="IYG261" s="7"/>
      <c r="IYH261" s="7"/>
      <c r="IYI261" s="7"/>
      <c r="IYJ261" s="7"/>
      <c r="IYK261" s="7"/>
      <c r="IYL261" s="7"/>
      <c r="IYM261" s="7"/>
      <c r="IYN261" s="7"/>
      <c r="IYO261" s="7"/>
      <c r="IYP261" s="7"/>
      <c r="IYQ261" s="7"/>
      <c r="IYR261" s="7"/>
      <c r="IYS261" s="7"/>
      <c r="IYT261" s="7"/>
      <c r="IYU261" s="7"/>
      <c r="IYV261" s="7"/>
      <c r="IYW261" s="7"/>
      <c r="IYX261" s="7"/>
      <c r="IYY261" s="7"/>
      <c r="IYZ261" s="7"/>
      <c r="IZA261" s="7"/>
      <c r="IZB261" s="7"/>
      <c r="IZC261" s="7"/>
      <c r="IZD261" s="7"/>
      <c r="IZE261" s="7"/>
      <c r="IZF261" s="7"/>
      <c r="IZG261" s="7"/>
      <c r="IZH261" s="7"/>
      <c r="IZI261" s="7"/>
      <c r="IZJ261" s="7"/>
      <c r="IZK261" s="7"/>
      <c r="IZL261" s="7"/>
      <c r="IZM261" s="7"/>
      <c r="IZN261" s="7"/>
      <c r="IZO261" s="7"/>
      <c r="IZP261" s="7"/>
      <c r="IZQ261" s="7"/>
      <c r="IZR261" s="7"/>
      <c r="IZS261" s="7"/>
      <c r="IZT261" s="7"/>
      <c r="IZU261" s="7"/>
      <c r="IZV261" s="7"/>
      <c r="IZW261" s="7"/>
      <c r="IZX261" s="7"/>
      <c r="IZY261" s="7"/>
      <c r="IZZ261" s="7"/>
      <c r="JAA261" s="7"/>
      <c r="JAB261" s="7"/>
      <c r="JAC261" s="7"/>
      <c r="JAD261" s="7"/>
      <c r="JAE261" s="7"/>
      <c r="JAF261" s="7"/>
      <c r="JAG261" s="7"/>
      <c r="JAH261" s="7"/>
      <c r="JAI261" s="7"/>
      <c r="JAJ261" s="7"/>
      <c r="JAK261" s="7"/>
      <c r="JAL261" s="7"/>
      <c r="JAM261" s="7"/>
      <c r="JAN261" s="7"/>
      <c r="JAO261" s="7"/>
      <c r="JAP261" s="7"/>
      <c r="JAQ261" s="7"/>
      <c r="JAR261" s="7"/>
      <c r="JAS261" s="7"/>
      <c r="JAT261" s="7"/>
      <c r="JAU261" s="7"/>
      <c r="JAV261" s="7"/>
      <c r="JAW261" s="7"/>
      <c r="JAX261" s="7"/>
      <c r="JAY261" s="7"/>
      <c r="JAZ261" s="7"/>
      <c r="JBA261" s="7"/>
      <c r="JBB261" s="7"/>
      <c r="JBC261" s="7"/>
      <c r="JBD261" s="7"/>
      <c r="JBE261" s="7"/>
      <c r="JBF261" s="7"/>
      <c r="JBG261" s="7"/>
      <c r="JBH261" s="7"/>
      <c r="JBI261" s="7"/>
      <c r="JBJ261" s="7"/>
      <c r="JBK261" s="7"/>
      <c r="JBL261" s="7"/>
      <c r="JBM261" s="7"/>
      <c r="JBN261" s="7"/>
      <c r="JBO261" s="7"/>
      <c r="JBP261" s="7"/>
      <c r="JBQ261" s="7"/>
      <c r="JBR261" s="7"/>
      <c r="JBS261" s="7"/>
      <c r="JBT261" s="7"/>
      <c r="JBU261" s="7"/>
      <c r="JBV261" s="7"/>
      <c r="JBW261" s="7"/>
      <c r="JBX261" s="7"/>
      <c r="JBY261" s="7"/>
      <c r="JBZ261" s="7"/>
      <c r="JCA261" s="7"/>
      <c r="JCB261" s="7"/>
      <c r="JCC261" s="7"/>
      <c r="JCD261" s="7"/>
      <c r="JCE261" s="7"/>
      <c r="JCF261" s="7"/>
      <c r="JCG261" s="7"/>
      <c r="JCH261" s="7"/>
      <c r="JCI261" s="7"/>
      <c r="JCJ261" s="7"/>
      <c r="JCK261" s="7"/>
      <c r="JCL261" s="7"/>
      <c r="JCM261" s="7"/>
      <c r="JCN261" s="7"/>
      <c r="JCO261" s="7"/>
      <c r="JCP261" s="7"/>
      <c r="JCQ261" s="7"/>
      <c r="JCR261" s="7"/>
      <c r="JCS261" s="7"/>
      <c r="JCT261" s="7"/>
      <c r="JCU261" s="7"/>
      <c r="JCV261" s="7"/>
      <c r="JCW261" s="7"/>
      <c r="JCX261" s="7"/>
      <c r="JCY261" s="7"/>
      <c r="JCZ261" s="7"/>
      <c r="JDA261" s="7"/>
      <c r="JDB261" s="7"/>
      <c r="JDC261" s="7"/>
      <c r="JDD261" s="7"/>
      <c r="JDE261" s="7"/>
      <c r="JDF261" s="7"/>
      <c r="JDG261" s="7"/>
      <c r="JDH261" s="7"/>
      <c r="JDI261" s="7"/>
      <c r="JDJ261" s="7"/>
      <c r="JDK261" s="7"/>
      <c r="JDL261" s="7"/>
      <c r="JDM261" s="7"/>
      <c r="JDN261" s="7"/>
      <c r="JDO261" s="7"/>
      <c r="JDP261" s="7"/>
      <c r="JDQ261" s="7"/>
      <c r="JDR261" s="7"/>
      <c r="JDS261" s="7"/>
      <c r="JDT261" s="7"/>
      <c r="JDU261" s="7"/>
      <c r="JDV261" s="7"/>
      <c r="JDW261" s="7"/>
      <c r="JDX261" s="7"/>
      <c r="JDY261" s="7"/>
      <c r="JDZ261" s="7"/>
      <c r="JEA261" s="7"/>
      <c r="JEB261" s="7"/>
      <c r="JEC261" s="7"/>
      <c r="JED261" s="7"/>
      <c r="JEE261" s="7"/>
      <c r="JEF261" s="7"/>
      <c r="JEG261" s="7"/>
      <c r="JEH261" s="7"/>
      <c r="JEI261" s="7"/>
      <c r="JEJ261" s="7"/>
      <c r="JEK261" s="7"/>
      <c r="JEL261" s="7"/>
      <c r="JEM261" s="7"/>
      <c r="JEN261" s="7"/>
      <c r="JEO261" s="7"/>
      <c r="JEP261" s="7"/>
      <c r="JEQ261" s="7"/>
      <c r="JER261" s="7"/>
      <c r="JES261" s="7"/>
      <c r="JET261" s="7"/>
      <c r="JEU261" s="7"/>
      <c r="JEV261" s="7"/>
      <c r="JEW261" s="7"/>
      <c r="JEX261" s="7"/>
      <c r="JEY261" s="7"/>
      <c r="JEZ261" s="7"/>
      <c r="JFA261" s="7"/>
      <c r="JFB261" s="7"/>
      <c r="JFC261" s="7"/>
      <c r="JFD261" s="7"/>
      <c r="JFE261" s="7"/>
      <c r="JFF261" s="7"/>
      <c r="JFG261" s="7"/>
      <c r="JFH261" s="7"/>
      <c r="JFI261" s="7"/>
      <c r="JFJ261" s="7"/>
      <c r="JFK261" s="7"/>
      <c r="JFL261" s="7"/>
      <c r="JFM261" s="7"/>
      <c r="JFN261" s="7"/>
      <c r="JFO261" s="7"/>
      <c r="JFP261" s="7"/>
      <c r="JFQ261" s="7"/>
      <c r="JFR261" s="7"/>
      <c r="JFS261" s="7"/>
      <c r="JFT261" s="7"/>
      <c r="JFU261" s="7"/>
      <c r="JFV261" s="7"/>
      <c r="JFW261" s="7"/>
      <c r="JFX261" s="7"/>
      <c r="JFY261" s="7"/>
      <c r="JFZ261" s="7"/>
      <c r="JGA261" s="7"/>
      <c r="JGB261" s="7"/>
      <c r="JGC261" s="7"/>
      <c r="JGD261" s="7"/>
      <c r="JGE261" s="7"/>
      <c r="JGF261" s="7"/>
      <c r="JGG261" s="7"/>
      <c r="JGH261" s="7"/>
      <c r="JGI261" s="7"/>
      <c r="JGJ261" s="7"/>
      <c r="JGK261" s="7"/>
      <c r="JGL261" s="7"/>
      <c r="JGM261" s="7"/>
      <c r="JGN261" s="7"/>
      <c r="JGO261" s="7"/>
      <c r="JGP261" s="7"/>
      <c r="JGQ261" s="7"/>
      <c r="JGR261" s="7"/>
      <c r="JGS261" s="7"/>
      <c r="JGT261" s="7"/>
      <c r="JGU261" s="7"/>
      <c r="JGV261" s="7"/>
      <c r="JGW261" s="7"/>
      <c r="JGX261" s="7"/>
      <c r="JGY261" s="7"/>
      <c r="JGZ261" s="7"/>
      <c r="JHA261" s="7"/>
      <c r="JHB261" s="7"/>
      <c r="JHC261" s="7"/>
      <c r="JHD261" s="7"/>
      <c r="JHE261" s="7"/>
      <c r="JHF261" s="7"/>
      <c r="JHG261" s="7"/>
      <c r="JHH261" s="7"/>
      <c r="JHI261" s="7"/>
      <c r="JHJ261" s="7"/>
      <c r="JHK261" s="7"/>
      <c r="JHL261" s="7"/>
      <c r="JHM261" s="7"/>
      <c r="JHN261" s="7"/>
      <c r="JHO261" s="7"/>
      <c r="JHP261" s="7"/>
      <c r="JHQ261" s="7"/>
      <c r="JHR261" s="7"/>
      <c r="JHS261" s="7"/>
      <c r="JHT261" s="7"/>
      <c r="JHU261" s="7"/>
      <c r="JHV261" s="7"/>
      <c r="JHW261" s="7"/>
      <c r="JHX261" s="7"/>
      <c r="JHY261" s="7"/>
      <c r="JHZ261" s="7"/>
      <c r="JIA261" s="7"/>
      <c r="JIB261" s="7"/>
      <c r="JIC261" s="7"/>
      <c r="JID261" s="7"/>
      <c r="JIE261" s="7"/>
      <c r="JIF261" s="7"/>
      <c r="JIG261" s="7"/>
      <c r="JIH261" s="7"/>
      <c r="JII261" s="7"/>
      <c r="JIJ261" s="7"/>
      <c r="JIK261" s="7"/>
      <c r="JIL261" s="7"/>
      <c r="JIM261" s="7"/>
      <c r="JIN261" s="7"/>
      <c r="JIO261" s="7"/>
      <c r="JIP261" s="7"/>
      <c r="JIQ261" s="7"/>
      <c r="JIR261" s="7"/>
      <c r="JIS261" s="7"/>
      <c r="JIT261" s="7"/>
      <c r="JIU261" s="7"/>
      <c r="JIV261" s="7"/>
      <c r="JIW261" s="7"/>
      <c r="JIX261" s="7"/>
      <c r="JIY261" s="7"/>
      <c r="JIZ261" s="7"/>
      <c r="JJA261" s="7"/>
      <c r="JJB261" s="7"/>
      <c r="JJC261" s="7"/>
      <c r="JJD261" s="7"/>
      <c r="JJE261" s="7"/>
      <c r="JJF261" s="7"/>
      <c r="JJG261" s="7"/>
      <c r="JJH261" s="7"/>
      <c r="JJI261" s="7"/>
      <c r="JJJ261" s="7"/>
      <c r="JJK261" s="7"/>
      <c r="JJL261" s="7"/>
      <c r="JJM261" s="7"/>
      <c r="JJN261" s="7"/>
      <c r="JJO261" s="7"/>
      <c r="JJP261" s="7"/>
      <c r="JJQ261" s="7"/>
      <c r="JJR261" s="7"/>
      <c r="JJS261" s="7"/>
      <c r="JJT261" s="7"/>
      <c r="JJU261" s="7"/>
      <c r="JJV261" s="7"/>
      <c r="JJW261" s="7"/>
      <c r="JJX261" s="7"/>
      <c r="JJY261" s="7"/>
      <c r="JJZ261" s="7"/>
      <c r="JKA261" s="7"/>
      <c r="JKB261" s="7"/>
      <c r="JKC261" s="7"/>
      <c r="JKD261" s="7"/>
      <c r="JKE261" s="7"/>
      <c r="JKF261" s="7"/>
      <c r="JKG261" s="7"/>
      <c r="JKH261" s="7"/>
      <c r="JKI261" s="7"/>
      <c r="JKJ261" s="7"/>
      <c r="JKK261" s="7"/>
      <c r="JKL261" s="7"/>
      <c r="JKM261" s="7"/>
      <c r="JKN261" s="7"/>
      <c r="JKO261" s="7"/>
      <c r="JKP261" s="7"/>
      <c r="JKQ261" s="7"/>
      <c r="JKR261" s="7"/>
      <c r="JKS261" s="7"/>
      <c r="JKT261" s="7"/>
      <c r="JKU261" s="7"/>
      <c r="JKV261" s="7"/>
      <c r="JKW261" s="7"/>
      <c r="JKX261" s="7"/>
      <c r="JKY261" s="7"/>
      <c r="JKZ261" s="7"/>
      <c r="JLA261" s="7"/>
      <c r="JLB261" s="7"/>
      <c r="JLC261" s="7"/>
      <c r="JLD261" s="7"/>
      <c r="JLE261" s="7"/>
      <c r="JLF261" s="7"/>
      <c r="JLG261" s="7"/>
      <c r="JLH261" s="7"/>
      <c r="JLI261" s="7"/>
      <c r="JLJ261" s="7"/>
      <c r="JLK261" s="7"/>
      <c r="JLL261" s="7"/>
      <c r="JLM261" s="7"/>
      <c r="JLN261" s="7"/>
      <c r="JLO261" s="7"/>
      <c r="JLP261" s="7"/>
      <c r="JLQ261" s="7"/>
      <c r="JLR261" s="7"/>
      <c r="JLS261" s="7"/>
      <c r="JLT261" s="7"/>
      <c r="JLU261" s="7"/>
      <c r="JLV261" s="7"/>
      <c r="JLW261" s="7"/>
      <c r="JLX261" s="7"/>
      <c r="JLY261" s="7"/>
      <c r="JLZ261" s="7"/>
      <c r="JMA261" s="7"/>
      <c r="JMB261" s="7"/>
      <c r="JMC261" s="7"/>
      <c r="JMD261" s="7"/>
      <c r="JME261" s="7"/>
      <c r="JMF261" s="7"/>
      <c r="JMG261" s="7"/>
      <c r="JMH261" s="7"/>
      <c r="JMI261" s="7"/>
      <c r="JMJ261" s="7"/>
      <c r="JMK261" s="7"/>
      <c r="JML261" s="7"/>
      <c r="JMM261" s="7"/>
      <c r="JMN261" s="7"/>
      <c r="JMO261" s="7"/>
      <c r="JMP261" s="7"/>
      <c r="JMQ261" s="7"/>
      <c r="JMR261" s="7"/>
      <c r="JMS261" s="7"/>
      <c r="JMT261" s="7"/>
      <c r="JMU261" s="7"/>
      <c r="JMV261" s="7"/>
      <c r="JMW261" s="7"/>
      <c r="JMX261" s="7"/>
      <c r="JMY261" s="7"/>
      <c r="JMZ261" s="7"/>
      <c r="JNA261" s="7"/>
      <c r="JNB261" s="7"/>
      <c r="JNC261" s="7"/>
      <c r="JND261" s="7"/>
      <c r="JNE261" s="7"/>
      <c r="JNF261" s="7"/>
      <c r="JNG261" s="7"/>
      <c r="JNH261" s="7"/>
      <c r="JNI261" s="7"/>
      <c r="JNJ261" s="7"/>
      <c r="JNK261" s="7"/>
      <c r="JNL261" s="7"/>
      <c r="JNM261" s="7"/>
      <c r="JNN261" s="7"/>
      <c r="JNO261" s="7"/>
      <c r="JNP261" s="7"/>
      <c r="JNQ261" s="7"/>
      <c r="JNR261" s="7"/>
      <c r="JNS261" s="7"/>
      <c r="JNT261" s="7"/>
      <c r="JNU261" s="7"/>
      <c r="JNV261" s="7"/>
      <c r="JNW261" s="7"/>
      <c r="JNX261" s="7"/>
      <c r="JNY261" s="7"/>
      <c r="JNZ261" s="7"/>
      <c r="JOA261" s="7"/>
      <c r="JOB261" s="7"/>
      <c r="JOC261" s="7"/>
      <c r="JOD261" s="7"/>
      <c r="JOE261" s="7"/>
      <c r="JOF261" s="7"/>
      <c r="JOG261" s="7"/>
      <c r="JOH261" s="7"/>
      <c r="JOI261" s="7"/>
      <c r="JOJ261" s="7"/>
      <c r="JOK261" s="7"/>
      <c r="JOL261" s="7"/>
      <c r="JOM261" s="7"/>
      <c r="JON261" s="7"/>
      <c r="JOO261" s="7"/>
      <c r="JOP261" s="7"/>
      <c r="JOQ261" s="7"/>
      <c r="JOR261" s="7"/>
      <c r="JOS261" s="7"/>
      <c r="JOT261" s="7"/>
      <c r="JOU261" s="7"/>
      <c r="JOV261" s="7"/>
      <c r="JOW261" s="7"/>
      <c r="JOX261" s="7"/>
      <c r="JOY261" s="7"/>
      <c r="JOZ261" s="7"/>
      <c r="JPA261" s="7"/>
      <c r="JPB261" s="7"/>
      <c r="JPC261" s="7"/>
      <c r="JPD261" s="7"/>
      <c r="JPE261" s="7"/>
      <c r="JPF261" s="7"/>
      <c r="JPG261" s="7"/>
      <c r="JPH261" s="7"/>
      <c r="JPI261" s="7"/>
      <c r="JPJ261" s="7"/>
      <c r="JPK261" s="7"/>
      <c r="JPL261" s="7"/>
      <c r="JPM261" s="7"/>
      <c r="JPN261" s="7"/>
      <c r="JPO261" s="7"/>
      <c r="JPP261" s="7"/>
      <c r="JPQ261" s="7"/>
      <c r="JPR261" s="7"/>
      <c r="JPS261" s="7"/>
      <c r="JPT261" s="7"/>
      <c r="JPU261" s="7"/>
      <c r="JPV261" s="7"/>
      <c r="JPW261" s="7"/>
      <c r="JPX261" s="7"/>
      <c r="JPY261" s="7"/>
      <c r="JPZ261" s="7"/>
      <c r="JQA261" s="7"/>
      <c r="JQB261" s="7"/>
      <c r="JQC261" s="7"/>
      <c r="JQD261" s="7"/>
      <c r="JQE261" s="7"/>
      <c r="JQF261" s="7"/>
      <c r="JQG261" s="7"/>
      <c r="JQH261" s="7"/>
      <c r="JQI261" s="7"/>
      <c r="JQJ261" s="7"/>
      <c r="JQK261" s="7"/>
      <c r="JQL261" s="7"/>
      <c r="JQM261" s="7"/>
      <c r="JQN261" s="7"/>
      <c r="JQO261" s="7"/>
      <c r="JQP261" s="7"/>
      <c r="JQQ261" s="7"/>
      <c r="JQR261" s="7"/>
      <c r="JQS261" s="7"/>
      <c r="JQT261" s="7"/>
      <c r="JQU261" s="7"/>
      <c r="JQV261" s="7"/>
      <c r="JQW261" s="7"/>
      <c r="JQX261" s="7"/>
      <c r="JQY261" s="7"/>
      <c r="JQZ261" s="7"/>
      <c r="JRA261" s="7"/>
      <c r="JRB261" s="7"/>
      <c r="JRC261" s="7"/>
      <c r="JRD261" s="7"/>
      <c r="JRE261" s="7"/>
      <c r="JRF261" s="7"/>
      <c r="JRG261" s="7"/>
      <c r="JRH261" s="7"/>
      <c r="JRI261" s="7"/>
      <c r="JRJ261" s="7"/>
      <c r="JRK261" s="7"/>
      <c r="JRL261" s="7"/>
      <c r="JRM261" s="7"/>
      <c r="JRN261" s="7"/>
      <c r="JRO261" s="7"/>
      <c r="JRP261" s="7"/>
      <c r="JRQ261" s="7"/>
      <c r="JRR261" s="7"/>
      <c r="JRS261" s="7"/>
      <c r="JRT261" s="7"/>
      <c r="JRU261" s="7"/>
      <c r="JRV261" s="7"/>
      <c r="JRW261" s="7"/>
      <c r="JRX261" s="7"/>
      <c r="JRY261" s="7"/>
      <c r="JRZ261" s="7"/>
      <c r="JSA261" s="7"/>
      <c r="JSB261" s="7"/>
      <c r="JSC261" s="7"/>
      <c r="JSD261" s="7"/>
      <c r="JSE261" s="7"/>
      <c r="JSF261" s="7"/>
      <c r="JSG261" s="7"/>
      <c r="JSH261" s="7"/>
      <c r="JSI261" s="7"/>
      <c r="JSJ261" s="7"/>
      <c r="JSK261" s="7"/>
      <c r="JSL261" s="7"/>
      <c r="JSM261" s="7"/>
      <c r="JSN261" s="7"/>
      <c r="JSO261" s="7"/>
      <c r="JSP261" s="7"/>
      <c r="JSQ261" s="7"/>
      <c r="JSR261" s="7"/>
      <c r="JSS261" s="7"/>
      <c r="JST261" s="7"/>
      <c r="JSU261" s="7"/>
      <c r="JSV261" s="7"/>
      <c r="JSW261" s="7"/>
      <c r="JSX261" s="7"/>
      <c r="JSY261" s="7"/>
      <c r="JSZ261" s="7"/>
      <c r="JTA261" s="7"/>
      <c r="JTB261" s="7"/>
      <c r="JTC261" s="7"/>
      <c r="JTD261" s="7"/>
      <c r="JTE261" s="7"/>
      <c r="JTF261" s="7"/>
      <c r="JTG261" s="7"/>
      <c r="JTH261" s="7"/>
      <c r="JTI261" s="7"/>
      <c r="JTJ261" s="7"/>
      <c r="JTK261" s="7"/>
      <c r="JTL261" s="7"/>
      <c r="JTM261" s="7"/>
      <c r="JTN261" s="7"/>
      <c r="JTO261" s="7"/>
      <c r="JTP261" s="7"/>
      <c r="JTQ261" s="7"/>
      <c r="JTR261" s="7"/>
      <c r="JTS261" s="7"/>
      <c r="JTT261" s="7"/>
      <c r="JTU261" s="7"/>
      <c r="JTV261" s="7"/>
      <c r="JTW261" s="7"/>
      <c r="JTX261" s="7"/>
      <c r="JTY261" s="7"/>
      <c r="JTZ261" s="7"/>
      <c r="JUA261" s="7"/>
      <c r="JUB261" s="7"/>
      <c r="JUC261" s="7"/>
      <c r="JUD261" s="7"/>
      <c r="JUE261" s="7"/>
      <c r="JUF261" s="7"/>
      <c r="JUG261" s="7"/>
      <c r="JUH261" s="7"/>
      <c r="JUI261" s="7"/>
      <c r="JUJ261" s="7"/>
      <c r="JUK261" s="7"/>
      <c r="JUL261" s="7"/>
      <c r="JUM261" s="7"/>
      <c r="JUN261" s="7"/>
      <c r="JUO261" s="7"/>
      <c r="JUP261" s="7"/>
      <c r="JUQ261" s="7"/>
      <c r="JUR261" s="7"/>
      <c r="JUS261" s="7"/>
      <c r="JUT261" s="7"/>
      <c r="JUU261" s="7"/>
      <c r="JUV261" s="7"/>
      <c r="JUW261" s="7"/>
      <c r="JUX261" s="7"/>
      <c r="JUY261" s="7"/>
      <c r="JUZ261" s="7"/>
      <c r="JVA261" s="7"/>
      <c r="JVB261" s="7"/>
      <c r="JVC261" s="7"/>
      <c r="JVD261" s="7"/>
      <c r="JVE261" s="7"/>
      <c r="JVF261" s="7"/>
      <c r="JVG261" s="7"/>
      <c r="JVH261" s="7"/>
      <c r="JVI261" s="7"/>
      <c r="JVJ261" s="7"/>
      <c r="JVK261" s="7"/>
      <c r="JVL261" s="7"/>
      <c r="JVM261" s="7"/>
      <c r="JVN261" s="7"/>
      <c r="JVO261" s="7"/>
      <c r="JVP261" s="7"/>
      <c r="JVQ261" s="7"/>
      <c r="JVR261" s="7"/>
      <c r="JVS261" s="7"/>
      <c r="JVT261" s="7"/>
      <c r="JVU261" s="7"/>
      <c r="JVV261" s="7"/>
      <c r="JVW261" s="7"/>
      <c r="JVX261" s="7"/>
      <c r="JVY261" s="7"/>
      <c r="JVZ261" s="7"/>
      <c r="JWA261" s="7"/>
      <c r="JWB261" s="7"/>
      <c r="JWC261" s="7"/>
      <c r="JWD261" s="7"/>
      <c r="JWE261" s="7"/>
      <c r="JWF261" s="7"/>
      <c r="JWG261" s="7"/>
      <c r="JWH261" s="7"/>
      <c r="JWI261" s="7"/>
      <c r="JWJ261" s="7"/>
      <c r="JWK261" s="7"/>
      <c r="JWL261" s="7"/>
      <c r="JWM261" s="7"/>
      <c r="JWN261" s="7"/>
      <c r="JWO261" s="7"/>
      <c r="JWP261" s="7"/>
      <c r="JWQ261" s="7"/>
      <c r="JWR261" s="7"/>
      <c r="JWS261" s="7"/>
      <c r="JWT261" s="7"/>
      <c r="JWU261" s="7"/>
      <c r="JWV261" s="7"/>
      <c r="JWW261" s="7"/>
      <c r="JWX261" s="7"/>
      <c r="JWY261" s="7"/>
      <c r="JWZ261" s="7"/>
      <c r="JXA261" s="7"/>
      <c r="JXB261" s="7"/>
      <c r="JXC261" s="7"/>
      <c r="JXD261" s="7"/>
      <c r="JXE261" s="7"/>
      <c r="JXF261" s="7"/>
      <c r="JXG261" s="7"/>
      <c r="JXH261" s="7"/>
      <c r="JXI261" s="7"/>
      <c r="JXJ261" s="7"/>
      <c r="JXK261" s="7"/>
      <c r="JXL261" s="7"/>
      <c r="JXM261" s="7"/>
      <c r="JXN261" s="7"/>
      <c r="JXO261" s="7"/>
      <c r="JXP261" s="7"/>
      <c r="JXQ261" s="7"/>
      <c r="JXR261" s="7"/>
      <c r="JXS261" s="7"/>
      <c r="JXT261" s="7"/>
      <c r="JXU261" s="7"/>
      <c r="JXV261" s="7"/>
      <c r="JXW261" s="7"/>
      <c r="JXX261" s="7"/>
      <c r="JXY261" s="7"/>
      <c r="JXZ261" s="7"/>
      <c r="JYA261" s="7"/>
      <c r="JYB261" s="7"/>
      <c r="JYC261" s="7"/>
      <c r="JYD261" s="7"/>
      <c r="JYE261" s="7"/>
      <c r="JYF261" s="7"/>
      <c r="JYG261" s="7"/>
      <c r="JYH261" s="7"/>
      <c r="JYI261" s="7"/>
      <c r="JYJ261" s="7"/>
      <c r="JYK261" s="7"/>
      <c r="JYL261" s="7"/>
      <c r="JYM261" s="7"/>
      <c r="JYN261" s="7"/>
      <c r="JYO261" s="7"/>
      <c r="JYP261" s="7"/>
      <c r="JYQ261" s="7"/>
      <c r="JYR261" s="7"/>
      <c r="JYS261" s="7"/>
      <c r="JYT261" s="7"/>
      <c r="JYU261" s="7"/>
      <c r="JYV261" s="7"/>
      <c r="JYW261" s="7"/>
      <c r="JYX261" s="7"/>
      <c r="JYY261" s="7"/>
      <c r="JYZ261" s="7"/>
      <c r="JZA261" s="7"/>
      <c r="JZB261" s="7"/>
      <c r="JZC261" s="7"/>
      <c r="JZD261" s="7"/>
      <c r="JZE261" s="7"/>
      <c r="JZF261" s="7"/>
      <c r="JZG261" s="7"/>
      <c r="JZH261" s="7"/>
      <c r="JZI261" s="7"/>
      <c r="JZJ261" s="7"/>
      <c r="JZK261" s="7"/>
      <c r="JZL261" s="7"/>
      <c r="JZM261" s="7"/>
      <c r="JZN261" s="7"/>
      <c r="JZO261" s="7"/>
      <c r="JZP261" s="7"/>
      <c r="JZQ261" s="7"/>
      <c r="JZR261" s="7"/>
      <c r="JZS261" s="7"/>
      <c r="JZT261" s="7"/>
      <c r="JZU261" s="7"/>
      <c r="JZV261" s="7"/>
      <c r="JZW261" s="7"/>
      <c r="JZX261" s="7"/>
      <c r="JZY261" s="7"/>
      <c r="JZZ261" s="7"/>
      <c r="KAA261" s="7"/>
      <c r="KAB261" s="7"/>
      <c r="KAC261" s="7"/>
      <c r="KAD261" s="7"/>
      <c r="KAE261" s="7"/>
      <c r="KAF261" s="7"/>
      <c r="KAG261" s="7"/>
      <c r="KAH261" s="7"/>
      <c r="KAI261" s="7"/>
      <c r="KAJ261" s="7"/>
      <c r="KAK261" s="7"/>
      <c r="KAL261" s="7"/>
      <c r="KAM261" s="7"/>
      <c r="KAN261" s="7"/>
      <c r="KAO261" s="7"/>
      <c r="KAP261" s="7"/>
      <c r="KAQ261" s="7"/>
      <c r="KAR261" s="7"/>
      <c r="KAS261" s="7"/>
      <c r="KAT261" s="7"/>
      <c r="KAU261" s="7"/>
      <c r="KAV261" s="7"/>
      <c r="KAW261" s="7"/>
      <c r="KAX261" s="7"/>
      <c r="KAY261" s="7"/>
      <c r="KAZ261" s="7"/>
      <c r="KBA261" s="7"/>
      <c r="KBB261" s="7"/>
      <c r="KBC261" s="7"/>
      <c r="KBD261" s="7"/>
      <c r="KBE261" s="7"/>
      <c r="KBF261" s="7"/>
      <c r="KBG261" s="7"/>
      <c r="KBH261" s="7"/>
      <c r="KBI261" s="7"/>
      <c r="KBJ261" s="7"/>
      <c r="KBK261" s="7"/>
      <c r="KBL261" s="7"/>
      <c r="KBM261" s="7"/>
      <c r="KBN261" s="7"/>
      <c r="KBO261" s="7"/>
      <c r="KBP261" s="7"/>
      <c r="KBQ261" s="7"/>
      <c r="KBR261" s="7"/>
      <c r="KBS261" s="7"/>
      <c r="KBT261" s="7"/>
      <c r="KBU261" s="7"/>
      <c r="KBV261" s="7"/>
      <c r="KBW261" s="7"/>
      <c r="KBX261" s="7"/>
      <c r="KBY261" s="7"/>
      <c r="KBZ261" s="7"/>
      <c r="KCA261" s="7"/>
      <c r="KCB261" s="7"/>
      <c r="KCC261" s="7"/>
      <c r="KCD261" s="7"/>
      <c r="KCE261" s="7"/>
      <c r="KCF261" s="7"/>
      <c r="KCG261" s="7"/>
      <c r="KCH261" s="7"/>
      <c r="KCI261" s="7"/>
      <c r="KCJ261" s="7"/>
      <c r="KCK261" s="7"/>
      <c r="KCL261" s="7"/>
      <c r="KCM261" s="7"/>
      <c r="KCN261" s="7"/>
      <c r="KCO261" s="7"/>
      <c r="KCP261" s="7"/>
      <c r="KCQ261" s="7"/>
      <c r="KCR261" s="7"/>
      <c r="KCS261" s="7"/>
      <c r="KCT261" s="7"/>
      <c r="KCU261" s="7"/>
      <c r="KCV261" s="7"/>
      <c r="KCW261" s="7"/>
      <c r="KCX261" s="7"/>
      <c r="KCY261" s="7"/>
      <c r="KCZ261" s="7"/>
      <c r="KDA261" s="7"/>
      <c r="KDB261" s="7"/>
      <c r="KDC261" s="7"/>
      <c r="KDD261" s="7"/>
      <c r="KDE261" s="7"/>
      <c r="KDF261" s="7"/>
      <c r="KDG261" s="7"/>
      <c r="KDH261" s="7"/>
      <c r="KDI261" s="7"/>
      <c r="KDJ261" s="7"/>
      <c r="KDK261" s="7"/>
      <c r="KDL261" s="7"/>
      <c r="KDM261" s="7"/>
      <c r="KDN261" s="7"/>
      <c r="KDO261" s="7"/>
      <c r="KDP261" s="7"/>
      <c r="KDQ261" s="7"/>
      <c r="KDR261" s="7"/>
      <c r="KDS261" s="7"/>
      <c r="KDT261" s="7"/>
      <c r="KDU261" s="7"/>
      <c r="KDV261" s="7"/>
      <c r="KDW261" s="7"/>
      <c r="KDX261" s="7"/>
      <c r="KDY261" s="7"/>
      <c r="KDZ261" s="7"/>
      <c r="KEA261" s="7"/>
      <c r="KEB261" s="7"/>
      <c r="KEC261" s="7"/>
      <c r="KED261" s="7"/>
      <c r="KEE261" s="7"/>
      <c r="KEF261" s="7"/>
      <c r="KEG261" s="7"/>
      <c r="KEH261" s="7"/>
      <c r="KEI261" s="7"/>
      <c r="KEJ261" s="7"/>
      <c r="KEK261" s="7"/>
      <c r="KEL261" s="7"/>
      <c r="KEM261" s="7"/>
      <c r="KEN261" s="7"/>
      <c r="KEO261" s="7"/>
      <c r="KEP261" s="7"/>
      <c r="KEQ261" s="7"/>
      <c r="KER261" s="7"/>
      <c r="KES261" s="7"/>
      <c r="KET261" s="7"/>
      <c r="KEU261" s="7"/>
      <c r="KEV261" s="7"/>
      <c r="KEW261" s="7"/>
      <c r="KEX261" s="7"/>
      <c r="KEY261" s="7"/>
      <c r="KEZ261" s="7"/>
      <c r="KFA261" s="7"/>
      <c r="KFB261" s="7"/>
      <c r="KFC261" s="7"/>
      <c r="KFD261" s="7"/>
      <c r="KFE261" s="7"/>
      <c r="KFF261" s="7"/>
      <c r="KFG261" s="7"/>
      <c r="KFH261" s="7"/>
      <c r="KFI261" s="7"/>
      <c r="KFJ261" s="7"/>
      <c r="KFK261" s="7"/>
      <c r="KFL261" s="7"/>
      <c r="KFM261" s="7"/>
      <c r="KFN261" s="7"/>
      <c r="KFO261" s="7"/>
      <c r="KFP261" s="7"/>
      <c r="KFQ261" s="7"/>
      <c r="KFR261" s="7"/>
      <c r="KFS261" s="7"/>
      <c r="KFT261" s="7"/>
      <c r="KFU261" s="7"/>
      <c r="KFV261" s="7"/>
      <c r="KFW261" s="7"/>
      <c r="KFX261" s="7"/>
      <c r="KFY261" s="7"/>
      <c r="KFZ261" s="7"/>
      <c r="KGA261" s="7"/>
      <c r="KGB261" s="7"/>
      <c r="KGC261" s="7"/>
      <c r="KGD261" s="7"/>
      <c r="KGE261" s="7"/>
      <c r="KGF261" s="7"/>
      <c r="KGG261" s="7"/>
      <c r="KGH261" s="7"/>
      <c r="KGI261" s="7"/>
      <c r="KGJ261" s="7"/>
      <c r="KGK261" s="7"/>
      <c r="KGL261" s="7"/>
      <c r="KGM261" s="7"/>
      <c r="KGN261" s="7"/>
      <c r="KGO261" s="7"/>
      <c r="KGP261" s="7"/>
      <c r="KGQ261" s="7"/>
      <c r="KGR261" s="7"/>
      <c r="KGS261" s="7"/>
      <c r="KGT261" s="7"/>
      <c r="KGU261" s="7"/>
      <c r="KGV261" s="7"/>
      <c r="KGW261" s="7"/>
      <c r="KGX261" s="7"/>
      <c r="KGY261" s="7"/>
      <c r="KGZ261" s="7"/>
      <c r="KHA261" s="7"/>
      <c r="KHB261" s="7"/>
      <c r="KHC261" s="7"/>
      <c r="KHD261" s="7"/>
      <c r="KHE261" s="7"/>
      <c r="KHF261" s="7"/>
      <c r="KHG261" s="7"/>
      <c r="KHH261" s="7"/>
      <c r="KHI261" s="7"/>
      <c r="KHJ261" s="7"/>
      <c r="KHK261" s="7"/>
      <c r="KHL261" s="7"/>
      <c r="KHM261" s="7"/>
      <c r="KHN261" s="7"/>
      <c r="KHO261" s="7"/>
      <c r="KHP261" s="7"/>
      <c r="KHQ261" s="7"/>
      <c r="KHR261" s="7"/>
      <c r="KHS261" s="7"/>
      <c r="KHT261" s="7"/>
      <c r="KHU261" s="7"/>
      <c r="KHV261" s="7"/>
      <c r="KHW261" s="7"/>
      <c r="KHX261" s="7"/>
      <c r="KHY261" s="7"/>
      <c r="KHZ261" s="7"/>
      <c r="KIA261" s="7"/>
      <c r="KIB261" s="7"/>
      <c r="KIC261" s="7"/>
      <c r="KID261" s="7"/>
      <c r="KIE261" s="7"/>
      <c r="KIF261" s="7"/>
      <c r="KIG261" s="7"/>
      <c r="KIH261" s="7"/>
      <c r="KII261" s="7"/>
      <c r="KIJ261" s="7"/>
      <c r="KIK261" s="7"/>
      <c r="KIL261" s="7"/>
      <c r="KIM261" s="7"/>
      <c r="KIN261" s="7"/>
      <c r="KIO261" s="7"/>
      <c r="KIP261" s="7"/>
      <c r="KIQ261" s="7"/>
      <c r="KIR261" s="7"/>
      <c r="KIS261" s="7"/>
      <c r="KIT261" s="7"/>
      <c r="KIU261" s="7"/>
      <c r="KIV261" s="7"/>
      <c r="KIW261" s="7"/>
      <c r="KIX261" s="7"/>
      <c r="KIY261" s="7"/>
      <c r="KIZ261" s="7"/>
      <c r="KJA261" s="7"/>
      <c r="KJB261" s="7"/>
      <c r="KJC261" s="7"/>
      <c r="KJD261" s="7"/>
      <c r="KJE261" s="7"/>
      <c r="KJF261" s="7"/>
      <c r="KJG261" s="7"/>
      <c r="KJH261" s="7"/>
      <c r="KJI261" s="7"/>
      <c r="KJJ261" s="7"/>
      <c r="KJK261" s="7"/>
      <c r="KJL261" s="7"/>
      <c r="KJM261" s="7"/>
      <c r="KJN261" s="7"/>
      <c r="KJO261" s="7"/>
      <c r="KJP261" s="7"/>
      <c r="KJQ261" s="7"/>
      <c r="KJR261" s="7"/>
      <c r="KJS261" s="7"/>
      <c r="KJT261" s="7"/>
      <c r="KJU261" s="7"/>
      <c r="KJV261" s="7"/>
      <c r="KJW261" s="7"/>
      <c r="KJX261" s="7"/>
      <c r="KJY261" s="7"/>
      <c r="KJZ261" s="7"/>
      <c r="KKA261" s="7"/>
      <c r="KKB261" s="7"/>
      <c r="KKC261" s="7"/>
      <c r="KKD261" s="7"/>
      <c r="KKE261" s="7"/>
      <c r="KKF261" s="7"/>
      <c r="KKG261" s="7"/>
      <c r="KKH261" s="7"/>
      <c r="KKI261" s="7"/>
      <c r="KKJ261" s="7"/>
      <c r="KKK261" s="7"/>
      <c r="KKL261" s="7"/>
      <c r="KKM261" s="7"/>
      <c r="KKN261" s="7"/>
      <c r="KKO261" s="7"/>
      <c r="KKP261" s="7"/>
      <c r="KKQ261" s="7"/>
      <c r="KKR261" s="7"/>
      <c r="KKS261" s="7"/>
      <c r="KKT261" s="7"/>
      <c r="KKU261" s="7"/>
      <c r="KKV261" s="7"/>
      <c r="KKW261" s="7"/>
      <c r="KKX261" s="7"/>
      <c r="KKY261" s="7"/>
      <c r="KKZ261" s="7"/>
      <c r="KLA261" s="7"/>
      <c r="KLB261" s="7"/>
      <c r="KLC261" s="7"/>
      <c r="KLD261" s="7"/>
      <c r="KLE261" s="7"/>
      <c r="KLF261" s="7"/>
      <c r="KLG261" s="7"/>
      <c r="KLH261" s="7"/>
      <c r="KLI261" s="7"/>
      <c r="KLJ261" s="7"/>
      <c r="KLK261" s="7"/>
      <c r="KLL261" s="7"/>
      <c r="KLM261" s="7"/>
      <c r="KLN261" s="7"/>
      <c r="KLO261" s="7"/>
      <c r="KLP261" s="7"/>
      <c r="KLQ261" s="7"/>
      <c r="KLR261" s="7"/>
      <c r="KLS261" s="7"/>
      <c r="KLT261" s="7"/>
      <c r="KLU261" s="7"/>
      <c r="KLV261" s="7"/>
      <c r="KLW261" s="7"/>
      <c r="KLX261" s="7"/>
      <c r="KLY261" s="7"/>
      <c r="KLZ261" s="7"/>
      <c r="KMA261" s="7"/>
      <c r="KMB261" s="7"/>
      <c r="KMC261" s="7"/>
      <c r="KMD261" s="7"/>
      <c r="KME261" s="7"/>
      <c r="KMF261" s="7"/>
      <c r="KMG261" s="7"/>
      <c r="KMH261" s="7"/>
      <c r="KMI261" s="7"/>
      <c r="KMJ261" s="7"/>
      <c r="KMK261" s="7"/>
      <c r="KML261" s="7"/>
      <c r="KMM261" s="7"/>
      <c r="KMN261" s="7"/>
      <c r="KMO261" s="7"/>
      <c r="KMP261" s="7"/>
      <c r="KMQ261" s="7"/>
      <c r="KMR261" s="7"/>
      <c r="KMS261" s="7"/>
      <c r="KMT261" s="7"/>
      <c r="KMU261" s="7"/>
      <c r="KMV261" s="7"/>
      <c r="KMW261" s="7"/>
      <c r="KMX261" s="7"/>
      <c r="KMY261" s="7"/>
      <c r="KMZ261" s="7"/>
      <c r="KNA261" s="7"/>
      <c r="KNB261" s="7"/>
      <c r="KNC261" s="7"/>
      <c r="KND261" s="7"/>
      <c r="KNE261" s="7"/>
      <c r="KNF261" s="7"/>
      <c r="KNG261" s="7"/>
      <c r="KNH261" s="7"/>
      <c r="KNI261" s="7"/>
      <c r="KNJ261" s="7"/>
      <c r="KNK261" s="7"/>
      <c r="KNL261" s="7"/>
      <c r="KNM261" s="7"/>
      <c r="KNN261" s="7"/>
      <c r="KNO261" s="7"/>
      <c r="KNP261" s="7"/>
      <c r="KNQ261" s="7"/>
      <c r="KNR261" s="7"/>
      <c r="KNS261" s="7"/>
      <c r="KNT261" s="7"/>
      <c r="KNU261" s="7"/>
      <c r="KNV261" s="7"/>
      <c r="KNW261" s="7"/>
      <c r="KNX261" s="7"/>
      <c r="KNY261" s="7"/>
      <c r="KNZ261" s="7"/>
      <c r="KOA261" s="7"/>
      <c r="KOB261" s="7"/>
      <c r="KOC261" s="7"/>
      <c r="KOD261" s="7"/>
      <c r="KOE261" s="7"/>
      <c r="KOF261" s="7"/>
      <c r="KOG261" s="7"/>
      <c r="KOH261" s="7"/>
      <c r="KOI261" s="7"/>
      <c r="KOJ261" s="7"/>
      <c r="KOK261" s="7"/>
      <c r="KOL261" s="7"/>
      <c r="KOM261" s="7"/>
      <c r="KON261" s="7"/>
      <c r="KOO261" s="7"/>
      <c r="KOP261" s="7"/>
      <c r="KOQ261" s="7"/>
      <c r="KOR261" s="7"/>
      <c r="KOS261" s="7"/>
      <c r="KOT261" s="7"/>
      <c r="KOU261" s="7"/>
      <c r="KOV261" s="7"/>
      <c r="KOW261" s="7"/>
      <c r="KOX261" s="7"/>
      <c r="KOY261" s="7"/>
      <c r="KOZ261" s="7"/>
      <c r="KPA261" s="7"/>
      <c r="KPB261" s="7"/>
      <c r="KPC261" s="7"/>
      <c r="KPD261" s="7"/>
      <c r="KPE261" s="7"/>
      <c r="KPF261" s="7"/>
      <c r="KPG261" s="7"/>
      <c r="KPH261" s="7"/>
      <c r="KPI261" s="7"/>
      <c r="KPJ261" s="7"/>
      <c r="KPK261" s="7"/>
      <c r="KPL261" s="7"/>
      <c r="KPM261" s="7"/>
      <c r="KPN261" s="7"/>
      <c r="KPO261" s="7"/>
      <c r="KPP261" s="7"/>
      <c r="KPQ261" s="7"/>
      <c r="KPR261" s="7"/>
      <c r="KPS261" s="7"/>
      <c r="KPT261" s="7"/>
      <c r="KPU261" s="7"/>
      <c r="KPV261" s="7"/>
      <c r="KPW261" s="7"/>
      <c r="KPX261" s="7"/>
      <c r="KPY261" s="7"/>
      <c r="KPZ261" s="7"/>
      <c r="KQA261" s="7"/>
      <c r="KQB261" s="7"/>
      <c r="KQC261" s="7"/>
      <c r="KQD261" s="7"/>
      <c r="KQE261" s="7"/>
      <c r="KQF261" s="7"/>
      <c r="KQG261" s="7"/>
      <c r="KQH261" s="7"/>
      <c r="KQI261" s="7"/>
      <c r="KQJ261" s="7"/>
      <c r="KQK261" s="7"/>
      <c r="KQL261" s="7"/>
      <c r="KQM261" s="7"/>
      <c r="KQN261" s="7"/>
      <c r="KQO261" s="7"/>
      <c r="KQP261" s="7"/>
      <c r="KQQ261" s="7"/>
      <c r="KQR261" s="7"/>
      <c r="KQS261" s="7"/>
      <c r="KQT261" s="7"/>
      <c r="KQU261" s="7"/>
      <c r="KQV261" s="7"/>
      <c r="KQW261" s="7"/>
      <c r="KQX261" s="7"/>
      <c r="KQY261" s="7"/>
      <c r="KQZ261" s="7"/>
      <c r="KRA261" s="7"/>
      <c r="KRB261" s="7"/>
      <c r="KRC261" s="7"/>
      <c r="KRD261" s="7"/>
      <c r="KRE261" s="7"/>
      <c r="KRF261" s="7"/>
      <c r="KRG261" s="7"/>
      <c r="KRH261" s="7"/>
      <c r="KRI261" s="7"/>
      <c r="KRJ261" s="7"/>
      <c r="KRK261" s="7"/>
      <c r="KRL261" s="7"/>
      <c r="KRM261" s="7"/>
      <c r="KRN261" s="7"/>
      <c r="KRO261" s="7"/>
      <c r="KRP261" s="7"/>
      <c r="KRQ261" s="7"/>
      <c r="KRR261" s="7"/>
      <c r="KRS261" s="7"/>
      <c r="KRT261" s="7"/>
      <c r="KRU261" s="7"/>
      <c r="KRV261" s="7"/>
      <c r="KRW261" s="7"/>
      <c r="KRX261" s="7"/>
      <c r="KRY261" s="7"/>
      <c r="KRZ261" s="7"/>
      <c r="KSA261" s="7"/>
      <c r="KSB261" s="7"/>
      <c r="KSC261" s="7"/>
      <c r="KSD261" s="7"/>
      <c r="KSE261" s="7"/>
      <c r="KSF261" s="7"/>
      <c r="KSG261" s="7"/>
      <c r="KSH261" s="7"/>
      <c r="KSI261" s="7"/>
      <c r="KSJ261" s="7"/>
      <c r="KSK261" s="7"/>
      <c r="KSL261" s="7"/>
      <c r="KSM261" s="7"/>
      <c r="KSN261" s="7"/>
      <c r="KSO261" s="7"/>
      <c r="KSP261" s="7"/>
      <c r="KSQ261" s="7"/>
      <c r="KSR261" s="7"/>
      <c r="KSS261" s="7"/>
      <c r="KST261" s="7"/>
      <c r="KSU261" s="7"/>
      <c r="KSV261" s="7"/>
      <c r="KSW261" s="7"/>
      <c r="KSX261" s="7"/>
      <c r="KSY261" s="7"/>
      <c r="KSZ261" s="7"/>
      <c r="KTA261" s="7"/>
      <c r="KTB261" s="7"/>
      <c r="KTC261" s="7"/>
      <c r="KTD261" s="7"/>
      <c r="KTE261" s="7"/>
      <c r="KTF261" s="7"/>
      <c r="KTG261" s="7"/>
      <c r="KTH261" s="7"/>
      <c r="KTI261" s="7"/>
      <c r="KTJ261" s="7"/>
      <c r="KTK261" s="7"/>
      <c r="KTL261" s="7"/>
      <c r="KTM261" s="7"/>
      <c r="KTN261" s="7"/>
      <c r="KTO261" s="7"/>
      <c r="KTP261" s="7"/>
      <c r="KTQ261" s="7"/>
      <c r="KTR261" s="7"/>
      <c r="KTS261" s="7"/>
      <c r="KTT261" s="7"/>
      <c r="KTU261" s="7"/>
      <c r="KTV261" s="7"/>
      <c r="KTW261" s="7"/>
      <c r="KTX261" s="7"/>
      <c r="KTY261" s="7"/>
      <c r="KTZ261" s="7"/>
      <c r="KUA261" s="7"/>
      <c r="KUB261" s="7"/>
      <c r="KUC261" s="7"/>
      <c r="KUD261" s="7"/>
      <c r="KUE261" s="7"/>
      <c r="KUF261" s="7"/>
      <c r="KUG261" s="7"/>
      <c r="KUH261" s="7"/>
      <c r="KUI261" s="7"/>
      <c r="KUJ261" s="7"/>
      <c r="KUK261" s="7"/>
      <c r="KUL261" s="7"/>
      <c r="KUM261" s="7"/>
      <c r="KUN261" s="7"/>
      <c r="KUO261" s="7"/>
      <c r="KUP261" s="7"/>
      <c r="KUQ261" s="7"/>
      <c r="KUR261" s="7"/>
      <c r="KUS261" s="7"/>
      <c r="KUT261" s="7"/>
      <c r="KUU261" s="7"/>
      <c r="KUV261" s="7"/>
      <c r="KUW261" s="7"/>
      <c r="KUX261" s="7"/>
      <c r="KUY261" s="7"/>
      <c r="KUZ261" s="7"/>
      <c r="KVA261" s="7"/>
      <c r="KVB261" s="7"/>
      <c r="KVC261" s="7"/>
      <c r="KVD261" s="7"/>
      <c r="KVE261" s="7"/>
      <c r="KVF261" s="7"/>
      <c r="KVG261" s="7"/>
      <c r="KVH261" s="7"/>
      <c r="KVI261" s="7"/>
      <c r="KVJ261" s="7"/>
      <c r="KVK261" s="7"/>
      <c r="KVL261" s="7"/>
      <c r="KVM261" s="7"/>
      <c r="KVN261" s="7"/>
      <c r="KVO261" s="7"/>
      <c r="KVP261" s="7"/>
      <c r="KVQ261" s="7"/>
      <c r="KVR261" s="7"/>
      <c r="KVS261" s="7"/>
      <c r="KVT261" s="7"/>
      <c r="KVU261" s="7"/>
      <c r="KVV261" s="7"/>
      <c r="KVW261" s="7"/>
      <c r="KVX261" s="7"/>
      <c r="KVY261" s="7"/>
      <c r="KVZ261" s="7"/>
      <c r="KWA261" s="7"/>
      <c r="KWB261" s="7"/>
      <c r="KWC261" s="7"/>
      <c r="KWD261" s="7"/>
      <c r="KWE261" s="7"/>
      <c r="KWF261" s="7"/>
      <c r="KWG261" s="7"/>
      <c r="KWH261" s="7"/>
      <c r="KWI261" s="7"/>
      <c r="KWJ261" s="7"/>
      <c r="KWK261" s="7"/>
      <c r="KWL261" s="7"/>
      <c r="KWM261" s="7"/>
      <c r="KWN261" s="7"/>
      <c r="KWO261" s="7"/>
      <c r="KWP261" s="7"/>
      <c r="KWQ261" s="7"/>
      <c r="KWR261" s="7"/>
      <c r="KWS261" s="7"/>
      <c r="KWT261" s="7"/>
      <c r="KWU261" s="7"/>
      <c r="KWV261" s="7"/>
      <c r="KWW261" s="7"/>
      <c r="KWX261" s="7"/>
      <c r="KWY261" s="7"/>
      <c r="KWZ261" s="7"/>
      <c r="KXA261" s="7"/>
      <c r="KXB261" s="7"/>
      <c r="KXC261" s="7"/>
      <c r="KXD261" s="7"/>
      <c r="KXE261" s="7"/>
      <c r="KXF261" s="7"/>
      <c r="KXG261" s="7"/>
      <c r="KXH261" s="7"/>
      <c r="KXI261" s="7"/>
      <c r="KXJ261" s="7"/>
      <c r="KXK261" s="7"/>
      <c r="KXL261" s="7"/>
      <c r="KXM261" s="7"/>
      <c r="KXN261" s="7"/>
      <c r="KXO261" s="7"/>
      <c r="KXP261" s="7"/>
      <c r="KXQ261" s="7"/>
      <c r="KXR261" s="7"/>
      <c r="KXS261" s="7"/>
      <c r="KXT261" s="7"/>
      <c r="KXU261" s="7"/>
      <c r="KXV261" s="7"/>
      <c r="KXW261" s="7"/>
      <c r="KXX261" s="7"/>
      <c r="KXY261" s="7"/>
      <c r="KXZ261" s="7"/>
      <c r="KYA261" s="7"/>
      <c r="KYB261" s="7"/>
      <c r="KYC261" s="7"/>
      <c r="KYD261" s="7"/>
      <c r="KYE261" s="7"/>
      <c r="KYF261" s="7"/>
      <c r="KYG261" s="7"/>
      <c r="KYH261" s="7"/>
      <c r="KYI261" s="7"/>
      <c r="KYJ261" s="7"/>
      <c r="KYK261" s="7"/>
      <c r="KYL261" s="7"/>
      <c r="KYM261" s="7"/>
      <c r="KYN261" s="7"/>
      <c r="KYO261" s="7"/>
      <c r="KYP261" s="7"/>
      <c r="KYQ261" s="7"/>
      <c r="KYR261" s="7"/>
      <c r="KYS261" s="7"/>
      <c r="KYT261" s="7"/>
      <c r="KYU261" s="7"/>
      <c r="KYV261" s="7"/>
      <c r="KYW261" s="7"/>
      <c r="KYX261" s="7"/>
      <c r="KYY261" s="7"/>
      <c r="KYZ261" s="7"/>
      <c r="KZA261" s="7"/>
      <c r="KZB261" s="7"/>
      <c r="KZC261" s="7"/>
      <c r="KZD261" s="7"/>
      <c r="KZE261" s="7"/>
      <c r="KZF261" s="7"/>
      <c r="KZG261" s="7"/>
      <c r="KZH261" s="7"/>
      <c r="KZI261" s="7"/>
      <c r="KZJ261" s="7"/>
      <c r="KZK261" s="7"/>
      <c r="KZL261" s="7"/>
      <c r="KZM261" s="7"/>
      <c r="KZN261" s="7"/>
      <c r="KZO261" s="7"/>
      <c r="KZP261" s="7"/>
      <c r="KZQ261" s="7"/>
      <c r="KZR261" s="7"/>
      <c r="KZS261" s="7"/>
      <c r="KZT261" s="7"/>
      <c r="KZU261" s="7"/>
      <c r="KZV261" s="7"/>
      <c r="KZW261" s="7"/>
      <c r="KZX261" s="7"/>
      <c r="KZY261" s="7"/>
      <c r="KZZ261" s="7"/>
      <c r="LAA261" s="7"/>
      <c r="LAB261" s="7"/>
      <c r="LAC261" s="7"/>
      <c r="LAD261" s="7"/>
      <c r="LAE261" s="7"/>
      <c r="LAF261" s="7"/>
      <c r="LAG261" s="7"/>
      <c r="LAH261" s="7"/>
      <c r="LAI261" s="7"/>
      <c r="LAJ261" s="7"/>
      <c r="LAK261" s="7"/>
      <c r="LAL261" s="7"/>
      <c r="LAM261" s="7"/>
      <c r="LAN261" s="7"/>
      <c r="LAO261" s="7"/>
      <c r="LAP261" s="7"/>
      <c r="LAQ261" s="7"/>
      <c r="LAR261" s="7"/>
      <c r="LAS261" s="7"/>
      <c r="LAT261" s="7"/>
      <c r="LAU261" s="7"/>
      <c r="LAV261" s="7"/>
      <c r="LAW261" s="7"/>
      <c r="LAX261" s="7"/>
      <c r="LAY261" s="7"/>
      <c r="LAZ261" s="7"/>
      <c r="LBA261" s="7"/>
      <c r="LBB261" s="7"/>
      <c r="LBC261" s="7"/>
      <c r="LBD261" s="7"/>
      <c r="LBE261" s="7"/>
      <c r="LBF261" s="7"/>
      <c r="LBG261" s="7"/>
      <c r="LBH261" s="7"/>
      <c r="LBI261" s="7"/>
      <c r="LBJ261" s="7"/>
      <c r="LBK261" s="7"/>
      <c r="LBL261" s="7"/>
      <c r="LBM261" s="7"/>
      <c r="LBN261" s="7"/>
      <c r="LBO261" s="7"/>
      <c r="LBP261" s="7"/>
      <c r="LBQ261" s="7"/>
      <c r="LBR261" s="7"/>
      <c r="LBS261" s="7"/>
      <c r="LBT261" s="7"/>
      <c r="LBU261" s="7"/>
      <c r="LBV261" s="7"/>
      <c r="LBW261" s="7"/>
      <c r="LBX261" s="7"/>
      <c r="LBY261" s="7"/>
      <c r="LBZ261" s="7"/>
      <c r="LCA261" s="7"/>
      <c r="LCB261" s="7"/>
      <c r="LCC261" s="7"/>
      <c r="LCD261" s="7"/>
      <c r="LCE261" s="7"/>
      <c r="LCF261" s="7"/>
      <c r="LCG261" s="7"/>
      <c r="LCH261" s="7"/>
      <c r="LCI261" s="7"/>
      <c r="LCJ261" s="7"/>
      <c r="LCK261" s="7"/>
      <c r="LCL261" s="7"/>
      <c r="LCM261" s="7"/>
      <c r="LCN261" s="7"/>
      <c r="LCO261" s="7"/>
      <c r="LCP261" s="7"/>
      <c r="LCQ261" s="7"/>
      <c r="LCR261" s="7"/>
      <c r="LCS261" s="7"/>
      <c r="LCT261" s="7"/>
      <c r="LCU261" s="7"/>
      <c r="LCV261" s="7"/>
      <c r="LCW261" s="7"/>
      <c r="LCX261" s="7"/>
      <c r="LCY261" s="7"/>
      <c r="LCZ261" s="7"/>
      <c r="LDA261" s="7"/>
      <c r="LDB261" s="7"/>
      <c r="LDC261" s="7"/>
      <c r="LDD261" s="7"/>
      <c r="LDE261" s="7"/>
      <c r="LDF261" s="7"/>
      <c r="LDG261" s="7"/>
      <c r="LDH261" s="7"/>
      <c r="LDI261" s="7"/>
      <c r="LDJ261" s="7"/>
      <c r="LDK261" s="7"/>
      <c r="LDL261" s="7"/>
      <c r="LDM261" s="7"/>
      <c r="LDN261" s="7"/>
      <c r="LDO261" s="7"/>
      <c r="LDP261" s="7"/>
      <c r="LDQ261" s="7"/>
      <c r="LDR261" s="7"/>
      <c r="LDS261" s="7"/>
      <c r="LDT261" s="7"/>
      <c r="LDU261" s="7"/>
      <c r="LDV261" s="7"/>
      <c r="LDW261" s="7"/>
      <c r="LDX261" s="7"/>
      <c r="LDY261" s="7"/>
      <c r="LDZ261" s="7"/>
      <c r="LEA261" s="7"/>
      <c r="LEB261" s="7"/>
      <c r="LEC261" s="7"/>
      <c r="LED261" s="7"/>
      <c r="LEE261" s="7"/>
      <c r="LEF261" s="7"/>
      <c r="LEG261" s="7"/>
      <c r="LEH261" s="7"/>
      <c r="LEI261" s="7"/>
      <c r="LEJ261" s="7"/>
      <c r="LEK261" s="7"/>
      <c r="LEL261" s="7"/>
      <c r="LEM261" s="7"/>
      <c r="LEN261" s="7"/>
      <c r="LEO261" s="7"/>
      <c r="LEP261" s="7"/>
      <c r="LEQ261" s="7"/>
      <c r="LER261" s="7"/>
      <c r="LES261" s="7"/>
      <c r="LET261" s="7"/>
      <c r="LEU261" s="7"/>
      <c r="LEV261" s="7"/>
      <c r="LEW261" s="7"/>
      <c r="LEX261" s="7"/>
      <c r="LEY261" s="7"/>
      <c r="LEZ261" s="7"/>
      <c r="LFA261" s="7"/>
      <c r="LFB261" s="7"/>
      <c r="LFC261" s="7"/>
      <c r="LFD261" s="7"/>
      <c r="LFE261" s="7"/>
      <c r="LFF261" s="7"/>
      <c r="LFG261" s="7"/>
      <c r="LFH261" s="7"/>
      <c r="LFI261" s="7"/>
      <c r="LFJ261" s="7"/>
      <c r="LFK261" s="7"/>
      <c r="LFL261" s="7"/>
      <c r="LFM261" s="7"/>
      <c r="LFN261" s="7"/>
      <c r="LFO261" s="7"/>
      <c r="LFP261" s="7"/>
      <c r="LFQ261" s="7"/>
      <c r="LFR261" s="7"/>
      <c r="LFS261" s="7"/>
      <c r="LFT261" s="7"/>
      <c r="LFU261" s="7"/>
      <c r="LFV261" s="7"/>
      <c r="LFW261" s="7"/>
      <c r="LFX261" s="7"/>
      <c r="LFY261" s="7"/>
      <c r="LFZ261" s="7"/>
      <c r="LGA261" s="7"/>
      <c r="LGB261" s="7"/>
      <c r="LGC261" s="7"/>
      <c r="LGD261" s="7"/>
      <c r="LGE261" s="7"/>
      <c r="LGF261" s="7"/>
      <c r="LGG261" s="7"/>
      <c r="LGH261" s="7"/>
      <c r="LGI261" s="7"/>
      <c r="LGJ261" s="7"/>
      <c r="LGK261" s="7"/>
      <c r="LGL261" s="7"/>
      <c r="LGM261" s="7"/>
      <c r="LGN261" s="7"/>
      <c r="LGO261" s="7"/>
      <c r="LGP261" s="7"/>
      <c r="LGQ261" s="7"/>
      <c r="LGR261" s="7"/>
      <c r="LGS261" s="7"/>
      <c r="LGT261" s="7"/>
      <c r="LGU261" s="7"/>
      <c r="LGV261" s="7"/>
      <c r="LGW261" s="7"/>
      <c r="LGX261" s="7"/>
      <c r="LGY261" s="7"/>
      <c r="LGZ261" s="7"/>
      <c r="LHA261" s="7"/>
      <c r="LHB261" s="7"/>
      <c r="LHC261" s="7"/>
      <c r="LHD261" s="7"/>
      <c r="LHE261" s="7"/>
      <c r="LHF261" s="7"/>
      <c r="LHG261" s="7"/>
      <c r="LHH261" s="7"/>
      <c r="LHI261" s="7"/>
      <c r="LHJ261" s="7"/>
      <c r="LHK261" s="7"/>
      <c r="LHL261" s="7"/>
      <c r="LHM261" s="7"/>
      <c r="LHN261" s="7"/>
      <c r="LHO261" s="7"/>
      <c r="LHP261" s="7"/>
      <c r="LHQ261" s="7"/>
      <c r="LHR261" s="7"/>
      <c r="LHS261" s="7"/>
      <c r="LHT261" s="7"/>
      <c r="LHU261" s="7"/>
      <c r="LHV261" s="7"/>
      <c r="LHW261" s="7"/>
      <c r="LHX261" s="7"/>
      <c r="LHY261" s="7"/>
      <c r="LHZ261" s="7"/>
      <c r="LIA261" s="7"/>
      <c r="LIB261" s="7"/>
      <c r="LIC261" s="7"/>
      <c r="LID261" s="7"/>
      <c r="LIE261" s="7"/>
      <c r="LIF261" s="7"/>
      <c r="LIG261" s="7"/>
      <c r="LIH261" s="7"/>
      <c r="LII261" s="7"/>
      <c r="LIJ261" s="7"/>
      <c r="LIK261" s="7"/>
      <c r="LIL261" s="7"/>
      <c r="LIM261" s="7"/>
      <c r="LIN261" s="7"/>
      <c r="LIO261" s="7"/>
      <c r="LIP261" s="7"/>
      <c r="LIQ261" s="7"/>
      <c r="LIR261" s="7"/>
      <c r="LIS261" s="7"/>
      <c r="LIT261" s="7"/>
      <c r="LIU261" s="7"/>
      <c r="LIV261" s="7"/>
      <c r="LIW261" s="7"/>
      <c r="LIX261" s="7"/>
      <c r="LIY261" s="7"/>
      <c r="LIZ261" s="7"/>
      <c r="LJA261" s="7"/>
      <c r="LJB261" s="7"/>
      <c r="LJC261" s="7"/>
      <c r="LJD261" s="7"/>
      <c r="LJE261" s="7"/>
      <c r="LJF261" s="7"/>
      <c r="LJG261" s="7"/>
      <c r="LJH261" s="7"/>
      <c r="LJI261" s="7"/>
      <c r="LJJ261" s="7"/>
      <c r="LJK261" s="7"/>
      <c r="LJL261" s="7"/>
      <c r="LJM261" s="7"/>
      <c r="LJN261" s="7"/>
      <c r="LJO261" s="7"/>
      <c r="LJP261" s="7"/>
      <c r="LJQ261" s="7"/>
      <c r="LJR261" s="7"/>
      <c r="LJS261" s="7"/>
      <c r="LJT261" s="7"/>
      <c r="LJU261" s="7"/>
      <c r="LJV261" s="7"/>
      <c r="LJW261" s="7"/>
      <c r="LJX261" s="7"/>
      <c r="LJY261" s="7"/>
      <c r="LJZ261" s="7"/>
      <c r="LKA261" s="7"/>
      <c r="LKB261" s="7"/>
      <c r="LKC261" s="7"/>
      <c r="LKD261" s="7"/>
      <c r="LKE261" s="7"/>
      <c r="LKF261" s="7"/>
      <c r="LKG261" s="7"/>
      <c r="LKH261" s="7"/>
      <c r="LKI261" s="7"/>
      <c r="LKJ261" s="7"/>
      <c r="LKK261" s="7"/>
      <c r="LKL261" s="7"/>
      <c r="LKM261" s="7"/>
      <c r="LKN261" s="7"/>
      <c r="LKO261" s="7"/>
      <c r="LKP261" s="7"/>
      <c r="LKQ261" s="7"/>
      <c r="LKR261" s="7"/>
      <c r="LKS261" s="7"/>
      <c r="LKT261" s="7"/>
      <c r="LKU261" s="7"/>
      <c r="LKV261" s="7"/>
      <c r="LKW261" s="7"/>
      <c r="LKX261" s="7"/>
      <c r="LKY261" s="7"/>
      <c r="LKZ261" s="7"/>
      <c r="LLA261" s="7"/>
      <c r="LLB261" s="7"/>
      <c r="LLC261" s="7"/>
      <c r="LLD261" s="7"/>
      <c r="LLE261" s="7"/>
      <c r="LLF261" s="7"/>
      <c r="LLG261" s="7"/>
      <c r="LLH261" s="7"/>
      <c r="LLI261" s="7"/>
      <c r="LLJ261" s="7"/>
      <c r="LLK261" s="7"/>
      <c r="LLL261" s="7"/>
      <c r="LLM261" s="7"/>
      <c r="LLN261" s="7"/>
      <c r="LLO261" s="7"/>
      <c r="LLP261" s="7"/>
      <c r="LLQ261" s="7"/>
      <c r="LLR261" s="7"/>
      <c r="LLS261" s="7"/>
      <c r="LLT261" s="7"/>
      <c r="LLU261" s="7"/>
      <c r="LLV261" s="7"/>
      <c r="LLW261" s="7"/>
      <c r="LLX261" s="7"/>
      <c r="LLY261" s="7"/>
      <c r="LLZ261" s="7"/>
      <c r="LMA261" s="7"/>
      <c r="LMB261" s="7"/>
      <c r="LMC261" s="7"/>
      <c r="LMD261" s="7"/>
      <c r="LME261" s="7"/>
      <c r="LMF261" s="7"/>
      <c r="LMG261" s="7"/>
      <c r="LMH261" s="7"/>
      <c r="LMI261" s="7"/>
      <c r="LMJ261" s="7"/>
      <c r="LMK261" s="7"/>
      <c r="LML261" s="7"/>
      <c r="LMM261" s="7"/>
      <c r="LMN261" s="7"/>
      <c r="LMO261" s="7"/>
      <c r="LMP261" s="7"/>
      <c r="LMQ261" s="7"/>
      <c r="LMR261" s="7"/>
      <c r="LMS261" s="7"/>
      <c r="LMT261" s="7"/>
      <c r="LMU261" s="7"/>
      <c r="LMV261" s="7"/>
      <c r="LMW261" s="7"/>
      <c r="LMX261" s="7"/>
      <c r="LMY261" s="7"/>
      <c r="LMZ261" s="7"/>
      <c r="LNA261" s="7"/>
      <c r="LNB261" s="7"/>
      <c r="LNC261" s="7"/>
      <c r="LND261" s="7"/>
      <c r="LNE261" s="7"/>
      <c r="LNF261" s="7"/>
      <c r="LNG261" s="7"/>
      <c r="LNH261" s="7"/>
      <c r="LNI261" s="7"/>
      <c r="LNJ261" s="7"/>
      <c r="LNK261" s="7"/>
      <c r="LNL261" s="7"/>
      <c r="LNM261" s="7"/>
      <c r="LNN261" s="7"/>
      <c r="LNO261" s="7"/>
      <c r="LNP261" s="7"/>
      <c r="LNQ261" s="7"/>
      <c r="LNR261" s="7"/>
      <c r="LNS261" s="7"/>
      <c r="LNT261" s="7"/>
      <c r="LNU261" s="7"/>
      <c r="LNV261" s="7"/>
      <c r="LNW261" s="7"/>
      <c r="LNX261" s="7"/>
      <c r="LNY261" s="7"/>
      <c r="LNZ261" s="7"/>
      <c r="LOA261" s="7"/>
      <c r="LOB261" s="7"/>
      <c r="LOC261" s="7"/>
      <c r="LOD261" s="7"/>
      <c r="LOE261" s="7"/>
      <c r="LOF261" s="7"/>
      <c r="LOG261" s="7"/>
      <c r="LOH261" s="7"/>
      <c r="LOI261" s="7"/>
      <c r="LOJ261" s="7"/>
      <c r="LOK261" s="7"/>
      <c r="LOL261" s="7"/>
      <c r="LOM261" s="7"/>
      <c r="LON261" s="7"/>
      <c r="LOO261" s="7"/>
      <c r="LOP261" s="7"/>
      <c r="LOQ261" s="7"/>
      <c r="LOR261" s="7"/>
      <c r="LOS261" s="7"/>
      <c r="LOT261" s="7"/>
      <c r="LOU261" s="7"/>
      <c r="LOV261" s="7"/>
      <c r="LOW261" s="7"/>
      <c r="LOX261" s="7"/>
      <c r="LOY261" s="7"/>
      <c r="LOZ261" s="7"/>
      <c r="LPA261" s="7"/>
      <c r="LPB261" s="7"/>
      <c r="LPC261" s="7"/>
      <c r="LPD261" s="7"/>
      <c r="LPE261" s="7"/>
      <c r="LPF261" s="7"/>
      <c r="LPG261" s="7"/>
      <c r="LPH261" s="7"/>
      <c r="LPI261" s="7"/>
      <c r="LPJ261" s="7"/>
      <c r="LPK261" s="7"/>
      <c r="LPL261" s="7"/>
      <c r="LPM261" s="7"/>
      <c r="LPN261" s="7"/>
      <c r="LPO261" s="7"/>
      <c r="LPP261" s="7"/>
      <c r="LPQ261" s="7"/>
      <c r="LPR261" s="7"/>
      <c r="LPS261" s="7"/>
      <c r="LPT261" s="7"/>
      <c r="LPU261" s="7"/>
      <c r="LPV261" s="7"/>
      <c r="LPW261" s="7"/>
      <c r="LPX261" s="7"/>
      <c r="LPY261" s="7"/>
      <c r="LPZ261" s="7"/>
      <c r="LQA261" s="7"/>
      <c r="LQB261" s="7"/>
      <c r="LQC261" s="7"/>
      <c r="LQD261" s="7"/>
      <c r="LQE261" s="7"/>
      <c r="LQF261" s="7"/>
      <c r="LQG261" s="7"/>
      <c r="LQH261" s="7"/>
      <c r="LQI261" s="7"/>
      <c r="LQJ261" s="7"/>
      <c r="LQK261" s="7"/>
      <c r="LQL261" s="7"/>
      <c r="LQM261" s="7"/>
      <c r="LQN261" s="7"/>
      <c r="LQO261" s="7"/>
      <c r="LQP261" s="7"/>
      <c r="LQQ261" s="7"/>
      <c r="LQR261" s="7"/>
      <c r="LQS261" s="7"/>
      <c r="LQT261" s="7"/>
      <c r="LQU261" s="7"/>
      <c r="LQV261" s="7"/>
      <c r="LQW261" s="7"/>
      <c r="LQX261" s="7"/>
      <c r="LQY261" s="7"/>
      <c r="LQZ261" s="7"/>
      <c r="LRA261" s="7"/>
      <c r="LRB261" s="7"/>
      <c r="LRC261" s="7"/>
      <c r="LRD261" s="7"/>
      <c r="LRE261" s="7"/>
      <c r="LRF261" s="7"/>
      <c r="LRG261" s="7"/>
      <c r="LRH261" s="7"/>
      <c r="LRI261" s="7"/>
      <c r="LRJ261" s="7"/>
      <c r="LRK261" s="7"/>
      <c r="LRL261" s="7"/>
      <c r="LRM261" s="7"/>
      <c r="LRN261" s="7"/>
      <c r="LRO261" s="7"/>
      <c r="LRP261" s="7"/>
      <c r="LRQ261" s="7"/>
      <c r="LRR261" s="7"/>
      <c r="LRS261" s="7"/>
      <c r="LRT261" s="7"/>
      <c r="LRU261" s="7"/>
      <c r="LRV261" s="7"/>
      <c r="LRW261" s="7"/>
      <c r="LRX261" s="7"/>
      <c r="LRY261" s="7"/>
      <c r="LRZ261" s="7"/>
      <c r="LSA261" s="7"/>
      <c r="LSB261" s="7"/>
      <c r="LSC261" s="7"/>
      <c r="LSD261" s="7"/>
      <c r="LSE261" s="7"/>
      <c r="LSF261" s="7"/>
      <c r="LSG261" s="7"/>
      <c r="LSH261" s="7"/>
      <c r="LSI261" s="7"/>
      <c r="LSJ261" s="7"/>
      <c r="LSK261" s="7"/>
      <c r="LSL261" s="7"/>
      <c r="LSM261" s="7"/>
      <c r="LSN261" s="7"/>
      <c r="LSO261" s="7"/>
      <c r="LSP261" s="7"/>
      <c r="LSQ261" s="7"/>
      <c r="LSR261" s="7"/>
      <c r="LSS261" s="7"/>
      <c r="LST261" s="7"/>
      <c r="LSU261" s="7"/>
      <c r="LSV261" s="7"/>
      <c r="LSW261" s="7"/>
      <c r="LSX261" s="7"/>
      <c r="LSY261" s="7"/>
      <c r="LSZ261" s="7"/>
      <c r="LTA261" s="7"/>
      <c r="LTB261" s="7"/>
      <c r="LTC261" s="7"/>
      <c r="LTD261" s="7"/>
      <c r="LTE261" s="7"/>
      <c r="LTF261" s="7"/>
      <c r="LTG261" s="7"/>
      <c r="LTH261" s="7"/>
      <c r="LTI261" s="7"/>
      <c r="LTJ261" s="7"/>
      <c r="LTK261" s="7"/>
      <c r="LTL261" s="7"/>
      <c r="LTM261" s="7"/>
      <c r="LTN261" s="7"/>
      <c r="LTO261" s="7"/>
      <c r="LTP261" s="7"/>
      <c r="LTQ261" s="7"/>
      <c r="LTR261" s="7"/>
      <c r="LTS261" s="7"/>
      <c r="LTT261" s="7"/>
      <c r="LTU261" s="7"/>
      <c r="LTV261" s="7"/>
      <c r="LTW261" s="7"/>
      <c r="LTX261" s="7"/>
      <c r="LTY261" s="7"/>
      <c r="LTZ261" s="7"/>
      <c r="LUA261" s="7"/>
      <c r="LUB261" s="7"/>
      <c r="LUC261" s="7"/>
      <c r="LUD261" s="7"/>
      <c r="LUE261" s="7"/>
      <c r="LUF261" s="7"/>
      <c r="LUG261" s="7"/>
      <c r="LUH261" s="7"/>
      <c r="LUI261" s="7"/>
      <c r="LUJ261" s="7"/>
      <c r="LUK261" s="7"/>
      <c r="LUL261" s="7"/>
      <c r="LUM261" s="7"/>
      <c r="LUN261" s="7"/>
      <c r="LUO261" s="7"/>
      <c r="LUP261" s="7"/>
      <c r="LUQ261" s="7"/>
      <c r="LUR261" s="7"/>
      <c r="LUS261" s="7"/>
      <c r="LUT261" s="7"/>
      <c r="LUU261" s="7"/>
      <c r="LUV261" s="7"/>
      <c r="LUW261" s="7"/>
      <c r="LUX261" s="7"/>
      <c r="LUY261" s="7"/>
      <c r="LUZ261" s="7"/>
      <c r="LVA261" s="7"/>
      <c r="LVB261" s="7"/>
      <c r="LVC261" s="7"/>
      <c r="LVD261" s="7"/>
      <c r="LVE261" s="7"/>
      <c r="LVF261" s="7"/>
      <c r="LVG261" s="7"/>
      <c r="LVH261" s="7"/>
      <c r="LVI261" s="7"/>
      <c r="LVJ261" s="7"/>
      <c r="LVK261" s="7"/>
      <c r="LVL261" s="7"/>
      <c r="LVM261" s="7"/>
      <c r="LVN261" s="7"/>
      <c r="LVO261" s="7"/>
      <c r="LVP261" s="7"/>
      <c r="LVQ261" s="7"/>
      <c r="LVR261" s="7"/>
      <c r="LVS261" s="7"/>
      <c r="LVT261" s="7"/>
      <c r="LVU261" s="7"/>
      <c r="LVV261" s="7"/>
      <c r="LVW261" s="7"/>
      <c r="LVX261" s="7"/>
      <c r="LVY261" s="7"/>
      <c r="LVZ261" s="7"/>
      <c r="LWA261" s="7"/>
      <c r="LWB261" s="7"/>
      <c r="LWC261" s="7"/>
      <c r="LWD261" s="7"/>
      <c r="LWE261" s="7"/>
      <c r="LWF261" s="7"/>
      <c r="LWG261" s="7"/>
      <c r="LWH261" s="7"/>
      <c r="LWI261" s="7"/>
      <c r="LWJ261" s="7"/>
      <c r="LWK261" s="7"/>
      <c r="LWL261" s="7"/>
      <c r="LWM261" s="7"/>
      <c r="LWN261" s="7"/>
      <c r="LWO261" s="7"/>
      <c r="LWP261" s="7"/>
      <c r="LWQ261" s="7"/>
      <c r="LWR261" s="7"/>
      <c r="LWS261" s="7"/>
      <c r="LWT261" s="7"/>
      <c r="LWU261" s="7"/>
      <c r="LWV261" s="7"/>
      <c r="LWW261" s="7"/>
      <c r="LWX261" s="7"/>
      <c r="LWY261" s="7"/>
      <c r="LWZ261" s="7"/>
      <c r="LXA261" s="7"/>
      <c r="LXB261" s="7"/>
      <c r="LXC261" s="7"/>
      <c r="LXD261" s="7"/>
      <c r="LXE261" s="7"/>
      <c r="LXF261" s="7"/>
      <c r="LXG261" s="7"/>
      <c r="LXH261" s="7"/>
      <c r="LXI261" s="7"/>
      <c r="LXJ261" s="7"/>
      <c r="LXK261" s="7"/>
      <c r="LXL261" s="7"/>
      <c r="LXM261" s="7"/>
      <c r="LXN261" s="7"/>
      <c r="LXO261" s="7"/>
      <c r="LXP261" s="7"/>
      <c r="LXQ261" s="7"/>
      <c r="LXR261" s="7"/>
      <c r="LXS261" s="7"/>
      <c r="LXT261" s="7"/>
      <c r="LXU261" s="7"/>
      <c r="LXV261" s="7"/>
      <c r="LXW261" s="7"/>
      <c r="LXX261" s="7"/>
      <c r="LXY261" s="7"/>
      <c r="LXZ261" s="7"/>
      <c r="LYA261" s="7"/>
      <c r="LYB261" s="7"/>
      <c r="LYC261" s="7"/>
      <c r="LYD261" s="7"/>
      <c r="LYE261" s="7"/>
      <c r="LYF261" s="7"/>
      <c r="LYG261" s="7"/>
      <c r="LYH261" s="7"/>
      <c r="LYI261" s="7"/>
      <c r="LYJ261" s="7"/>
      <c r="LYK261" s="7"/>
      <c r="LYL261" s="7"/>
      <c r="LYM261" s="7"/>
      <c r="LYN261" s="7"/>
      <c r="LYO261" s="7"/>
      <c r="LYP261" s="7"/>
      <c r="LYQ261" s="7"/>
      <c r="LYR261" s="7"/>
      <c r="LYS261" s="7"/>
      <c r="LYT261" s="7"/>
      <c r="LYU261" s="7"/>
      <c r="LYV261" s="7"/>
      <c r="LYW261" s="7"/>
      <c r="LYX261" s="7"/>
      <c r="LYY261" s="7"/>
      <c r="LYZ261" s="7"/>
      <c r="LZA261" s="7"/>
      <c r="LZB261" s="7"/>
      <c r="LZC261" s="7"/>
      <c r="LZD261" s="7"/>
      <c r="LZE261" s="7"/>
      <c r="LZF261" s="7"/>
      <c r="LZG261" s="7"/>
      <c r="LZH261" s="7"/>
      <c r="LZI261" s="7"/>
      <c r="LZJ261" s="7"/>
      <c r="LZK261" s="7"/>
      <c r="LZL261" s="7"/>
      <c r="LZM261" s="7"/>
      <c r="LZN261" s="7"/>
      <c r="LZO261" s="7"/>
      <c r="LZP261" s="7"/>
      <c r="LZQ261" s="7"/>
      <c r="LZR261" s="7"/>
      <c r="LZS261" s="7"/>
      <c r="LZT261" s="7"/>
      <c r="LZU261" s="7"/>
      <c r="LZV261" s="7"/>
      <c r="LZW261" s="7"/>
      <c r="LZX261" s="7"/>
      <c r="LZY261" s="7"/>
      <c r="LZZ261" s="7"/>
      <c r="MAA261" s="7"/>
      <c r="MAB261" s="7"/>
      <c r="MAC261" s="7"/>
      <c r="MAD261" s="7"/>
      <c r="MAE261" s="7"/>
      <c r="MAF261" s="7"/>
      <c r="MAG261" s="7"/>
      <c r="MAH261" s="7"/>
      <c r="MAI261" s="7"/>
      <c r="MAJ261" s="7"/>
      <c r="MAK261" s="7"/>
      <c r="MAL261" s="7"/>
      <c r="MAM261" s="7"/>
      <c r="MAN261" s="7"/>
      <c r="MAO261" s="7"/>
      <c r="MAP261" s="7"/>
      <c r="MAQ261" s="7"/>
      <c r="MAR261" s="7"/>
      <c r="MAS261" s="7"/>
      <c r="MAT261" s="7"/>
      <c r="MAU261" s="7"/>
      <c r="MAV261" s="7"/>
      <c r="MAW261" s="7"/>
      <c r="MAX261" s="7"/>
      <c r="MAY261" s="7"/>
      <c r="MAZ261" s="7"/>
      <c r="MBA261" s="7"/>
      <c r="MBB261" s="7"/>
      <c r="MBC261" s="7"/>
      <c r="MBD261" s="7"/>
      <c r="MBE261" s="7"/>
      <c r="MBF261" s="7"/>
      <c r="MBG261" s="7"/>
      <c r="MBH261" s="7"/>
      <c r="MBI261" s="7"/>
      <c r="MBJ261" s="7"/>
      <c r="MBK261" s="7"/>
      <c r="MBL261" s="7"/>
      <c r="MBM261" s="7"/>
      <c r="MBN261" s="7"/>
      <c r="MBO261" s="7"/>
      <c r="MBP261" s="7"/>
      <c r="MBQ261" s="7"/>
      <c r="MBR261" s="7"/>
      <c r="MBS261" s="7"/>
      <c r="MBT261" s="7"/>
      <c r="MBU261" s="7"/>
      <c r="MBV261" s="7"/>
      <c r="MBW261" s="7"/>
      <c r="MBX261" s="7"/>
      <c r="MBY261" s="7"/>
      <c r="MBZ261" s="7"/>
      <c r="MCA261" s="7"/>
      <c r="MCB261" s="7"/>
      <c r="MCC261" s="7"/>
      <c r="MCD261" s="7"/>
      <c r="MCE261" s="7"/>
      <c r="MCF261" s="7"/>
      <c r="MCG261" s="7"/>
      <c r="MCH261" s="7"/>
      <c r="MCI261" s="7"/>
      <c r="MCJ261" s="7"/>
      <c r="MCK261" s="7"/>
      <c r="MCL261" s="7"/>
      <c r="MCM261" s="7"/>
      <c r="MCN261" s="7"/>
      <c r="MCO261" s="7"/>
      <c r="MCP261" s="7"/>
      <c r="MCQ261" s="7"/>
      <c r="MCR261" s="7"/>
      <c r="MCS261" s="7"/>
      <c r="MCT261" s="7"/>
      <c r="MCU261" s="7"/>
      <c r="MCV261" s="7"/>
      <c r="MCW261" s="7"/>
      <c r="MCX261" s="7"/>
      <c r="MCY261" s="7"/>
      <c r="MCZ261" s="7"/>
      <c r="MDA261" s="7"/>
      <c r="MDB261" s="7"/>
      <c r="MDC261" s="7"/>
      <c r="MDD261" s="7"/>
      <c r="MDE261" s="7"/>
      <c r="MDF261" s="7"/>
      <c r="MDG261" s="7"/>
      <c r="MDH261" s="7"/>
      <c r="MDI261" s="7"/>
      <c r="MDJ261" s="7"/>
      <c r="MDK261" s="7"/>
      <c r="MDL261" s="7"/>
      <c r="MDM261" s="7"/>
      <c r="MDN261" s="7"/>
      <c r="MDO261" s="7"/>
      <c r="MDP261" s="7"/>
      <c r="MDQ261" s="7"/>
      <c r="MDR261" s="7"/>
      <c r="MDS261" s="7"/>
      <c r="MDT261" s="7"/>
      <c r="MDU261" s="7"/>
      <c r="MDV261" s="7"/>
      <c r="MDW261" s="7"/>
      <c r="MDX261" s="7"/>
      <c r="MDY261" s="7"/>
      <c r="MDZ261" s="7"/>
      <c r="MEA261" s="7"/>
      <c r="MEB261" s="7"/>
      <c r="MEC261" s="7"/>
      <c r="MED261" s="7"/>
      <c r="MEE261" s="7"/>
      <c r="MEF261" s="7"/>
      <c r="MEG261" s="7"/>
      <c r="MEH261" s="7"/>
      <c r="MEI261" s="7"/>
      <c r="MEJ261" s="7"/>
      <c r="MEK261" s="7"/>
      <c r="MEL261" s="7"/>
      <c r="MEM261" s="7"/>
      <c r="MEN261" s="7"/>
      <c r="MEO261" s="7"/>
      <c r="MEP261" s="7"/>
      <c r="MEQ261" s="7"/>
      <c r="MER261" s="7"/>
      <c r="MES261" s="7"/>
      <c r="MET261" s="7"/>
      <c r="MEU261" s="7"/>
      <c r="MEV261" s="7"/>
      <c r="MEW261" s="7"/>
      <c r="MEX261" s="7"/>
      <c r="MEY261" s="7"/>
      <c r="MEZ261" s="7"/>
      <c r="MFA261" s="7"/>
      <c r="MFB261" s="7"/>
      <c r="MFC261" s="7"/>
      <c r="MFD261" s="7"/>
      <c r="MFE261" s="7"/>
      <c r="MFF261" s="7"/>
      <c r="MFG261" s="7"/>
      <c r="MFH261" s="7"/>
      <c r="MFI261" s="7"/>
      <c r="MFJ261" s="7"/>
      <c r="MFK261" s="7"/>
      <c r="MFL261" s="7"/>
      <c r="MFM261" s="7"/>
      <c r="MFN261" s="7"/>
      <c r="MFO261" s="7"/>
      <c r="MFP261" s="7"/>
      <c r="MFQ261" s="7"/>
      <c r="MFR261" s="7"/>
      <c r="MFS261" s="7"/>
      <c r="MFT261" s="7"/>
      <c r="MFU261" s="7"/>
      <c r="MFV261" s="7"/>
      <c r="MFW261" s="7"/>
      <c r="MFX261" s="7"/>
      <c r="MFY261" s="7"/>
      <c r="MFZ261" s="7"/>
      <c r="MGA261" s="7"/>
      <c r="MGB261" s="7"/>
      <c r="MGC261" s="7"/>
      <c r="MGD261" s="7"/>
      <c r="MGE261" s="7"/>
      <c r="MGF261" s="7"/>
      <c r="MGG261" s="7"/>
      <c r="MGH261" s="7"/>
      <c r="MGI261" s="7"/>
      <c r="MGJ261" s="7"/>
      <c r="MGK261" s="7"/>
      <c r="MGL261" s="7"/>
      <c r="MGM261" s="7"/>
      <c r="MGN261" s="7"/>
      <c r="MGO261" s="7"/>
      <c r="MGP261" s="7"/>
      <c r="MGQ261" s="7"/>
      <c r="MGR261" s="7"/>
      <c r="MGS261" s="7"/>
      <c r="MGT261" s="7"/>
      <c r="MGU261" s="7"/>
      <c r="MGV261" s="7"/>
      <c r="MGW261" s="7"/>
      <c r="MGX261" s="7"/>
      <c r="MGY261" s="7"/>
      <c r="MGZ261" s="7"/>
      <c r="MHA261" s="7"/>
      <c r="MHB261" s="7"/>
      <c r="MHC261" s="7"/>
      <c r="MHD261" s="7"/>
      <c r="MHE261" s="7"/>
      <c r="MHF261" s="7"/>
      <c r="MHG261" s="7"/>
      <c r="MHH261" s="7"/>
      <c r="MHI261" s="7"/>
      <c r="MHJ261" s="7"/>
      <c r="MHK261" s="7"/>
      <c r="MHL261" s="7"/>
      <c r="MHM261" s="7"/>
      <c r="MHN261" s="7"/>
      <c r="MHO261" s="7"/>
      <c r="MHP261" s="7"/>
      <c r="MHQ261" s="7"/>
      <c r="MHR261" s="7"/>
      <c r="MHS261" s="7"/>
      <c r="MHT261" s="7"/>
      <c r="MHU261" s="7"/>
      <c r="MHV261" s="7"/>
      <c r="MHW261" s="7"/>
      <c r="MHX261" s="7"/>
      <c r="MHY261" s="7"/>
      <c r="MHZ261" s="7"/>
      <c r="MIA261" s="7"/>
      <c r="MIB261" s="7"/>
      <c r="MIC261" s="7"/>
      <c r="MID261" s="7"/>
      <c r="MIE261" s="7"/>
      <c r="MIF261" s="7"/>
      <c r="MIG261" s="7"/>
      <c r="MIH261" s="7"/>
      <c r="MII261" s="7"/>
      <c r="MIJ261" s="7"/>
      <c r="MIK261" s="7"/>
      <c r="MIL261" s="7"/>
      <c r="MIM261" s="7"/>
      <c r="MIN261" s="7"/>
      <c r="MIO261" s="7"/>
      <c r="MIP261" s="7"/>
      <c r="MIQ261" s="7"/>
      <c r="MIR261" s="7"/>
      <c r="MIS261" s="7"/>
      <c r="MIT261" s="7"/>
      <c r="MIU261" s="7"/>
      <c r="MIV261" s="7"/>
      <c r="MIW261" s="7"/>
      <c r="MIX261" s="7"/>
      <c r="MIY261" s="7"/>
      <c r="MIZ261" s="7"/>
      <c r="MJA261" s="7"/>
      <c r="MJB261" s="7"/>
      <c r="MJC261" s="7"/>
      <c r="MJD261" s="7"/>
      <c r="MJE261" s="7"/>
      <c r="MJF261" s="7"/>
      <c r="MJG261" s="7"/>
      <c r="MJH261" s="7"/>
      <c r="MJI261" s="7"/>
      <c r="MJJ261" s="7"/>
      <c r="MJK261" s="7"/>
      <c r="MJL261" s="7"/>
      <c r="MJM261" s="7"/>
      <c r="MJN261" s="7"/>
      <c r="MJO261" s="7"/>
      <c r="MJP261" s="7"/>
      <c r="MJQ261" s="7"/>
      <c r="MJR261" s="7"/>
      <c r="MJS261" s="7"/>
      <c r="MJT261" s="7"/>
      <c r="MJU261" s="7"/>
      <c r="MJV261" s="7"/>
      <c r="MJW261" s="7"/>
      <c r="MJX261" s="7"/>
      <c r="MJY261" s="7"/>
      <c r="MJZ261" s="7"/>
      <c r="MKA261" s="7"/>
      <c r="MKB261" s="7"/>
      <c r="MKC261" s="7"/>
      <c r="MKD261" s="7"/>
      <c r="MKE261" s="7"/>
      <c r="MKF261" s="7"/>
      <c r="MKG261" s="7"/>
      <c r="MKH261" s="7"/>
      <c r="MKI261" s="7"/>
      <c r="MKJ261" s="7"/>
      <c r="MKK261" s="7"/>
      <c r="MKL261" s="7"/>
      <c r="MKM261" s="7"/>
      <c r="MKN261" s="7"/>
      <c r="MKO261" s="7"/>
      <c r="MKP261" s="7"/>
      <c r="MKQ261" s="7"/>
      <c r="MKR261" s="7"/>
      <c r="MKS261" s="7"/>
      <c r="MKT261" s="7"/>
      <c r="MKU261" s="7"/>
      <c r="MKV261" s="7"/>
      <c r="MKW261" s="7"/>
      <c r="MKX261" s="7"/>
      <c r="MKY261" s="7"/>
      <c r="MKZ261" s="7"/>
      <c r="MLA261" s="7"/>
      <c r="MLB261" s="7"/>
      <c r="MLC261" s="7"/>
      <c r="MLD261" s="7"/>
      <c r="MLE261" s="7"/>
      <c r="MLF261" s="7"/>
      <c r="MLG261" s="7"/>
      <c r="MLH261" s="7"/>
      <c r="MLI261" s="7"/>
      <c r="MLJ261" s="7"/>
      <c r="MLK261" s="7"/>
      <c r="MLL261" s="7"/>
      <c r="MLM261" s="7"/>
      <c r="MLN261" s="7"/>
      <c r="MLO261" s="7"/>
      <c r="MLP261" s="7"/>
      <c r="MLQ261" s="7"/>
      <c r="MLR261" s="7"/>
      <c r="MLS261" s="7"/>
      <c r="MLT261" s="7"/>
      <c r="MLU261" s="7"/>
      <c r="MLV261" s="7"/>
      <c r="MLW261" s="7"/>
      <c r="MLX261" s="7"/>
      <c r="MLY261" s="7"/>
      <c r="MLZ261" s="7"/>
      <c r="MMA261" s="7"/>
      <c r="MMB261" s="7"/>
      <c r="MMC261" s="7"/>
      <c r="MMD261" s="7"/>
      <c r="MME261" s="7"/>
      <c r="MMF261" s="7"/>
      <c r="MMG261" s="7"/>
      <c r="MMH261" s="7"/>
      <c r="MMI261" s="7"/>
      <c r="MMJ261" s="7"/>
      <c r="MMK261" s="7"/>
      <c r="MML261" s="7"/>
      <c r="MMM261" s="7"/>
      <c r="MMN261" s="7"/>
      <c r="MMO261" s="7"/>
      <c r="MMP261" s="7"/>
      <c r="MMQ261" s="7"/>
      <c r="MMR261" s="7"/>
      <c r="MMS261" s="7"/>
      <c r="MMT261" s="7"/>
      <c r="MMU261" s="7"/>
      <c r="MMV261" s="7"/>
      <c r="MMW261" s="7"/>
      <c r="MMX261" s="7"/>
      <c r="MMY261" s="7"/>
      <c r="MMZ261" s="7"/>
      <c r="MNA261" s="7"/>
      <c r="MNB261" s="7"/>
      <c r="MNC261" s="7"/>
      <c r="MND261" s="7"/>
      <c r="MNE261" s="7"/>
      <c r="MNF261" s="7"/>
      <c r="MNG261" s="7"/>
      <c r="MNH261" s="7"/>
      <c r="MNI261" s="7"/>
      <c r="MNJ261" s="7"/>
      <c r="MNK261" s="7"/>
      <c r="MNL261" s="7"/>
      <c r="MNM261" s="7"/>
      <c r="MNN261" s="7"/>
      <c r="MNO261" s="7"/>
      <c r="MNP261" s="7"/>
      <c r="MNQ261" s="7"/>
      <c r="MNR261" s="7"/>
      <c r="MNS261" s="7"/>
      <c r="MNT261" s="7"/>
      <c r="MNU261" s="7"/>
      <c r="MNV261" s="7"/>
      <c r="MNW261" s="7"/>
      <c r="MNX261" s="7"/>
      <c r="MNY261" s="7"/>
      <c r="MNZ261" s="7"/>
      <c r="MOA261" s="7"/>
      <c r="MOB261" s="7"/>
      <c r="MOC261" s="7"/>
      <c r="MOD261" s="7"/>
      <c r="MOE261" s="7"/>
      <c r="MOF261" s="7"/>
      <c r="MOG261" s="7"/>
      <c r="MOH261" s="7"/>
      <c r="MOI261" s="7"/>
      <c r="MOJ261" s="7"/>
      <c r="MOK261" s="7"/>
      <c r="MOL261" s="7"/>
      <c r="MOM261" s="7"/>
      <c r="MON261" s="7"/>
      <c r="MOO261" s="7"/>
      <c r="MOP261" s="7"/>
      <c r="MOQ261" s="7"/>
      <c r="MOR261" s="7"/>
      <c r="MOS261" s="7"/>
      <c r="MOT261" s="7"/>
      <c r="MOU261" s="7"/>
      <c r="MOV261" s="7"/>
      <c r="MOW261" s="7"/>
      <c r="MOX261" s="7"/>
      <c r="MOY261" s="7"/>
      <c r="MOZ261" s="7"/>
      <c r="MPA261" s="7"/>
      <c r="MPB261" s="7"/>
      <c r="MPC261" s="7"/>
      <c r="MPD261" s="7"/>
      <c r="MPE261" s="7"/>
      <c r="MPF261" s="7"/>
      <c r="MPG261" s="7"/>
      <c r="MPH261" s="7"/>
      <c r="MPI261" s="7"/>
      <c r="MPJ261" s="7"/>
      <c r="MPK261" s="7"/>
      <c r="MPL261" s="7"/>
      <c r="MPM261" s="7"/>
      <c r="MPN261" s="7"/>
      <c r="MPO261" s="7"/>
      <c r="MPP261" s="7"/>
      <c r="MPQ261" s="7"/>
      <c r="MPR261" s="7"/>
      <c r="MPS261" s="7"/>
      <c r="MPT261" s="7"/>
      <c r="MPU261" s="7"/>
      <c r="MPV261" s="7"/>
      <c r="MPW261" s="7"/>
      <c r="MPX261" s="7"/>
      <c r="MPY261" s="7"/>
      <c r="MPZ261" s="7"/>
      <c r="MQA261" s="7"/>
      <c r="MQB261" s="7"/>
      <c r="MQC261" s="7"/>
      <c r="MQD261" s="7"/>
      <c r="MQE261" s="7"/>
      <c r="MQF261" s="7"/>
      <c r="MQG261" s="7"/>
      <c r="MQH261" s="7"/>
      <c r="MQI261" s="7"/>
      <c r="MQJ261" s="7"/>
      <c r="MQK261" s="7"/>
      <c r="MQL261" s="7"/>
      <c r="MQM261" s="7"/>
      <c r="MQN261" s="7"/>
      <c r="MQO261" s="7"/>
      <c r="MQP261" s="7"/>
      <c r="MQQ261" s="7"/>
      <c r="MQR261" s="7"/>
      <c r="MQS261" s="7"/>
      <c r="MQT261" s="7"/>
      <c r="MQU261" s="7"/>
      <c r="MQV261" s="7"/>
      <c r="MQW261" s="7"/>
      <c r="MQX261" s="7"/>
      <c r="MQY261" s="7"/>
      <c r="MQZ261" s="7"/>
      <c r="MRA261" s="7"/>
      <c r="MRB261" s="7"/>
      <c r="MRC261" s="7"/>
      <c r="MRD261" s="7"/>
      <c r="MRE261" s="7"/>
      <c r="MRF261" s="7"/>
      <c r="MRG261" s="7"/>
      <c r="MRH261" s="7"/>
      <c r="MRI261" s="7"/>
      <c r="MRJ261" s="7"/>
      <c r="MRK261" s="7"/>
      <c r="MRL261" s="7"/>
      <c r="MRM261" s="7"/>
      <c r="MRN261" s="7"/>
      <c r="MRO261" s="7"/>
      <c r="MRP261" s="7"/>
      <c r="MRQ261" s="7"/>
      <c r="MRR261" s="7"/>
      <c r="MRS261" s="7"/>
      <c r="MRT261" s="7"/>
      <c r="MRU261" s="7"/>
      <c r="MRV261" s="7"/>
      <c r="MRW261" s="7"/>
      <c r="MRX261" s="7"/>
      <c r="MRY261" s="7"/>
      <c r="MRZ261" s="7"/>
      <c r="MSA261" s="7"/>
      <c r="MSB261" s="7"/>
      <c r="MSC261" s="7"/>
      <c r="MSD261" s="7"/>
      <c r="MSE261" s="7"/>
      <c r="MSF261" s="7"/>
      <c r="MSG261" s="7"/>
      <c r="MSH261" s="7"/>
      <c r="MSI261" s="7"/>
      <c r="MSJ261" s="7"/>
      <c r="MSK261" s="7"/>
      <c r="MSL261" s="7"/>
      <c r="MSM261" s="7"/>
      <c r="MSN261" s="7"/>
      <c r="MSO261" s="7"/>
      <c r="MSP261" s="7"/>
      <c r="MSQ261" s="7"/>
      <c r="MSR261" s="7"/>
      <c r="MSS261" s="7"/>
      <c r="MST261" s="7"/>
      <c r="MSU261" s="7"/>
      <c r="MSV261" s="7"/>
      <c r="MSW261" s="7"/>
      <c r="MSX261" s="7"/>
      <c r="MSY261" s="7"/>
      <c r="MSZ261" s="7"/>
      <c r="MTA261" s="7"/>
      <c r="MTB261" s="7"/>
      <c r="MTC261" s="7"/>
      <c r="MTD261" s="7"/>
      <c r="MTE261" s="7"/>
      <c r="MTF261" s="7"/>
      <c r="MTG261" s="7"/>
      <c r="MTH261" s="7"/>
      <c r="MTI261" s="7"/>
      <c r="MTJ261" s="7"/>
      <c r="MTK261" s="7"/>
      <c r="MTL261" s="7"/>
      <c r="MTM261" s="7"/>
      <c r="MTN261" s="7"/>
      <c r="MTO261" s="7"/>
      <c r="MTP261" s="7"/>
      <c r="MTQ261" s="7"/>
      <c r="MTR261" s="7"/>
      <c r="MTS261" s="7"/>
      <c r="MTT261" s="7"/>
      <c r="MTU261" s="7"/>
      <c r="MTV261" s="7"/>
      <c r="MTW261" s="7"/>
      <c r="MTX261" s="7"/>
      <c r="MTY261" s="7"/>
      <c r="MTZ261" s="7"/>
      <c r="MUA261" s="7"/>
      <c r="MUB261" s="7"/>
      <c r="MUC261" s="7"/>
      <c r="MUD261" s="7"/>
      <c r="MUE261" s="7"/>
      <c r="MUF261" s="7"/>
      <c r="MUG261" s="7"/>
      <c r="MUH261" s="7"/>
      <c r="MUI261" s="7"/>
      <c r="MUJ261" s="7"/>
      <c r="MUK261" s="7"/>
      <c r="MUL261" s="7"/>
      <c r="MUM261" s="7"/>
      <c r="MUN261" s="7"/>
      <c r="MUO261" s="7"/>
      <c r="MUP261" s="7"/>
      <c r="MUQ261" s="7"/>
      <c r="MUR261" s="7"/>
      <c r="MUS261" s="7"/>
      <c r="MUT261" s="7"/>
      <c r="MUU261" s="7"/>
      <c r="MUV261" s="7"/>
      <c r="MUW261" s="7"/>
      <c r="MUX261" s="7"/>
      <c r="MUY261" s="7"/>
      <c r="MUZ261" s="7"/>
      <c r="MVA261" s="7"/>
      <c r="MVB261" s="7"/>
      <c r="MVC261" s="7"/>
      <c r="MVD261" s="7"/>
      <c r="MVE261" s="7"/>
      <c r="MVF261" s="7"/>
      <c r="MVG261" s="7"/>
      <c r="MVH261" s="7"/>
      <c r="MVI261" s="7"/>
      <c r="MVJ261" s="7"/>
      <c r="MVK261" s="7"/>
      <c r="MVL261" s="7"/>
      <c r="MVM261" s="7"/>
      <c r="MVN261" s="7"/>
      <c r="MVO261" s="7"/>
      <c r="MVP261" s="7"/>
      <c r="MVQ261" s="7"/>
      <c r="MVR261" s="7"/>
      <c r="MVS261" s="7"/>
      <c r="MVT261" s="7"/>
      <c r="MVU261" s="7"/>
      <c r="MVV261" s="7"/>
      <c r="MVW261" s="7"/>
      <c r="MVX261" s="7"/>
      <c r="MVY261" s="7"/>
      <c r="MVZ261" s="7"/>
      <c r="MWA261" s="7"/>
      <c r="MWB261" s="7"/>
      <c r="MWC261" s="7"/>
      <c r="MWD261" s="7"/>
      <c r="MWE261" s="7"/>
      <c r="MWF261" s="7"/>
      <c r="MWG261" s="7"/>
      <c r="MWH261" s="7"/>
      <c r="MWI261" s="7"/>
      <c r="MWJ261" s="7"/>
      <c r="MWK261" s="7"/>
      <c r="MWL261" s="7"/>
      <c r="MWM261" s="7"/>
      <c r="MWN261" s="7"/>
      <c r="MWO261" s="7"/>
      <c r="MWP261" s="7"/>
      <c r="MWQ261" s="7"/>
      <c r="MWR261" s="7"/>
      <c r="MWS261" s="7"/>
      <c r="MWT261" s="7"/>
      <c r="MWU261" s="7"/>
      <c r="MWV261" s="7"/>
      <c r="MWW261" s="7"/>
      <c r="MWX261" s="7"/>
      <c r="MWY261" s="7"/>
      <c r="MWZ261" s="7"/>
      <c r="MXA261" s="7"/>
      <c r="MXB261" s="7"/>
      <c r="MXC261" s="7"/>
      <c r="MXD261" s="7"/>
      <c r="MXE261" s="7"/>
      <c r="MXF261" s="7"/>
      <c r="MXG261" s="7"/>
      <c r="MXH261" s="7"/>
      <c r="MXI261" s="7"/>
      <c r="MXJ261" s="7"/>
      <c r="MXK261" s="7"/>
      <c r="MXL261" s="7"/>
      <c r="MXM261" s="7"/>
      <c r="MXN261" s="7"/>
      <c r="MXO261" s="7"/>
      <c r="MXP261" s="7"/>
      <c r="MXQ261" s="7"/>
      <c r="MXR261" s="7"/>
      <c r="MXS261" s="7"/>
      <c r="MXT261" s="7"/>
      <c r="MXU261" s="7"/>
      <c r="MXV261" s="7"/>
      <c r="MXW261" s="7"/>
      <c r="MXX261" s="7"/>
      <c r="MXY261" s="7"/>
      <c r="MXZ261" s="7"/>
      <c r="MYA261" s="7"/>
      <c r="MYB261" s="7"/>
      <c r="MYC261" s="7"/>
      <c r="MYD261" s="7"/>
      <c r="MYE261" s="7"/>
      <c r="MYF261" s="7"/>
      <c r="MYG261" s="7"/>
      <c r="MYH261" s="7"/>
      <c r="MYI261" s="7"/>
      <c r="MYJ261" s="7"/>
      <c r="MYK261" s="7"/>
      <c r="MYL261" s="7"/>
      <c r="MYM261" s="7"/>
      <c r="MYN261" s="7"/>
      <c r="MYO261" s="7"/>
      <c r="MYP261" s="7"/>
      <c r="MYQ261" s="7"/>
      <c r="MYR261" s="7"/>
      <c r="MYS261" s="7"/>
      <c r="MYT261" s="7"/>
      <c r="MYU261" s="7"/>
      <c r="MYV261" s="7"/>
      <c r="MYW261" s="7"/>
      <c r="MYX261" s="7"/>
      <c r="MYY261" s="7"/>
      <c r="MYZ261" s="7"/>
      <c r="MZA261" s="7"/>
      <c r="MZB261" s="7"/>
      <c r="MZC261" s="7"/>
      <c r="MZD261" s="7"/>
      <c r="MZE261" s="7"/>
      <c r="MZF261" s="7"/>
      <c r="MZG261" s="7"/>
      <c r="MZH261" s="7"/>
      <c r="MZI261" s="7"/>
      <c r="MZJ261" s="7"/>
      <c r="MZK261" s="7"/>
      <c r="MZL261" s="7"/>
      <c r="MZM261" s="7"/>
      <c r="MZN261" s="7"/>
      <c r="MZO261" s="7"/>
      <c r="MZP261" s="7"/>
      <c r="MZQ261" s="7"/>
      <c r="MZR261" s="7"/>
      <c r="MZS261" s="7"/>
      <c r="MZT261" s="7"/>
      <c r="MZU261" s="7"/>
      <c r="MZV261" s="7"/>
      <c r="MZW261" s="7"/>
      <c r="MZX261" s="7"/>
      <c r="MZY261" s="7"/>
      <c r="MZZ261" s="7"/>
      <c r="NAA261" s="7"/>
      <c r="NAB261" s="7"/>
      <c r="NAC261" s="7"/>
      <c r="NAD261" s="7"/>
      <c r="NAE261" s="7"/>
      <c r="NAF261" s="7"/>
      <c r="NAG261" s="7"/>
      <c r="NAH261" s="7"/>
      <c r="NAI261" s="7"/>
      <c r="NAJ261" s="7"/>
      <c r="NAK261" s="7"/>
      <c r="NAL261" s="7"/>
      <c r="NAM261" s="7"/>
      <c r="NAN261" s="7"/>
      <c r="NAO261" s="7"/>
      <c r="NAP261" s="7"/>
      <c r="NAQ261" s="7"/>
      <c r="NAR261" s="7"/>
      <c r="NAS261" s="7"/>
      <c r="NAT261" s="7"/>
      <c r="NAU261" s="7"/>
      <c r="NAV261" s="7"/>
      <c r="NAW261" s="7"/>
      <c r="NAX261" s="7"/>
      <c r="NAY261" s="7"/>
      <c r="NAZ261" s="7"/>
      <c r="NBA261" s="7"/>
      <c r="NBB261" s="7"/>
      <c r="NBC261" s="7"/>
      <c r="NBD261" s="7"/>
      <c r="NBE261" s="7"/>
      <c r="NBF261" s="7"/>
      <c r="NBG261" s="7"/>
      <c r="NBH261" s="7"/>
      <c r="NBI261" s="7"/>
      <c r="NBJ261" s="7"/>
      <c r="NBK261" s="7"/>
      <c r="NBL261" s="7"/>
      <c r="NBM261" s="7"/>
      <c r="NBN261" s="7"/>
      <c r="NBO261" s="7"/>
      <c r="NBP261" s="7"/>
      <c r="NBQ261" s="7"/>
      <c r="NBR261" s="7"/>
      <c r="NBS261" s="7"/>
      <c r="NBT261" s="7"/>
      <c r="NBU261" s="7"/>
      <c r="NBV261" s="7"/>
      <c r="NBW261" s="7"/>
      <c r="NBX261" s="7"/>
      <c r="NBY261" s="7"/>
      <c r="NBZ261" s="7"/>
      <c r="NCA261" s="7"/>
      <c r="NCB261" s="7"/>
      <c r="NCC261" s="7"/>
      <c r="NCD261" s="7"/>
      <c r="NCE261" s="7"/>
      <c r="NCF261" s="7"/>
      <c r="NCG261" s="7"/>
      <c r="NCH261" s="7"/>
      <c r="NCI261" s="7"/>
      <c r="NCJ261" s="7"/>
      <c r="NCK261" s="7"/>
      <c r="NCL261" s="7"/>
      <c r="NCM261" s="7"/>
      <c r="NCN261" s="7"/>
      <c r="NCO261" s="7"/>
      <c r="NCP261" s="7"/>
      <c r="NCQ261" s="7"/>
      <c r="NCR261" s="7"/>
      <c r="NCS261" s="7"/>
      <c r="NCT261" s="7"/>
      <c r="NCU261" s="7"/>
      <c r="NCV261" s="7"/>
      <c r="NCW261" s="7"/>
      <c r="NCX261" s="7"/>
      <c r="NCY261" s="7"/>
      <c r="NCZ261" s="7"/>
      <c r="NDA261" s="7"/>
      <c r="NDB261" s="7"/>
      <c r="NDC261" s="7"/>
      <c r="NDD261" s="7"/>
      <c r="NDE261" s="7"/>
      <c r="NDF261" s="7"/>
      <c r="NDG261" s="7"/>
      <c r="NDH261" s="7"/>
      <c r="NDI261" s="7"/>
      <c r="NDJ261" s="7"/>
      <c r="NDK261" s="7"/>
      <c r="NDL261" s="7"/>
      <c r="NDM261" s="7"/>
      <c r="NDN261" s="7"/>
      <c r="NDO261" s="7"/>
      <c r="NDP261" s="7"/>
      <c r="NDQ261" s="7"/>
      <c r="NDR261" s="7"/>
      <c r="NDS261" s="7"/>
      <c r="NDT261" s="7"/>
      <c r="NDU261" s="7"/>
      <c r="NDV261" s="7"/>
      <c r="NDW261" s="7"/>
      <c r="NDX261" s="7"/>
      <c r="NDY261" s="7"/>
      <c r="NDZ261" s="7"/>
      <c r="NEA261" s="7"/>
      <c r="NEB261" s="7"/>
      <c r="NEC261" s="7"/>
      <c r="NED261" s="7"/>
      <c r="NEE261" s="7"/>
      <c r="NEF261" s="7"/>
      <c r="NEG261" s="7"/>
      <c r="NEH261" s="7"/>
      <c r="NEI261" s="7"/>
      <c r="NEJ261" s="7"/>
      <c r="NEK261" s="7"/>
      <c r="NEL261" s="7"/>
      <c r="NEM261" s="7"/>
      <c r="NEN261" s="7"/>
      <c r="NEO261" s="7"/>
      <c r="NEP261" s="7"/>
      <c r="NEQ261" s="7"/>
      <c r="NER261" s="7"/>
      <c r="NES261" s="7"/>
      <c r="NET261" s="7"/>
      <c r="NEU261" s="7"/>
      <c r="NEV261" s="7"/>
      <c r="NEW261" s="7"/>
      <c r="NEX261" s="7"/>
      <c r="NEY261" s="7"/>
      <c r="NEZ261" s="7"/>
      <c r="NFA261" s="7"/>
      <c r="NFB261" s="7"/>
      <c r="NFC261" s="7"/>
      <c r="NFD261" s="7"/>
      <c r="NFE261" s="7"/>
      <c r="NFF261" s="7"/>
      <c r="NFG261" s="7"/>
      <c r="NFH261" s="7"/>
      <c r="NFI261" s="7"/>
      <c r="NFJ261" s="7"/>
      <c r="NFK261" s="7"/>
      <c r="NFL261" s="7"/>
      <c r="NFM261" s="7"/>
      <c r="NFN261" s="7"/>
      <c r="NFO261" s="7"/>
      <c r="NFP261" s="7"/>
      <c r="NFQ261" s="7"/>
      <c r="NFR261" s="7"/>
      <c r="NFS261" s="7"/>
      <c r="NFT261" s="7"/>
      <c r="NFU261" s="7"/>
      <c r="NFV261" s="7"/>
      <c r="NFW261" s="7"/>
      <c r="NFX261" s="7"/>
      <c r="NFY261" s="7"/>
      <c r="NFZ261" s="7"/>
      <c r="NGA261" s="7"/>
      <c r="NGB261" s="7"/>
      <c r="NGC261" s="7"/>
      <c r="NGD261" s="7"/>
      <c r="NGE261" s="7"/>
      <c r="NGF261" s="7"/>
      <c r="NGG261" s="7"/>
      <c r="NGH261" s="7"/>
      <c r="NGI261" s="7"/>
      <c r="NGJ261" s="7"/>
      <c r="NGK261" s="7"/>
      <c r="NGL261" s="7"/>
      <c r="NGM261" s="7"/>
      <c r="NGN261" s="7"/>
      <c r="NGO261" s="7"/>
      <c r="NGP261" s="7"/>
      <c r="NGQ261" s="7"/>
      <c r="NGR261" s="7"/>
      <c r="NGS261" s="7"/>
      <c r="NGT261" s="7"/>
      <c r="NGU261" s="7"/>
      <c r="NGV261" s="7"/>
      <c r="NGW261" s="7"/>
      <c r="NGX261" s="7"/>
      <c r="NGY261" s="7"/>
      <c r="NGZ261" s="7"/>
      <c r="NHA261" s="7"/>
      <c r="NHB261" s="7"/>
      <c r="NHC261" s="7"/>
      <c r="NHD261" s="7"/>
      <c r="NHE261" s="7"/>
      <c r="NHF261" s="7"/>
      <c r="NHG261" s="7"/>
      <c r="NHH261" s="7"/>
      <c r="NHI261" s="7"/>
      <c r="NHJ261" s="7"/>
      <c r="NHK261" s="7"/>
      <c r="NHL261" s="7"/>
      <c r="NHM261" s="7"/>
      <c r="NHN261" s="7"/>
      <c r="NHO261" s="7"/>
      <c r="NHP261" s="7"/>
      <c r="NHQ261" s="7"/>
      <c r="NHR261" s="7"/>
      <c r="NHS261" s="7"/>
      <c r="NHT261" s="7"/>
      <c r="NHU261" s="7"/>
      <c r="NHV261" s="7"/>
      <c r="NHW261" s="7"/>
      <c r="NHX261" s="7"/>
      <c r="NHY261" s="7"/>
      <c r="NHZ261" s="7"/>
      <c r="NIA261" s="7"/>
      <c r="NIB261" s="7"/>
      <c r="NIC261" s="7"/>
      <c r="NID261" s="7"/>
      <c r="NIE261" s="7"/>
      <c r="NIF261" s="7"/>
      <c r="NIG261" s="7"/>
      <c r="NIH261" s="7"/>
      <c r="NII261" s="7"/>
      <c r="NIJ261" s="7"/>
      <c r="NIK261" s="7"/>
      <c r="NIL261" s="7"/>
      <c r="NIM261" s="7"/>
      <c r="NIN261" s="7"/>
      <c r="NIO261" s="7"/>
      <c r="NIP261" s="7"/>
      <c r="NIQ261" s="7"/>
      <c r="NIR261" s="7"/>
      <c r="NIS261" s="7"/>
      <c r="NIT261" s="7"/>
      <c r="NIU261" s="7"/>
      <c r="NIV261" s="7"/>
      <c r="NIW261" s="7"/>
      <c r="NIX261" s="7"/>
      <c r="NIY261" s="7"/>
      <c r="NIZ261" s="7"/>
      <c r="NJA261" s="7"/>
      <c r="NJB261" s="7"/>
      <c r="NJC261" s="7"/>
      <c r="NJD261" s="7"/>
      <c r="NJE261" s="7"/>
      <c r="NJF261" s="7"/>
      <c r="NJG261" s="7"/>
      <c r="NJH261" s="7"/>
      <c r="NJI261" s="7"/>
      <c r="NJJ261" s="7"/>
      <c r="NJK261" s="7"/>
      <c r="NJL261" s="7"/>
      <c r="NJM261" s="7"/>
      <c r="NJN261" s="7"/>
      <c r="NJO261" s="7"/>
      <c r="NJP261" s="7"/>
      <c r="NJQ261" s="7"/>
      <c r="NJR261" s="7"/>
      <c r="NJS261" s="7"/>
      <c r="NJT261" s="7"/>
      <c r="NJU261" s="7"/>
      <c r="NJV261" s="7"/>
      <c r="NJW261" s="7"/>
      <c r="NJX261" s="7"/>
      <c r="NJY261" s="7"/>
      <c r="NJZ261" s="7"/>
      <c r="NKA261" s="7"/>
      <c r="NKB261" s="7"/>
      <c r="NKC261" s="7"/>
      <c r="NKD261" s="7"/>
      <c r="NKE261" s="7"/>
      <c r="NKF261" s="7"/>
      <c r="NKG261" s="7"/>
      <c r="NKH261" s="7"/>
      <c r="NKI261" s="7"/>
      <c r="NKJ261" s="7"/>
      <c r="NKK261" s="7"/>
      <c r="NKL261" s="7"/>
      <c r="NKM261" s="7"/>
      <c r="NKN261" s="7"/>
      <c r="NKO261" s="7"/>
      <c r="NKP261" s="7"/>
      <c r="NKQ261" s="7"/>
      <c r="NKR261" s="7"/>
      <c r="NKS261" s="7"/>
      <c r="NKT261" s="7"/>
      <c r="NKU261" s="7"/>
      <c r="NKV261" s="7"/>
      <c r="NKW261" s="7"/>
      <c r="NKX261" s="7"/>
      <c r="NKY261" s="7"/>
      <c r="NKZ261" s="7"/>
      <c r="NLA261" s="7"/>
      <c r="NLB261" s="7"/>
      <c r="NLC261" s="7"/>
      <c r="NLD261" s="7"/>
      <c r="NLE261" s="7"/>
      <c r="NLF261" s="7"/>
      <c r="NLG261" s="7"/>
      <c r="NLH261" s="7"/>
      <c r="NLI261" s="7"/>
      <c r="NLJ261" s="7"/>
      <c r="NLK261" s="7"/>
      <c r="NLL261" s="7"/>
      <c r="NLM261" s="7"/>
      <c r="NLN261" s="7"/>
      <c r="NLO261" s="7"/>
      <c r="NLP261" s="7"/>
      <c r="NLQ261" s="7"/>
      <c r="NLR261" s="7"/>
      <c r="NLS261" s="7"/>
      <c r="NLT261" s="7"/>
      <c r="NLU261" s="7"/>
      <c r="NLV261" s="7"/>
      <c r="NLW261" s="7"/>
      <c r="NLX261" s="7"/>
      <c r="NLY261" s="7"/>
      <c r="NLZ261" s="7"/>
      <c r="NMA261" s="7"/>
      <c r="NMB261" s="7"/>
      <c r="NMC261" s="7"/>
      <c r="NMD261" s="7"/>
      <c r="NME261" s="7"/>
      <c r="NMF261" s="7"/>
      <c r="NMG261" s="7"/>
      <c r="NMH261" s="7"/>
      <c r="NMI261" s="7"/>
      <c r="NMJ261" s="7"/>
      <c r="NMK261" s="7"/>
      <c r="NML261" s="7"/>
      <c r="NMM261" s="7"/>
      <c r="NMN261" s="7"/>
      <c r="NMO261" s="7"/>
      <c r="NMP261" s="7"/>
      <c r="NMQ261" s="7"/>
      <c r="NMR261" s="7"/>
      <c r="NMS261" s="7"/>
      <c r="NMT261" s="7"/>
      <c r="NMU261" s="7"/>
      <c r="NMV261" s="7"/>
      <c r="NMW261" s="7"/>
      <c r="NMX261" s="7"/>
      <c r="NMY261" s="7"/>
      <c r="NMZ261" s="7"/>
      <c r="NNA261" s="7"/>
      <c r="NNB261" s="7"/>
      <c r="NNC261" s="7"/>
      <c r="NND261" s="7"/>
      <c r="NNE261" s="7"/>
      <c r="NNF261" s="7"/>
      <c r="NNG261" s="7"/>
      <c r="NNH261" s="7"/>
      <c r="NNI261" s="7"/>
      <c r="NNJ261" s="7"/>
      <c r="NNK261" s="7"/>
      <c r="NNL261" s="7"/>
      <c r="NNM261" s="7"/>
      <c r="NNN261" s="7"/>
      <c r="NNO261" s="7"/>
      <c r="NNP261" s="7"/>
      <c r="NNQ261" s="7"/>
      <c r="NNR261" s="7"/>
      <c r="NNS261" s="7"/>
      <c r="NNT261" s="7"/>
      <c r="NNU261" s="7"/>
      <c r="NNV261" s="7"/>
      <c r="NNW261" s="7"/>
      <c r="NNX261" s="7"/>
      <c r="NNY261" s="7"/>
      <c r="NNZ261" s="7"/>
      <c r="NOA261" s="7"/>
      <c r="NOB261" s="7"/>
      <c r="NOC261" s="7"/>
      <c r="NOD261" s="7"/>
      <c r="NOE261" s="7"/>
      <c r="NOF261" s="7"/>
      <c r="NOG261" s="7"/>
      <c r="NOH261" s="7"/>
      <c r="NOI261" s="7"/>
      <c r="NOJ261" s="7"/>
      <c r="NOK261" s="7"/>
      <c r="NOL261" s="7"/>
      <c r="NOM261" s="7"/>
      <c r="NON261" s="7"/>
      <c r="NOO261" s="7"/>
      <c r="NOP261" s="7"/>
      <c r="NOQ261" s="7"/>
      <c r="NOR261" s="7"/>
      <c r="NOS261" s="7"/>
      <c r="NOT261" s="7"/>
      <c r="NOU261" s="7"/>
      <c r="NOV261" s="7"/>
      <c r="NOW261" s="7"/>
      <c r="NOX261" s="7"/>
      <c r="NOY261" s="7"/>
      <c r="NOZ261" s="7"/>
      <c r="NPA261" s="7"/>
      <c r="NPB261" s="7"/>
      <c r="NPC261" s="7"/>
      <c r="NPD261" s="7"/>
      <c r="NPE261" s="7"/>
      <c r="NPF261" s="7"/>
      <c r="NPG261" s="7"/>
      <c r="NPH261" s="7"/>
      <c r="NPI261" s="7"/>
      <c r="NPJ261" s="7"/>
      <c r="NPK261" s="7"/>
      <c r="NPL261" s="7"/>
      <c r="NPM261" s="7"/>
      <c r="NPN261" s="7"/>
      <c r="NPO261" s="7"/>
      <c r="NPP261" s="7"/>
      <c r="NPQ261" s="7"/>
      <c r="NPR261" s="7"/>
      <c r="NPS261" s="7"/>
      <c r="NPT261" s="7"/>
      <c r="NPU261" s="7"/>
      <c r="NPV261" s="7"/>
      <c r="NPW261" s="7"/>
      <c r="NPX261" s="7"/>
      <c r="NPY261" s="7"/>
      <c r="NPZ261" s="7"/>
      <c r="NQA261" s="7"/>
      <c r="NQB261" s="7"/>
      <c r="NQC261" s="7"/>
      <c r="NQD261" s="7"/>
      <c r="NQE261" s="7"/>
      <c r="NQF261" s="7"/>
      <c r="NQG261" s="7"/>
      <c r="NQH261" s="7"/>
      <c r="NQI261" s="7"/>
      <c r="NQJ261" s="7"/>
      <c r="NQK261" s="7"/>
      <c r="NQL261" s="7"/>
      <c r="NQM261" s="7"/>
      <c r="NQN261" s="7"/>
      <c r="NQO261" s="7"/>
      <c r="NQP261" s="7"/>
      <c r="NQQ261" s="7"/>
      <c r="NQR261" s="7"/>
      <c r="NQS261" s="7"/>
      <c r="NQT261" s="7"/>
      <c r="NQU261" s="7"/>
      <c r="NQV261" s="7"/>
      <c r="NQW261" s="7"/>
      <c r="NQX261" s="7"/>
      <c r="NQY261" s="7"/>
      <c r="NQZ261" s="7"/>
      <c r="NRA261" s="7"/>
      <c r="NRB261" s="7"/>
      <c r="NRC261" s="7"/>
      <c r="NRD261" s="7"/>
      <c r="NRE261" s="7"/>
      <c r="NRF261" s="7"/>
      <c r="NRG261" s="7"/>
      <c r="NRH261" s="7"/>
      <c r="NRI261" s="7"/>
      <c r="NRJ261" s="7"/>
      <c r="NRK261" s="7"/>
      <c r="NRL261" s="7"/>
      <c r="NRM261" s="7"/>
      <c r="NRN261" s="7"/>
      <c r="NRO261" s="7"/>
      <c r="NRP261" s="7"/>
      <c r="NRQ261" s="7"/>
      <c r="NRR261" s="7"/>
      <c r="NRS261" s="7"/>
      <c r="NRT261" s="7"/>
      <c r="NRU261" s="7"/>
      <c r="NRV261" s="7"/>
      <c r="NRW261" s="7"/>
      <c r="NRX261" s="7"/>
      <c r="NRY261" s="7"/>
      <c r="NRZ261" s="7"/>
      <c r="NSA261" s="7"/>
      <c r="NSB261" s="7"/>
      <c r="NSC261" s="7"/>
      <c r="NSD261" s="7"/>
      <c r="NSE261" s="7"/>
      <c r="NSF261" s="7"/>
      <c r="NSG261" s="7"/>
      <c r="NSH261" s="7"/>
      <c r="NSI261" s="7"/>
      <c r="NSJ261" s="7"/>
      <c r="NSK261" s="7"/>
      <c r="NSL261" s="7"/>
      <c r="NSM261" s="7"/>
      <c r="NSN261" s="7"/>
      <c r="NSO261" s="7"/>
      <c r="NSP261" s="7"/>
      <c r="NSQ261" s="7"/>
      <c r="NSR261" s="7"/>
      <c r="NSS261" s="7"/>
      <c r="NST261" s="7"/>
      <c r="NSU261" s="7"/>
      <c r="NSV261" s="7"/>
      <c r="NSW261" s="7"/>
      <c r="NSX261" s="7"/>
      <c r="NSY261" s="7"/>
      <c r="NSZ261" s="7"/>
      <c r="NTA261" s="7"/>
      <c r="NTB261" s="7"/>
      <c r="NTC261" s="7"/>
      <c r="NTD261" s="7"/>
      <c r="NTE261" s="7"/>
      <c r="NTF261" s="7"/>
      <c r="NTG261" s="7"/>
      <c r="NTH261" s="7"/>
      <c r="NTI261" s="7"/>
      <c r="NTJ261" s="7"/>
      <c r="NTK261" s="7"/>
      <c r="NTL261" s="7"/>
      <c r="NTM261" s="7"/>
      <c r="NTN261" s="7"/>
      <c r="NTO261" s="7"/>
      <c r="NTP261" s="7"/>
      <c r="NTQ261" s="7"/>
      <c r="NTR261" s="7"/>
      <c r="NTS261" s="7"/>
      <c r="NTT261" s="7"/>
      <c r="NTU261" s="7"/>
      <c r="NTV261" s="7"/>
      <c r="NTW261" s="7"/>
      <c r="NTX261" s="7"/>
      <c r="NTY261" s="7"/>
      <c r="NTZ261" s="7"/>
      <c r="NUA261" s="7"/>
      <c r="NUB261" s="7"/>
      <c r="NUC261" s="7"/>
      <c r="NUD261" s="7"/>
      <c r="NUE261" s="7"/>
      <c r="NUF261" s="7"/>
      <c r="NUG261" s="7"/>
      <c r="NUH261" s="7"/>
      <c r="NUI261" s="7"/>
      <c r="NUJ261" s="7"/>
      <c r="NUK261" s="7"/>
      <c r="NUL261" s="7"/>
      <c r="NUM261" s="7"/>
      <c r="NUN261" s="7"/>
      <c r="NUO261" s="7"/>
      <c r="NUP261" s="7"/>
      <c r="NUQ261" s="7"/>
      <c r="NUR261" s="7"/>
      <c r="NUS261" s="7"/>
      <c r="NUT261" s="7"/>
      <c r="NUU261" s="7"/>
      <c r="NUV261" s="7"/>
      <c r="NUW261" s="7"/>
      <c r="NUX261" s="7"/>
      <c r="NUY261" s="7"/>
      <c r="NUZ261" s="7"/>
      <c r="NVA261" s="7"/>
      <c r="NVB261" s="7"/>
      <c r="NVC261" s="7"/>
      <c r="NVD261" s="7"/>
      <c r="NVE261" s="7"/>
      <c r="NVF261" s="7"/>
      <c r="NVG261" s="7"/>
      <c r="NVH261" s="7"/>
      <c r="NVI261" s="7"/>
      <c r="NVJ261" s="7"/>
      <c r="NVK261" s="7"/>
      <c r="NVL261" s="7"/>
      <c r="NVM261" s="7"/>
      <c r="NVN261" s="7"/>
      <c r="NVO261" s="7"/>
      <c r="NVP261" s="7"/>
      <c r="NVQ261" s="7"/>
      <c r="NVR261" s="7"/>
      <c r="NVS261" s="7"/>
      <c r="NVT261" s="7"/>
      <c r="NVU261" s="7"/>
      <c r="NVV261" s="7"/>
      <c r="NVW261" s="7"/>
      <c r="NVX261" s="7"/>
      <c r="NVY261" s="7"/>
      <c r="NVZ261" s="7"/>
      <c r="NWA261" s="7"/>
      <c r="NWB261" s="7"/>
      <c r="NWC261" s="7"/>
      <c r="NWD261" s="7"/>
      <c r="NWE261" s="7"/>
      <c r="NWF261" s="7"/>
      <c r="NWG261" s="7"/>
      <c r="NWH261" s="7"/>
      <c r="NWI261" s="7"/>
      <c r="NWJ261" s="7"/>
      <c r="NWK261" s="7"/>
      <c r="NWL261" s="7"/>
      <c r="NWM261" s="7"/>
      <c r="NWN261" s="7"/>
      <c r="NWO261" s="7"/>
      <c r="NWP261" s="7"/>
      <c r="NWQ261" s="7"/>
      <c r="NWR261" s="7"/>
      <c r="NWS261" s="7"/>
      <c r="NWT261" s="7"/>
      <c r="NWU261" s="7"/>
      <c r="NWV261" s="7"/>
      <c r="NWW261" s="7"/>
      <c r="NWX261" s="7"/>
      <c r="NWY261" s="7"/>
      <c r="NWZ261" s="7"/>
      <c r="NXA261" s="7"/>
      <c r="NXB261" s="7"/>
      <c r="NXC261" s="7"/>
      <c r="NXD261" s="7"/>
      <c r="NXE261" s="7"/>
      <c r="NXF261" s="7"/>
      <c r="NXG261" s="7"/>
      <c r="NXH261" s="7"/>
      <c r="NXI261" s="7"/>
      <c r="NXJ261" s="7"/>
      <c r="NXK261" s="7"/>
      <c r="NXL261" s="7"/>
      <c r="NXM261" s="7"/>
      <c r="NXN261" s="7"/>
      <c r="NXO261" s="7"/>
      <c r="NXP261" s="7"/>
      <c r="NXQ261" s="7"/>
      <c r="NXR261" s="7"/>
      <c r="NXS261" s="7"/>
      <c r="NXT261" s="7"/>
      <c r="NXU261" s="7"/>
      <c r="NXV261" s="7"/>
      <c r="NXW261" s="7"/>
      <c r="NXX261" s="7"/>
      <c r="NXY261" s="7"/>
      <c r="NXZ261" s="7"/>
      <c r="NYA261" s="7"/>
      <c r="NYB261" s="7"/>
      <c r="NYC261" s="7"/>
      <c r="NYD261" s="7"/>
      <c r="NYE261" s="7"/>
      <c r="NYF261" s="7"/>
      <c r="NYG261" s="7"/>
      <c r="NYH261" s="7"/>
      <c r="NYI261" s="7"/>
      <c r="NYJ261" s="7"/>
      <c r="NYK261" s="7"/>
      <c r="NYL261" s="7"/>
      <c r="NYM261" s="7"/>
      <c r="NYN261" s="7"/>
      <c r="NYO261" s="7"/>
      <c r="NYP261" s="7"/>
      <c r="NYQ261" s="7"/>
      <c r="NYR261" s="7"/>
      <c r="NYS261" s="7"/>
      <c r="NYT261" s="7"/>
      <c r="NYU261" s="7"/>
      <c r="NYV261" s="7"/>
      <c r="NYW261" s="7"/>
      <c r="NYX261" s="7"/>
      <c r="NYY261" s="7"/>
      <c r="NYZ261" s="7"/>
      <c r="NZA261" s="7"/>
      <c r="NZB261" s="7"/>
      <c r="NZC261" s="7"/>
      <c r="NZD261" s="7"/>
      <c r="NZE261" s="7"/>
      <c r="NZF261" s="7"/>
      <c r="NZG261" s="7"/>
      <c r="NZH261" s="7"/>
      <c r="NZI261" s="7"/>
      <c r="NZJ261" s="7"/>
      <c r="NZK261" s="7"/>
      <c r="NZL261" s="7"/>
      <c r="NZM261" s="7"/>
      <c r="NZN261" s="7"/>
      <c r="NZO261" s="7"/>
      <c r="NZP261" s="7"/>
      <c r="NZQ261" s="7"/>
      <c r="NZR261" s="7"/>
      <c r="NZS261" s="7"/>
      <c r="NZT261" s="7"/>
      <c r="NZU261" s="7"/>
      <c r="NZV261" s="7"/>
      <c r="NZW261" s="7"/>
      <c r="NZX261" s="7"/>
      <c r="NZY261" s="7"/>
      <c r="NZZ261" s="7"/>
      <c r="OAA261" s="7"/>
      <c r="OAB261" s="7"/>
      <c r="OAC261" s="7"/>
      <c r="OAD261" s="7"/>
      <c r="OAE261" s="7"/>
      <c r="OAF261" s="7"/>
      <c r="OAG261" s="7"/>
      <c r="OAH261" s="7"/>
      <c r="OAI261" s="7"/>
      <c r="OAJ261" s="7"/>
      <c r="OAK261" s="7"/>
      <c r="OAL261" s="7"/>
      <c r="OAM261" s="7"/>
      <c r="OAN261" s="7"/>
      <c r="OAO261" s="7"/>
      <c r="OAP261" s="7"/>
      <c r="OAQ261" s="7"/>
      <c r="OAR261" s="7"/>
      <c r="OAS261" s="7"/>
      <c r="OAT261" s="7"/>
      <c r="OAU261" s="7"/>
      <c r="OAV261" s="7"/>
      <c r="OAW261" s="7"/>
      <c r="OAX261" s="7"/>
      <c r="OAY261" s="7"/>
      <c r="OAZ261" s="7"/>
      <c r="OBA261" s="7"/>
      <c r="OBB261" s="7"/>
      <c r="OBC261" s="7"/>
      <c r="OBD261" s="7"/>
      <c r="OBE261" s="7"/>
      <c r="OBF261" s="7"/>
      <c r="OBG261" s="7"/>
      <c r="OBH261" s="7"/>
      <c r="OBI261" s="7"/>
      <c r="OBJ261" s="7"/>
      <c r="OBK261" s="7"/>
      <c r="OBL261" s="7"/>
      <c r="OBM261" s="7"/>
      <c r="OBN261" s="7"/>
      <c r="OBO261" s="7"/>
      <c r="OBP261" s="7"/>
      <c r="OBQ261" s="7"/>
      <c r="OBR261" s="7"/>
      <c r="OBS261" s="7"/>
      <c r="OBT261" s="7"/>
      <c r="OBU261" s="7"/>
      <c r="OBV261" s="7"/>
      <c r="OBW261" s="7"/>
      <c r="OBX261" s="7"/>
      <c r="OBY261" s="7"/>
      <c r="OBZ261" s="7"/>
      <c r="OCA261" s="7"/>
      <c r="OCB261" s="7"/>
      <c r="OCC261" s="7"/>
      <c r="OCD261" s="7"/>
      <c r="OCE261" s="7"/>
      <c r="OCF261" s="7"/>
      <c r="OCG261" s="7"/>
      <c r="OCH261" s="7"/>
      <c r="OCI261" s="7"/>
      <c r="OCJ261" s="7"/>
      <c r="OCK261" s="7"/>
      <c r="OCL261" s="7"/>
      <c r="OCM261" s="7"/>
      <c r="OCN261" s="7"/>
      <c r="OCO261" s="7"/>
      <c r="OCP261" s="7"/>
      <c r="OCQ261" s="7"/>
      <c r="OCR261" s="7"/>
      <c r="OCS261" s="7"/>
      <c r="OCT261" s="7"/>
      <c r="OCU261" s="7"/>
      <c r="OCV261" s="7"/>
      <c r="OCW261" s="7"/>
      <c r="OCX261" s="7"/>
      <c r="OCY261" s="7"/>
      <c r="OCZ261" s="7"/>
      <c r="ODA261" s="7"/>
      <c r="ODB261" s="7"/>
      <c r="ODC261" s="7"/>
      <c r="ODD261" s="7"/>
      <c r="ODE261" s="7"/>
      <c r="ODF261" s="7"/>
      <c r="ODG261" s="7"/>
      <c r="ODH261" s="7"/>
      <c r="ODI261" s="7"/>
      <c r="ODJ261" s="7"/>
      <c r="ODK261" s="7"/>
      <c r="ODL261" s="7"/>
      <c r="ODM261" s="7"/>
      <c r="ODN261" s="7"/>
      <c r="ODO261" s="7"/>
      <c r="ODP261" s="7"/>
      <c r="ODQ261" s="7"/>
      <c r="ODR261" s="7"/>
      <c r="ODS261" s="7"/>
      <c r="ODT261" s="7"/>
      <c r="ODU261" s="7"/>
      <c r="ODV261" s="7"/>
      <c r="ODW261" s="7"/>
      <c r="ODX261" s="7"/>
      <c r="ODY261" s="7"/>
      <c r="ODZ261" s="7"/>
      <c r="OEA261" s="7"/>
      <c r="OEB261" s="7"/>
      <c r="OEC261" s="7"/>
      <c r="OED261" s="7"/>
      <c r="OEE261" s="7"/>
      <c r="OEF261" s="7"/>
      <c r="OEG261" s="7"/>
      <c r="OEH261" s="7"/>
      <c r="OEI261" s="7"/>
      <c r="OEJ261" s="7"/>
      <c r="OEK261" s="7"/>
      <c r="OEL261" s="7"/>
      <c r="OEM261" s="7"/>
      <c r="OEN261" s="7"/>
      <c r="OEO261" s="7"/>
      <c r="OEP261" s="7"/>
      <c r="OEQ261" s="7"/>
      <c r="OER261" s="7"/>
      <c r="OES261" s="7"/>
      <c r="OET261" s="7"/>
      <c r="OEU261" s="7"/>
      <c r="OEV261" s="7"/>
      <c r="OEW261" s="7"/>
      <c r="OEX261" s="7"/>
      <c r="OEY261" s="7"/>
      <c r="OEZ261" s="7"/>
      <c r="OFA261" s="7"/>
      <c r="OFB261" s="7"/>
      <c r="OFC261" s="7"/>
      <c r="OFD261" s="7"/>
      <c r="OFE261" s="7"/>
      <c r="OFF261" s="7"/>
      <c r="OFG261" s="7"/>
      <c r="OFH261" s="7"/>
      <c r="OFI261" s="7"/>
      <c r="OFJ261" s="7"/>
      <c r="OFK261" s="7"/>
      <c r="OFL261" s="7"/>
      <c r="OFM261" s="7"/>
      <c r="OFN261" s="7"/>
      <c r="OFO261" s="7"/>
      <c r="OFP261" s="7"/>
      <c r="OFQ261" s="7"/>
      <c r="OFR261" s="7"/>
      <c r="OFS261" s="7"/>
      <c r="OFT261" s="7"/>
      <c r="OFU261" s="7"/>
      <c r="OFV261" s="7"/>
      <c r="OFW261" s="7"/>
      <c r="OFX261" s="7"/>
      <c r="OFY261" s="7"/>
      <c r="OFZ261" s="7"/>
      <c r="OGA261" s="7"/>
      <c r="OGB261" s="7"/>
      <c r="OGC261" s="7"/>
      <c r="OGD261" s="7"/>
      <c r="OGE261" s="7"/>
      <c r="OGF261" s="7"/>
      <c r="OGG261" s="7"/>
      <c r="OGH261" s="7"/>
      <c r="OGI261" s="7"/>
      <c r="OGJ261" s="7"/>
      <c r="OGK261" s="7"/>
      <c r="OGL261" s="7"/>
      <c r="OGM261" s="7"/>
      <c r="OGN261" s="7"/>
      <c r="OGO261" s="7"/>
      <c r="OGP261" s="7"/>
      <c r="OGQ261" s="7"/>
      <c r="OGR261" s="7"/>
      <c r="OGS261" s="7"/>
      <c r="OGT261" s="7"/>
      <c r="OGU261" s="7"/>
      <c r="OGV261" s="7"/>
      <c r="OGW261" s="7"/>
      <c r="OGX261" s="7"/>
      <c r="OGY261" s="7"/>
      <c r="OGZ261" s="7"/>
      <c r="OHA261" s="7"/>
      <c r="OHB261" s="7"/>
      <c r="OHC261" s="7"/>
      <c r="OHD261" s="7"/>
      <c r="OHE261" s="7"/>
      <c r="OHF261" s="7"/>
      <c r="OHG261" s="7"/>
      <c r="OHH261" s="7"/>
      <c r="OHI261" s="7"/>
      <c r="OHJ261" s="7"/>
      <c r="OHK261" s="7"/>
      <c r="OHL261" s="7"/>
      <c r="OHM261" s="7"/>
      <c r="OHN261" s="7"/>
      <c r="OHO261" s="7"/>
      <c r="OHP261" s="7"/>
      <c r="OHQ261" s="7"/>
      <c r="OHR261" s="7"/>
      <c r="OHS261" s="7"/>
      <c r="OHT261" s="7"/>
      <c r="OHU261" s="7"/>
      <c r="OHV261" s="7"/>
      <c r="OHW261" s="7"/>
      <c r="OHX261" s="7"/>
      <c r="OHY261" s="7"/>
      <c r="OHZ261" s="7"/>
      <c r="OIA261" s="7"/>
      <c r="OIB261" s="7"/>
      <c r="OIC261" s="7"/>
      <c r="OID261" s="7"/>
      <c r="OIE261" s="7"/>
      <c r="OIF261" s="7"/>
      <c r="OIG261" s="7"/>
      <c r="OIH261" s="7"/>
      <c r="OII261" s="7"/>
      <c r="OIJ261" s="7"/>
      <c r="OIK261" s="7"/>
      <c r="OIL261" s="7"/>
      <c r="OIM261" s="7"/>
      <c r="OIN261" s="7"/>
      <c r="OIO261" s="7"/>
      <c r="OIP261" s="7"/>
      <c r="OIQ261" s="7"/>
      <c r="OIR261" s="7"/>
      <c r="OIS261" s="7"/>
      <c r="OIT261" s="7"/>
      <c r="OIU261" s="7"/>
      <c r="OIV261" s="7"/>
      <c r="OIW261" s="7"/>
      <c r="OIX261" s="7"/>
      <c r="OIY261" s="7"/>
      <c r="OIZ261" s="7"/>
      <c r="OJA261" s="7"/>
      <c r="OJB261" s="7"/>
      <c r="OJC261" s="7"/>
      <c r="OJD261" s="7"/>
      <c r="OJE261" s="7"/>
      <c r="OJF261" s="7"/>
      <c r="OJG261" s="7"/>
      <c r="OJH261" s="7"/>
      <c r="OJI261" s="7"/>
      <c r="OJJ261" s="7"/>
      <c r="OJK261" s="7"/>
      <c r="OJL261" s="7"/>
      <c r="OJM261" s="7"/>
      <c r="OJN261" s="7"/>
      <c r="OJO261" s="7"/>
      <c r="OJP261" s="7"/>
      <c r="OJQ261" s="7"/>
      <c r="OJR261" s="7"/>
      <c r="OJS261" s="7"/>
      <c r="OJT261" s="7"/>
      <c r="OJU261" s="7"/>
      <c r="OJV261" s="7"/>
      <c r="OJW261" s="7"/>
      <c r="OJX261" s="7"/>
      <c r="OJY261" s="7"/>
      <c r="OJZ261" s="7"/>
      <c r="OKA261" s="7"/>
      <c r="OKB261" s="7"/>
      <c r="OKC261" s="7"/>
      <c r="OKD261" s="7"/>
      <c r="OKE261" s="7"/>
      <c r="OKF261" s="7"/>
      <c r="OKG261" s="7"/>
      <c r="OKH261" s="7"/>
      <c r="OKI261" s="7"/>
      <c r="OKJ261" s="7"/>
      <c r="OKK261" s="7"/>
      <c r="OKL261" s="7"/>
      <c r="OKM261" s="7"/>
      <c r="OKN261" s="7"/>
      <c r="OKO261" s="7"/>
      <c r="OKP261" s="7"/>
      <c r="OKQ261" s="7"/>
      <c r="OKR261" s="7"/>
      <c r="OKS261" s="7"/>
      <c r="OKT261" s="7"/>
      <c r="OKU261" s="7"/>
      <c r="OKV261" s="7"/>
      <c r="OKW261" s="7"/>
      <c r="OKX261" s="7"/>
      <c r="OKY261" s="7"/>
      <c r="OKZ261" s="7"/>
      <c r="OLA261" s="7"/>
      <c r="OLB261" s="7"/>
      <c r="OLC261" s="7"/>
      <c r="OLD261" s="7"/>
      <c r="OLE261" s="7"/>
      <c r="OLF261" s="7"/>
      <c r="OLG261" s="7"/>
      <c r="OLH261" s="7"/>
      <c r="OLI261" s="7"/>
      <c r="OLJ261" s="7"/>
      <c r="OLK261" s="7"/>
      <c r="OLL261" s="7"/>
      <c r="OLM261" s="7"/>
      <c r="OLN261" s="7"/>
      <c r="OLO261" s="7"/>
      <c r="OLP261" s="7"/>
      <c r="OLQ261" s="7"/>
      <c r="OLR261" s="7"/>
      <c r="OLS261" s="7"/>
      <c r="OLT261" s="7"/>
      <c r="OLU261" s="7"/>
      <c r="OLV261" s="7"/>
      <c r="OLW261" s="7"/>
      <c r="OLX261" s="7"/>
      <c r="OLY261" s="7"/>
      <c r="OLZ261" s="7"/>
      <c r="OMA261" s="7"/>
      <c r="OMB261" s="7"/>
      <c r="OMC261" s="7"/>
      <c r="OMD261" s="7"/>
      <c r="OME261" s="7"/>
      <c r="OMF261" s="7"/>
      <c r="OMG261" s="7"/>
      <c r="OMH261" s="7"/>
      <c r="OMI261" s="7"/>
      <c r="OMJ261" s="7"/>
      <c r="OMK261" s="7"/>
      <c r="OML261" s="7"/>
      <c r="OMM261" s="7"/>
      <c r="OMN261" s="7"/>
      <c r="OMO261" s="7"/>
      <c r="OMP261" s="7"/>
      <c r="OMQ261" s="7"/>
      <c r="OMR261" s="7"/>
      <c r="OMS261" s="7"/>
      <c r="OMT261" s="7"/>
      <c r="OMU261" s="7"/>
      <c r="OMV261" s="7"/>
      <c r="OMW261" s="7"/>
      <c r="OMX261" s="7"/>
      <c r="OMY261" s="7"/>
      <c r="OMZ261" s="7"/>
      <c r="ONA261" s="7"/>
      <c r="ONB261" s="7"/>
      <c r="ONC261" s="7"/>
      <c r="OND261" s="7"/>
      <c r="ONE261" s="7"/>
      <c r="ONF261" s="7"/>
      <c r="ONG261" s="7"/>
      <c r="ONH261" s="7"/>
      <c r="ONI261" s="7"/>
      <c r="ONJ261" s="7"/>
      <c r="ONK261" s="7"/>
      <c r="ONL261" s="7"/>
      <c r="ONM261" s="7"/>
      <c r="ONN261" s="7"/>
      <c r="ONO261" s="7"/>
      <c r="ONP261" s="7"/>
      <c r="ONQ261" s="7"/>
      <c r="ONR261" s="7"/>
      <c r="ONS261" s="7"/>
      <c r="ONT261" s="7"/>
      <c r="ONU261" s="7"/>
      <c r="ONV261" s="7"/>
      <c r="ONW261" s="7"/>
      <c r="ONX261" s="7"/>
      <c r="ONY261" s="7"/>
      <c r="ONZ261" s="7"/>
      <c r="OOA261" s="7"/>
      <c r="OOB261" s="7"/>
      <c r="OOC261" s="7"/>
      <c r="OOD261" s="7"/>
      <c r="OOE261" s="7"/>
      <c r="OOF261" s="7"/>
      <c r="OOG261" s="7"/>
      <c r="OOH261" s="7"/>
      <c r="OOI261" s="7"/>
      <c r="OOJ261" s="7"/>
      <c r="OOK261" s="7"/>
      <c r="OOL261" s="7"/>
      <c r="OOM261" s="7"/>
      <c r="OON261" s="7"/>
      <c r="OOO261" s="7"/>
      <c r="OOP261" s="7"/>
      <c r="OOQ261" s="7"/>
      <c r="OOR261" s="7"/>
      <c r="OOS261" s="7"/>
      <c r="OOT261" s="7"/>
      <c r="OOU261" s="7"/>
      <c r="OOV261" s="7"/>
      <c r="OOW261" s="7"/>
      <c r="OOX261" s="7"/>
      <c r="OOY261" s="7"/>
      <c r="OOZ261" s="7"/>
      <c r="OPA261" s="7"/>
      <c r="OPB261" s="7"/>
      <c r="OPC261" s="7"/>
      <c r="OPD261" s="7"/>
      <c r="OPE261" s="7"/>
      <c r="OPF261" s="7"/>
      <c r="OPG261" s="7"/>
      <c r="OPH261" s="7"/>
      <c r="OPI261" s="7"/>
      <c r="OPJ261" s="7"/>
      <c r="OPK261" s="7"/>
      <c r="OPL261" s="7"/>
      <c r="OPM261" s="7"/>
      <c r="OPN261" s="7"/>
      <c r="OPO261" s="7"/>
      <c r="OPP261" s="7"/>
      <c r="OPQ261" s="7"/>
      <c r="OPR261" s="7"/>
      <c r="OPS261" s="7"/>
      <c r="OPT261" s="7"/>
      <c r="OPU261" s="7"/>
      <c r="OPV261" s="7"/>
      <c r="OPW261" s="7"/>
      <c r="OPX261" s="7"/>
      <c r="OPY261" s="7"/>
      <c r="OPZ261" s="7"/>
      <c r="OQA261" s="7"/>
      <c r="OQB261" s="7"/>
      <c r="OQC261" s="7"/>
      <c r="OQD261" s="7"/>
      <c r="OQE261" s="7"/>
      <c r="OQF261" s="7"/>
      <c r="OQG261" s="7"/>
      <c r="OQH261" s="7"/>
      <c r="OQI261" s="7"/>
      <c r="OQJ261" s="7"/>
      <c r="OQK261" s="7"/>
      <c r="OQL261" s="7"/>
      <c r="OQM261" s="7"/>
      <c r="OQN261" s="7"/>
      <c r="OQO261" s="7"/>
      <c r="OQP261" s="7"/>
      <c r="OQQ261" s="7"/>
      <c r="OQR261" s="7"/>
      <c r="OQS261" s="7"/>
      <c r="OQT261" s="7"/>
      <c r="OQU261" s="7"/>
      <c r="OQV261" s="7"/>
      <c r="OQW261" s="7"/>
      <c r="OQX261" s="7"/>
      <c r="OQY261" s="7"/>
      <c r="OQZ261" s="7"/>
      <c r="ORA261" s="7"/>
      <c r="ORB261" s="7"/>
      <c r="ORC261" s="7"/>
      <c r="ORD261" s="7"/>
      <c r="ORE261" s="7"/>
      <c r="ORF261" s="7"/>
      <c r="ORG261" s="7"/>
      <c r="ORH261" s="7"/>
      <c r="ORI261" s="7"/>
      <c r="ORJ261" s="7"/>
      <c r="ORK261" s="7"/>
      <c r="ORL261" s="7"/>
      <c r="ORM261" s="7"/>
      <c r="ORN261" s="7"/>
      <c r="ORO261" s="7"/>
      <c r="ORP261" s="7"/>
      <c r="ORQ261" s="7"/>
      <c r="ORR261" s="7"/>
      <c r="ORS261" s="7"/>
      <c r="ORT261" s="7"/>
      <c r="ORU261" s="7"/>
      <c r="ORV261" s="7"/>
      <c r="ORW261" s="7"/>
      <c r="ORX261" s="7"/>
      <c r="ORY261" s="7"/>
      <c r="ORZ261" s="7"/>
      <c r="OSA261" s="7"/>
      <c r="OSB261" s="7"/>
      <c r="OSC261" s="7"/>
      <c r="OSD261" s="7"/>
      <c r="OSE261" s="7"/>
      <c r="OSF261" s="7"/>
      <c r="OSG261" s="7"/>
      <c r="OSH261" s="7"/>
      <c r="OSI261" s="7"/>
      <c r="OSJ261" s="7"/>
      <c r="OSK261" s="7"/>
      <c r="OSL261" s="7"/>
      <c r="OSM261" s="7"/>
      <c r="OSN261" s="7"/>
      <c r="OSO261" s="7"/>
      <c r="OSP261" s="7"/>
      <c r="OSQ261" s="7"/>
      <c r="OSR261" s="7"/>
      <c r="OSS261" s="7"/>
      <c r="OST261" s="7"/>
      <c r="OSU261" s="7"/>
      <c r="OSV261" s="7"/>
      <c r="OSW261" s="7"/>
      <c r="OSX261" s="7"/>
      <c r="OSY261" s="7"/>
      <c r="OSZ261" s="7"/>
      <c r="OTA261" s="7"/>
      <c r="OTB261" s="7"/>
      <c r="OTC261" s="7"/>
      <c r="OTD261" s="7"/>
      <c r="OTE261" s="7"/>
      <c r="OTF261" s="7"/>
      <c r="OTG261" s="7"/>
      <c r="OTH261" s="7"/>
      <c r="OTI261" s="7"/>
      <c r="OTJ261" s="7"/>
      <c r="OTK261" s="7"/>
      <c r="OTL261" s="7"/>
      <c r="OTM261" s="7"/>
      <c r="OTN261" s="7"/>
      <c r="OTO261" s="7"/>
      <c r="OTP261" s="7"/>
      <c r="OTQ261" s="7"/>
      <c r="OTR261" s="7"/>
      <c r="OTS261" s="7"/>
      <c r="OTT261" s="7"/>
      <c r="OTU261" s="7"/>
      <c r="OTV261" s="7"/>
      <c r="OTW261" s="7"/>
      <c r="OTX261" s="7"/>
      <c r="OTY261" s="7"/>
      <c r="OTZ261" s="7"/>
      <c r="OUA261" s="7"/>
      <c r="OUB261" s="7"/>
      <c r="OUC261" s="7"/>
      <c r="OUD261" s="7"/>
      <c r="OUE261" s="7"/>
      <c r="OUF261" s="7"/>
      <c r="OUG261" s="7"/>
      <c r="OUH261" s="7"/>
      <c r="OUI261" s="7"/>
      <c r="OUJ261" s="7"/>
      <c r="OUK261" s="7"/>
      <c r="OUL261" s="7"/>
      <c r="OUM261" s="7"/>
      <c r="OUN261" s="7"/>
      <c r="OUO261" s="7"/>
      <c r="OUP261" s="7"/>
      <c r="OUQ261" s="7"/>
      <c r="OUR261" s="7"/>
      <c r="OUS261" s="7"/>
      <c r="OUT261" s="7"/>
      <c r="OUU261" s="7"/>
      <c r="OUV261" s="7"/>
      <c r="OUW261" s="7"/>
      <c r="OUX261" s="7"/>
      <c r="OUY261" s="7"/>
      <c r="OUZ261" s="7"/>
      <c r="OVA261" s="7"/>
      <c r="OVB261" s="7"/>
      <c r="OVC261" s="7"/>
      <c r="OVD261" s="7"/>
      <c r="OVE261" s="7"/>
      <c r="OVF261" s="7"/>
      <c r="OVG261" s="7"/>
      <c r="OVH261" s="7"/>
      <c r="OVI261" s="7"/>
      <c r="OVJ261" s="7"/>
      <c r="OVK261" s="7"/>
      <c r="OVL261" s="7"/>
      <c r="OVM261" s="7"/>
      <c r="OVN261" s="7"/>
      <c r="OVO261" s="7"/>
      <c r="OVP261" s="7"/>
      <c r="OVQ261" s="7"/>
      <c r="OVR261" s="7"/>
      <c r="OVS261" s="7"/>
      <c r="OVT261" s="7"/>
      <c r="OVU261" s="7"/>
      <c r="OVV261" s="7"/>
      <c r="OVW261" s="7"/>
      <c r="OVX261" s="7"/>
      <c r="OVY261" s="7"/>
      <c r="OVZ261" s="7"/>
      <c r="OWA261" s="7"/>
      <c r="OWB261" s="7"/>
      <c r="OWC261" s="7"/>
      <c r="OWD261" s="7"/>
      <c r="OWE261" s="7"/>
      <c r="OWF261" s="7"/>
      <c r="OWG261" s="7"/>
      <c r="OWH261" s="7"/>
      <c r="OWI261" s="7"/>
      <c r="OWJ261" s="7"/>
      <c r="OWK261" s="7"/>
      <c r="OWL261" s="7"/>
      <c r="OWM261" s="7"/>
      <c r="OWN261" s="7"/>
      <c r="OWO261" s="7"/>
      <c r="OWP261" s="7"/>
      <c r="OWQ261" s="7"/>
      <c r="OWR261" s="7"/>
      <c r="OWS261" s="7"/>
      <c r="OWT261" s="7"/>
      <c r="OWU261" s="7"/>
      <c r="OWV261" s="7"/>
      <c r="OWW261" s="7"/>
      <c r="OWX261" s="7"/>
      <c r="OWY261" s="7"/>
      <c r="OWZ261" s="7"/>
      <c r="OXA261" s="7"/>
      <c r="OXB261" s="7"/>
      <c r="OXC261" s="7"/>
      <c r="OXD261" s="7"/>
      <c r="OXE261" s="7"/>
      <c r="OXF261" s="7"/>
      <c r="OXG261" s="7"/>
      <c r="OXH261" s="7"/>
      <c r="OXI261" s="7"/>
      <c r="OXJ261" s="7"/>
      <c r="OXK261" s="7"/>
      <c r="OXL261" s="7"/>
      <c r="OXM261" s="7"/>
      <c r="OXN261" s="7"/>
      <c r="OXO261" s="7"/>
      <c r="OXP261" s="7"/>
      <c r="OXQ261" s="7"/>
      <c r="OXR261" s="7"/>
      <c r="OXS261" s="7"/>
      <c r="OXT261" s="7"/>
      <c r="OXU261" s="7"/>
      <c r="OXV261" s="7"/>
      <c r="OXW261" s="7"/>
      <c r="OXX261" s="7"/>
      <c r="OXY261" s="7"/>
      <c r="OXZ261" s="7"/>
      <c r="OYA261" s="7"/>
      <c r="OYB261" s="7"/>
      <c r="OYC261" s="7"/>
      <c r="OYD261" s="7"/>
      <c r="OYE261" s="7"/>
      <c r="OYF261" s="7"/>
      <c r="OYG261" s="7"/>
      <c r="OYH261" s="7"/>
      <c r="OYI261" s="7"/>
      <c r="OYJ261" s="7"/>
      <c r="OYK261" s="7"/>
      <c r="OYL261" s="7"/>
      <c r="OYM261" s="7"/>
      <c r="OYN261" s="7"/>
      <c r="OYO261" s="7"/>
      <c r="OYP261" s="7"/>
      <c r="OYQ261" s="7"/>
      <c r="OYR261" s="7"/>
      <c r="OYS261" s="7"/>
      <c r="OYT261" s="7"/>
      <c r="OYU261" s="7"/>
      <c r="OYV261" s="7"/>
      <c r="OYW261" s="7"/>
      <c r="OYX261" s="7"/>
      <c r="OYY261" s="7"/>
      <c r="OYZ261" s="7"/>
      <c r="OZA261" s="7"/>
      <c r="OZB261" s="7"/>
      <c r="OZC261" s="7"/>
      <c r="OZD261" s="7"/>
      <c r="OZE261" s="7"/>
      <c r="OZF261" s="7"/>
      <c r="OZG261" s="7"/>
      <c r="OZH261" s="7"/>
      <c r="OZI261" s="7"/>
      <c r="OZJ261" s="7"/>
      <c r="OZK261" s="7"/>
      <c r="OZL261" s="7"/>
      <c r="OZM261" s="7"/>
      <c r="OZN261" s="7"/>
      <c r="OZO261" s="7"/>
      <c r="OZP261" s="7"/>
      <c r="OZQ261" s="7"/>
      <c r="OZR261" s="7"/>
      <c r="OZS261" s="7"/>
      <c r="OZT261" s="7"/>
      <c r="OZU261" s="7"/>
      <c r="OZV261" s="7"/>
      <c r="OZW261" s="7"/>
      <c r="OZX261" s="7"/>
      <c r="OZY261" s="7"/>
      <c r="OZZ261" s="7"/>
      <c r="PAA261" s="7"/>
      <c r="PAB261" s="7"/>
      <c r="PAC261" s="7"/>
      <c r="PAD261" s="7"/>
      <c r="PAE261" s="7"/>
      <c r="PAF261" s="7"/>
      <c r="PAG261" s="7"/>
      <c r="PAH261" s="7"/>
      <c r="PAI261" s="7"/>
      <c r="PAJ261" s="7"/>
      <c r="PAK261" s="7"/>
      <c r="PAL261" s="7"/>
      <c r="PAM261" s="7"/>
      <c r="PAN261" s="7"/>
      <c r="PAO261" s="7"/>
      <c r="PAP261" s="7"/>
      <c r="PAQ261" s="7"/>
      <c r="PAR261" s="7"/>
      <c r="PAS261" s="7"/>
      <c r="PAT261" s="7"/>
      <c r="PAU261" s="7"/>
      <c r="PAV261" s="7"/>
      <c r="PAW261" s="7"/>
      <c r="PAX261" s="7"/>
      <c r="PAY261" s="7"/>
      <c r="PAZ261" s="7"/>
      <c r="PBA261" s="7"/>
      <c r="PBB261" s="7"/>
      <c r="PBC261" s="7"/>
      <c r="PBD261" s="7"/>
      <c r="PBE261" s="7"/>
      <c r="PBF261" s="7"/>
      <c r="PBG261" s="7"/>
      <c r="PBH261" s="7"/>
      <c r="PBI261" s="7"/>
      <c r="PBJ261" s="7"/>
      <c r="PBK261" s="7"/>
      <c r="PBL261" s="7"/>
      <c r="PBM261" s="7"/>
      <c r="PBN261" s="7"/>
      <c r="PBO261" s="7"/>
      <c r="PBP261" s="7"/>
      <c r="PBQ261" s="7"/>
      <c r="PBR261" s="7"/>
      <c r="PBS261" s="7"/>
      <c r="PBT261" s="7"/>
      <c r="PBU261" s="7"/>
      <c r="PBV261" s="7"/>
      <c r="PBW261" s="7"/>
      <c r="PBX261" s="7"/>
      <c r="PBY261" s="7"/>
      <c r="PBZ261" s="7"/>
      <c r="PCA261" s="7"/>
      <c r="PCB261" s="7"/>
      <c r="PCC261" s="7"/>
      <c r="PCD261" s="7"/>
      <c r="PCE261" s="7"/>
      <c r="PCF261" s="7"/>
      <c r="PCG261" s="7"/>
      <c r="PCH261" s="7"/>
      <c r="PCI261" s="7"/>
      <c r="PCJ261" s="7"/>
      <c r="PCK261" s="7"/>
      <c r="PCL261" s="7"/>
      <c r="PCM261" s="7"/>
      <c r="PCN261" s="7"/>
      <c r="PCO261" s="7"/>
      <c r="PCP261" s="7"/>
      <c r="PCQ261" s="7"/>
      <c r="PCR261" s="7"/>
      <c r="PCS261" s="7"/>
      <c r="PCT261" s="7"/>
      <c r="PCU261" s="7"/>
      <c r="PCV261" s="7"/>
      <c r="PCW261" s="7"/>
      <c r="PCX261" s="7"/>
      <c r="PCY261" s="7"/>
      <c r="PCZ261" s="7"/>
      <c r="PDA261" s="7"/>
      <c r="PDB261" s="7"/>
      <c r="PDC261" s="7"/>
      <c r="PDD261" s="7"/>
      <c r="PDE261" s="7"/>
      <c r="PDF261" s="7"/>
      <c r="PDG261" s="7"/>
      <c r="PDH261" s="7"/>
      <c r="PDI261" s="7"/>
      <c r="PDJ261" s="7"/>
      <c r="PDK261" s="7"/>
      <c r="PDL261" s="7"/>
      <c r="PDM261" s="7"/>
      <c r="PDN261" s="7"/>
      <c r="PDO261" s="7"/>
      <c r="PDP261" s="7"/>
      <c r="PDQ261" s="7"/>
      <c r="PDR261" s="7"/>
      <c r="PDS261" s="7"/>
      <c r="PDT261" s="7"/>
      <c r="PDU261" s="7"/>
      <c r="PDV261" s="7"/>
      <c r="PDW261" s="7"/>
      <c r="PDX261" s="7"/>
      <c r="PDY261" s="7"/>
      <c r="PDZ261" s="7"/>
      <c r="PEA261" s="7"/>
      <c r="PEB261" s="7"/>
      <c r="PEC261" s="7"/>
      <c r="PED261" s="7"/>
      <c r="PEE261" s="7"/>
      <c r="PEF261" s="7"/>
      <c r="PEG261" s="7"/>
      <c r="PEH261" s="7"/>
      <c r="PEI261" s="7"/>
      <c r="PEJ261" s="7"/>
      <c r="PEK261" s="7"/>
      <c r="PEL261" s="7"/>
      <c r="PEM261" s="7"/>
      <c r="PEN261" s="7"/>
      <c r="PEO261" s="7"/>
      <c r="PEP261" s="7"/>
      <c r="PEQ261" s="7"/>
      <c r="PER261" s="7"/>
      <c r="PES261" s="7"/>
      <c r="PET261" s="7"/>
      <c r="PEU261" s="7"/>
      <c r="PEV261" s="7"/>
      <c r="PEW261" s="7"/>
      <c r="PEX261" s="7"/>
      <c r="PEY261" s="7"/>
      <c r="PEZ261" s="7"/>
      <c r="PFA261" s="7"/>
      <c r="PFB261" s="7"/>
      <c r="PFC261" s="7"/>
      <c r="PFD261" s="7"/>
      <c r="PFE261" s="7"/>
      <c r="PFF261" s="7"/>
      <c r="PFG261" s="7"/>
      <c r="PFH261" s="7"/>
      <c r="PFI261" s="7"/>
      <c r="PFJ261" s="7"/>
      <c r="PFK261" s="7"/>
      <c r="PFL261" s="7"/>
      <c r="PFM261" s="7"/>
      <c r="PFN261" s="7"/>
      <c r="PFO261" s="7"/>
      <c r="PFP261" s="7"/>
      <c r="PFQ261" s="7"/>
      <c r="PFR261" s="7"/>
      <c r="PFS261" s="7"/>
      <c r="PFT261" s="7"/>
      <c r="PFU261" s="7"/>
      <c r="PFV261" s="7"/>
      <c r="PFW261" s="7"/>
      <c r="PFX261" s="7"/>
      <c r="PFY261" s="7"/>
      <c r="PFZ261" s="7"/>
      <c r="PGA261" s="7"/>
      <c r="PGB261" s="7"/>
      <c r="PGC261" s="7"/>
      <c r="PGD261" s="7"/>
      <c r="PGE261" s="7"/>
      <c r="PGF261" s="7"/>
      <c r="PGG261" s="7"/>
      <c r="PGH261" s="7"/>
      <c r="PGI261" s="7"/>
      <c r="PGJ261" s="7"/>
      <c r="PGK261" s="7"/>
      <c r="PGL261" s="7"/>
      <c r="PGM261" s="7"/>
      <c r="PGN261" s="7"/>
      <c r="PGO261" s="7"/>
      <c r="PGP261" s="7"/>
      <c r="PGQ261" s="7"/>
      <c r="PGR261" s="7"/>
      <c r="PGS261" s="7"/>
      <c r="PGT261" s="7"/>
      <c r="PGU261" s="7"/>
      <c r="PGV261" s="7"/>
      <c r="PGW261" s="7"/>
      <c r="PGX261" s="7"/>
      <c r="PGY261" s="7"/>
      <c r="PGZ261" s="7"/>
      <c r="PHA261" s="7"/>
      <c r="PHB261" s="7"/>
      <c r="PHC261" s="7"/>
      <c r="PHD261" s="7"/>
      <c r="PHE261" s="7"/>
      <c r="PHF261" s="7"/>
      <c r="PHG261" s="7"/>
      <c r="PHH261" s="7"/>
      <c r="PHI261" s="7"/>
      <c r="PHJ261" s="7"/>
      <c r="PHK261" s="7"/>
      <c r="PHL261" s="7"/>
      <c r="PHM261" s="7"/>
      <c r="PHN261" s="7"/>
      <c r="PHO261" s="7"/>
      <c r="PHP261" s="7"/>
      <c r="PHQ261" s="7"/>
      <c r="PHR261" s="7"/>
      <c r="PHS261" s="7"/>
      <c r="PHT261" s="7"/>
      <c r="PHU261" s="7"/>
      <c r="PHV261" s="7"/>
      <c r="PHW261" s="7"/>
      <c r="PHX261" s="7"/>
      <c r="PHY261" s="7"/>
      <c r="PHZ261" s="7"/>
      <c r="PIA261" s="7"/>
      <c r="PIB261" s="7"/>
      <c r="PIC261" s="7"/>
      <c r="PID261" s="7"/>
      <c r="PIE261" s="7"/>
      <c r="PIF261" s="7"/>
      <c r="PIG261" s="7"/>
      <c r="PIH261" s="7"/>
      <c r="PII261" s="7"/>
      <c r="PIJ261" s="7"/>
      <c r="PIK261" s="7"/>
      <c r="PIL261" s="7"/>
      <c r="PIM261" s="7"/>
      <c r="PIN261" s="7"/>
      <c r="PIO261" s="7"/>
      <c r="PIP261" s="7"/>
      <c r="PIQ261" s="7"/>
      <c r="PIR261" s="7"/>
      <c r="PIS261" s="7"/>
      <c r="PIT261" s="7"/>
      <c r="PIU261" s="7"/>
      <c r="PIV261" s="7"/>
      <c r="PIW261" s="7"/>
      <c r="PIX261" s="7"/>
      <c r="PIY261" s="7"/>
      <c r="PIZ261" s="7"/>
      <c r="PJA261" s="7"/>
      <c r="PJB261" s="7"/>
      <c r="PJC261" s="7"/>
      <c r="PJD261" s="7"/>
      <c r="PJE261" s="7"/>
      <c r="PJF261" s="7"/>
      <c r="PJG261" s="7"/>
      <c r="PJH261" s="7"/>
      <c r="PJI261" s="7"/>
      <c r="PJJ261" s="7"/>
      <c r="PJK261" s="7"/>
      <c r="PJL261" s="7"/>
      <c r="PJM261" s="7"/>
      <c r="PJN261" s="7"/>
      <c r="PJO261" s="7"/>
      <c r="PJP261" s="7"/>
      <c r="PJQ261" s="7"/>
      <c r="PJR261" s="7"/>
      <c r="PJS261" s="7"/>
      <c r="PJT261" s="7"/>
      <c r="PJU261" s="7"/>
      <c r="PJV261" s="7"/>
      <c r="PJW261" s="7"/>
      <c r="PJX261" s="7"/>
      <c r="PJY261" s="7"/>
      <c r="PJZ261" s="7"/>
      <c r="PKA261" s="7"/>
      <c r="PKB261" s="7"/>
      <c r="PKC261" s="7"/>
      <c r="PKD261" s="7"/>
      <c r="PKE261" s="7"/>
      <c r="PKF261" s="7"/>
      <c r="PKG261" s="7"/>
      <c r="PKH261" s="7"/>
      <c r="PKI261" s="7"/>
      <c r="PKJ261" s="7"/>
      <c r="PKK261" s="7"/>
      <c r="PKL261" s="7"/>
      <c r="PKM261" s="7"/>
      <c r="PKN261" s="7"/>
      <c r="PKO261" s="7"/>
      <c r="PKP261" s="7"/>
      <c r="PKQ261" s="7"/>
      <c r="PKR261" s="7"/>
      <c r="PKS261" s="7"/>
      <c r="PKT261" s="7"/>
      <c r="PKU261" s="7"/>
      <c r="PKV261" s="7"/>
      <c r="PKW261" s="7"/>
      <c r="PKX261" s="7"/>
      <c r="PKY261" s="7"/>
      <c r="PKZ261" s="7"/>
      <c r="PLA261" s="7"/>
      <c r="PLB261" s="7"/>
      <c r="PLC261" s="7"/>
      <c r="PLD261" s="7"/>
      <c r="PLE261" s="7"/>
      <c r="PLF261" s="7"/>
      <c r="PLG261" s="7"/>
      <c r="PLH261" s="7"/>
      <c r="PLI261" s="7"/>
      <c r="PLJ261" s="7"/>
      <c r="PLK261" s="7"/>
      <c r="PLL261" s="7"/>
      <c r="PLM261" s="7"/>
      <c r="PLN261" s="7"/>
      <c r="PLO261" s="7"/>
      <c r="PLP261" s="7"/>
      <c r="PLQ261" s="7"/>
      <c r="PLR261" s="7"/>
      <c r="PLS261" s="7"/>
      <c r="PLT261" s="7"/>
      <c r="PLU261" s="7"/>
      <c r="PLV261" s="7"/>
      <c r="PLW261" s="7"/>
      <c r="PLX261" s="7"/>
      <c r="PLY261" s="7"/>
      <c r="PLZ261" s="7"/>
      <c r="PMA261" s="7"/>
      <c r="PMB261" s="7"/>
      <c r="PMC261" s="7"/>
      <c r="PMD261" s="7"/>
      <c r="PME261" s="7"/>
      <c r="PMF261" s="7"/>
      <c r="PMG261" s="7"/>
      <c r="PMH261" s="7"/>
      <c r="PMI261" s="7"/>
      <c r="PMJ261" s="7"/>
      <c r="PMK261" s="7"/>
      <c r="PML261" s="7"/>
      <c r="PMM261" s="7"/>
      <c r="PMN261" s="7"/>
      <c r="PMO261" s="7"/>
      <c r="PMP261" s="7"/>
      <c r="PMQ261" s="7"/>
      <c r="PMR261" s="7"/>
      <c r="PMS261" s="7"/>
      <c r="PMT261" s="7"/>
      <c r="PMU261" s="7"/>
      <c r="PMV261" s="7"/>
      <c r="PMW261" s="7"/>
      <c r="PMX261" s="7"/>
      <c r="PMY261" s="7"/>
      <c r="PMZ261" s="7"/>
      <c r="PNA261" s="7"/>
      <c r="PNB261" s="7"/>
      <c r="PNC261" s="7"/>
      <c r="PND261" s="7"/>
      <c r="PNE261" s="7"/>
      <c r="PNF261" s="7"/>
      <c r="PNG261" s="7"/>
      <c r="PNH261" s="7"/>
      <c r="PNI261" s="7"/>
      <c r="PNJ261" s="7"/>
      <c r="PNK261" s="7"/>
      <c r="PNL261" s="7"/>
      <c r="PNM261" s="7"/>
      <c r="PNN261" s="7"/>
      <c r="PNO261" s="7"/>
      <c r="PNP261" s="7"/>
      <c r="PNQ261" s="7"/>
      <c r="PNR261" s="7"/>
      <c r="PNS261" s="7"/>
      <c r="PNT261" s="7"/>
      <c r="PNU261" s="7"/>
      <c r="PNV261" s="7"/>
      <c r="PNW261" s="7"/>
      <c r="PNX261" s="7"/>
      <c r="PNY261" s="7"/>
      <c r="PNZ261" s="7"/>
      <c r="POA261" s="7"/>
      <c r="POB261" s="7"/>
      <c r="POC261" s="7"/>
      <c r="POD261" s="7"/>
      <c r="POE261" s="7"/>
      <c r="POF261" s="7"/>
      <c r="POG261" s="7"/>
      <c r="POH261" s="7"/>
      <c r="POI261" s="7"/>
      <c r="POJ261" s="7"/>
      <c r="POK261" s="7"/>
      <c r="POL261" s="7"/>
      <c r="POM261" s="7"/>
      <c r="PON261" s="7"/>
      <c r="POO261" s="7"/>
      <c r="POP261" s="7"/>
      <c r="POQ261" s="7"/>
      <c r="POR261" s="7"/>
      <c r="POS261" s="7"/>
      <c r="POT261" s="7"/>
      <c r="POU261" s="7"/>
      <c r="POV261" s="7"/>
      <c r="POW261" s="7"/>
      <c r="POX261" s="7"/>
      <c r="POY261" s="7"/>
      <c r="POZ261" s="7"/>
      <c r="PPA261" s="7"/>
      <c r="PPB261" s="7"/>
      <c r="PPC261" s="7"/>
      <c r="PPD261" s="7"/>
      <c r="PPE261" s="7"/>
      <c r="PPF261" s="7"/>
      <c r="PPG261" s="7"/>
      <c r="PPH261" s="7"/>
      <c r="PPI261" s="7"/>
      <c r="PPJ261" s="7"/>
      <c r="PPK261" s="7"/>
      <c r="PPL261" s="7"/>
      <c r="PPM261" s="7"/>
      <c r="PPN261" s="7"/>
      <c r="PPO261" s="7"/>
      <c r="PPP261" s="7"/>
      <c r="PPQ261" s="7"/>
      <c r="PPR261" s="7"/>
      <c r="PPS261" s="7"/>
      <c r="PPT261" s="7"/>
      <c r="PPU261" s="7"/>
      <c r="PPV261" s="7"/>
      <c r="PPW261" s="7"/>
      <c r="PPX261" s="7"/>
      <c r="PPY261" s="7"/>
      <c r="PPZ261" s="7"/>
      <c r="PQA261" s="7"/>
      <c r="PQB261" s="7"/>
      <c r="PQC261" s="7"/>
      <c r="PQD261" s="7"/>
      <c r="PQE261" s="7"/>
      <c r="PQF261" s="7"/>
      <c r="PQG261" s="7"/>
      <c r="PQH261" s="7"/>
      <c r="PQI261" s="7"/>
      <c r="PQJ261" s="7"/>
      <c r="PQK261" s="7"/>
      <c r="PQL261" s="7"/>
      <c r="PQM261" s="7"/>
      <c r="PQN261" s="7"/>
      <c r="PQO261" s="7"/>
      <c r="PQP261" s="7"/>
      <c r="PQQ261" s="7"/>
      <c r="PQR261" s="7"/>
      <c r="PQS261" s="7"/>
      <c r="PQT261" s="7"/>
      <c r="PQU261" s="7"/>
      <c r="PQV261" s="7"/>
      <c r="PQW261" s="7"/>
      <c r="PQX261" s="7"/>
      <c r="PQY261" s="7"/>
      <c r="PQZ261" s="7"/>
      <c r="PRA261" s="7"/>
      <c r="PRB261" s="7"/>
      <c r="PRC261" s="7"/>
      <c r="PRD261" s="7"/>
      <c r="PRE261" s="7"/>
      <c r="PRF261" s="7"/>
      <c r="PRG261" s="7"/>
      <c r="PRH261" s="7"/>
      <c r="PRI261" s="7"/>
      <c r="PRJ261" s="7"/>
      <c r="PRK261" s="7"/>
      <c r="PRL261" s="7"/>
      <c r="PRM261" s="7"/>
      <c r="PRN261" s="7"/>
      <c r="PRO261" s="7"/>
      <c r="PRP261" s="7"/>
      <c r="PRQ261" s="7"/>
      <c r="PRR261" s="7"/>
      <c r="PRS261" s="7"/>
      <c r="PRT261" s="7"/>
      <c r="PRU261" s="7"/>
      <c r="PRV261" s="7"/>
      <c r="PRW261" s="7"/>
      <c r="PRX261" s="7"/>
      <c r="PRY261" s="7"/>
      <c r="PRZ261" s="7"/>
      <c r="PSA261" s="7"/>
      <c r="PSB261" s="7"/>
      <c r="PSC261" s="7"/>
      <c r="PSD261" s="7"/>
      <c r="PSE261" s="7"/>
      <c r="PSF261" s="7"/>
      <c r="PSG261" s="7"/>
      <c r="PSH261" s="7"/>
      <c r="PSI261" s="7"/>
      <c r="PSJ261" s="7"/>
      <c r="PSK261" s="7"/>
      <c r="PSL261" s="7"/>
      <c r="PSM261" s="7"/>
      <c r="PSN261" s="7"/>
      <c r="PSO261" s="7"/>
      <c r="PSP261" s="7"/>
      <c r="PSQ261" s="7"/>
      <c r="PSR261" s="7"/>
      <c r="PSS261" s="7"/>
      <c r="PST261" s="7"/>
      <c r="PSU261" s="7"/>
      <c r="PSV261" s="7"/>
      <c r="PSW261" s="7"/>
      <c r="PSX261" s="7"/>
      <c r="PSY261" s="7"/>
      <c r="PSZ261" s="7"/>
      <c r="PTA261" s="7"/>
      <c r="PTB261" s="7"/>
      <c r="PTC261" s="7"/>
      <c r="PTD261" s="7"/>
      <c r="PTE261" s="7"/>
      <c r="PTF261" s="7"/>
      <c r="PTG261" s="7"/>
      <c r="PTH261" s="7"/>
      <c r="PTI261" s="7"/>
      <c r="PTJ261" s="7"/>
      <c r="PTK261" s="7"/>
      <c r="PTL261" s="7"/>
      <c r="PTM261" s="7"/>
      <c r="PTN261" s="7"/>
      <c r="PTO261" s="7"/>
      <c r="PTP261" s="7"/>
      <c r="PTQ261" s="7"/>
      <c r="PTR261" s="7"/>
      <c r="PTS261" s="7"/>
      <c r="PTT261" s="7"/>
      <c r="PTU261" s="7"/>
      <c r="PTV261" s="7"/>
      <c r="PTW261" s="7"/>
      <c r="PTX261" s="7"/>
      <c r="PTY261" s="7"/>
      <c r="PTZ261" s="7"/>
      <c r="PUA261" s="7"/>
      <c r="PUB261" s="7"/>
      <c r="PUC261" s="7"/>
      <c r="PUD261" s="7"/>
      <c r="PUE261" s="7"/>
      <c r="PUF261" s="7"/>
      <c r="PUG261" s="7"/>
      <c r="PUH261" s="7"/>
      <c r="PUI261" s="7"/>
      <c r="PUJ261" s="7"/>
      <c r="PUK261" s="7"/>
      <c r="PUL261" s="7"/>
      <c r="PUM261" s="7"/>
      <c r="PUN261" s="7"/>
      <c r="PUO261" s="7"/>
      <c r="PUP261" s="7"/>
      <c r="PUQ261" s="7"/>
      <c r="PUR261" s="7"/>
      <c r="PUS261" s="7"/>
      <c r="PUT261" s="7"/>
      <c r="PUU261" s="7"/>
      <c r="PUV261" s="7"/>
      <c r="PUW261" s="7"/>
      <c r="PUX261" s="7"/>
      <c r="PUY261" s="7"/>
      <c r="PUZ261" s="7"/>
      <c r="PVA261" s="7"/>
      <c r="PVB261" s="7"/>
      <c r="PVC261" s="7"/>
      <c r="PVD261" s="7"/>
      <c r="PVE261" s="7"/>
      <c r="PVF261" s="7"/>
      <c r="PVG261" s="7"/>
      <c r="PVH261" s="7"/>
      <c r="PVI261" s="7"/>
      <c r="PVJ261" s="7"/>
      <c r="PVK261" s="7"/>
      <c r="PVL261" s="7"/>
      <c r="PVM261" s="7"/>
      <c r="PVN261" s="7"/>
      <c r="PVO261" s="7"/>
      <c r="PVP261" s="7"/>
      <c r="PVQ261" s="7"/>
      <c r="PVR261" s="7"/>
      <c r="PVS261" s="7"/>
      <c r="PVT261" s="7"/>
      <c r="PVU261" s="7"/>
      <c r="PVV261" s="7"/>
      <c r="PVW261" s="7"/>
      <c r="PVX261" s="7"/>
      <c r="PVY261" s="7"/>
      <c r="PVZ261" s="7"/>
      <c r="PWA261" s="7"/>
      <c r="PWB261" s="7"/>
      <c r="PWC261" s="7"/>
      <c r="PWD261" s="7"/>
      <c r="PWE261" s="7"/>
      <c r="PWF261" s="7"/>
      <c r="PWG261" s="7"/>
      <c r="PWH261" s="7"/>
      <c r="PWI261" s="7"/>
      <c r="PWJ261" s="7"/>
      <c r="PWK261" s="7"/>
      <c r="PWL261" s="7"/>
      <c r="PWM261" s="7"/>
      <c r="PWN261" s="7"/>
      <c r="PWO261" s="7"/>
      <c r="PWP261" s="7"/>
      <c r="PWQ261" s="7"/>
      <c r="PWR261" s="7"/>
      <c r="PWS261" s="7"/>
      <c r="PWT261" s="7"/>
      <c r="PWU261" s="7"/>
      <c r="PWV261" s="7"/>
      <c r="PWW261" s="7"/>
      <c r="PWX261" s="7"/>
      <c r="PWY261" s="7"/>
      <c r="PWZ261" s="7"/>
      <c r="PXA261" s="7"/>
      <c r="PXB261" s="7"/>
      <c r="PXC261" s="7"/>
      <c r="PXD261" s="7"/>
      <c r="PXE261" s="7"/>
      <c r="PXF261" s="7"/>
      <c r="PXG261" s="7"/>
      <c r="PXH261" s="7"/>
      <c r="PXI261" s="7"/>
      <c r="PXJ261" s="7"/>
      <c r="PXK261" s="7"/>
      <c r="PXL261" s="7"/>
      <c r="PXM261" s="7"/>
      <c r="PXN261" s="7"/>
      <c r="PXO261" s="7"/>
      <c r="PXP261" s="7"/>
      <c r="PXQ261" s="7"/>
      <c r="PXR261" s="7"/>
      <c r="PXS261" s="7"/>
      <c r="PXT261" s="7"/>
      <c r="PXU261" s="7"/>
      <c r="PXV261" s="7"/>
      <c r="PXW261" s="7"/>
      <c r="PXX261" s="7"/>
      <c r="PXY261" s="7"/>
      <c r="PXZ261" s="7"/>
      <c r="PYA261" s="7"/>
      <c r="PYB261" s="7"/>
      <c r="PYC261" s="7"/>
      <c r="PYD261" s="7"/>
      <c r="PYE261" s="7"/>
      <c r="PYF261" s="7"/>
      <c r="PYG261" s="7"/>
      <c r="PYH261" s="7"/>
      <c r="PYI261" s="7"/>
      <c r="PYJ261" s="7"/>
      <c r="PYK261" s="7"/>
      <c r="PYL261" s="7"/>
      <c r="PYM261" s="7"/>
      <c r="PYN261" s="7"/>
      <c r="PYO261" s="7"/>
      <c r="PYP261" s="7"/>
      <c r="PYQ261" s="7"/>
      <c r="PYR261" s="7"/>
      <c r="PYS261" s="7"/>
      <c r="PYT261" s="7"/>
      <c r="PYU261" s="7"/>
      <c r="PYV261" s="7"/>
      <c r="PYW261" s="7"/>
      <c r="PYX261" s="7"/>
      <c r="PYY261" s="7"/>
      <c r="PYZ261" s="7"/>
      <c r="PZA261" s="7"/>
      <c r="PZB261" s="7"/>
      <c r="PZC261" s="7"/>
      <c r="PZD261" s="7"/>
      <c r="PZE261" s="7"/>
      <c r="PZF261" s="7"/>
      <c r="PZG261" s="7"/>
      <c r="PZH261" s="7"/>
      <c r="PZI261" s="7"/>
      <c r="PZJ261" s="7"/>
      <c r="PZK261" s="7"/>
      <c r="PZL261" s="7"/>
      <c r="PZM261" s="7"/>
      <c r="PZN261" s="7"/>
      <c r="PZO261" s="7"/>
      <c r="PZP261" s="7"/>
      <c r="PZQ261" s="7"/>
      <c r="PZR261" s="7"/>
      <c r="PZS261" s="7"/>
      <c r="PZT261" s="7"/>
      <c r="PZU261" s="7"/>
      <c r="PZV261" s="7"/>
      <c r="PZW261" s="7"/>
      <c r="PZX261" s="7"/>
      <c r="PZY261" s="7"/>
      <c r="PZZ261" s="7"/>
      <c r="QAA261" s="7"/>
      <c r="QAB261" s="7"/>
      <c r="QAC261" s="7"/>
      <c r="QAD261" s="7"/>
      <c r="QAE261" s="7"/>
      <c r="QAF261" s="7"/>
      <c r="QAG261" s="7"/>
      <c r="QAH261" s="7"/>
      <c r="QAI261" s="7"/>
      <c r="QAJ261" s="7"/>
      <c r="QAK261" s="7"/>
      <c r="QAL261" s="7"/>
      <c r="QAM261" s="7"/>
      <c r="QAN261" s="7"/>
      <c r="QAO261" s="7"/>
      <c r="QAP261" s="7"/>
      <c r="QAQ261" s="7"/>
      <c r="QAR261" s="7"/>
      <c r="QAS261" s="7"/>
      <c r="QAT261" s="7"/>
      <c r="QAU261" s="7"/>
      <c r="QAV261" s="7"/>
      <c r="QAW261" s="7"/>
      <c r="QAX261" s="7"/>
      <c r="QAY261" s="7"/>
      <c r="QAZ261" s="7"/>
      <c r="QBA261" s="7"/>
      <c r="QBB261" s="7"/>
      <c r="QBC261" s="7"/>
      <c r="QBD261" s="7"/>
      <c r="QBE261" s="7"/>
      <c r="QBF261" s="7"/>
      <c r="QBG261" s="7"/>
      <c r="QBH261" s="7"/>
      <c r="QBI261" s="7"/>
      <c r="QBJ261" s="7"/>
      <c r="QBK261" s="7"/>
      <c r="QBL261" s="7"/>
      <c r="QBM261" s="7"/>
      <c r="QBN261" s="7"/>
      <c r="QBO261" s="7"/>
      <c r="QBP261" s="7"/>
      <c r="QBQ261" s="7"/>
      <c r="QBR261" s="7"/>
      <c r="QBS261" s="7"/>
      <c r="QBT261" s="7"/>
      <c r="QBU261" s="7"/>
      <c r="QBV261" s="7"/>
      <c r="QBW261" s="7"/>
      <c r="QBX261" s="7"/>
      <c r="QBY261" s="7"/>
      <c r="QBZ261" s="7"/>
      <c r="QCA261" s="7"/>
      <c r="QCB261" s="7"/>
      <c r="QCC261" s="7"/>
      <c r="QCD261" s="7"/>
      <c r="QCE261" s="7"/>
      <c r="QCF261" s="7"/>
      <c r="QCG261" s="7"/>
      <c r="QCH261" s="7"/>
      <c r="QCI261" s="7"/>
      <c r="QCJ261" s="7"/>
      <c r="QCK261" s="7"/>
      <c r="QCL261" s="7"/>
      <c r="QCM261" s="7"/>
      <c r="QCN261" s="7"/>
      <c r="QCO261" s="7"/>
      <c r="QCP261" s="7"/>
      <c r="QCQ261" s="7"/>
      <c r="QCR261" s="7"/>
      <c r="QCS261" s="7"/>
      <c r="QCT261" s="7"/>
      <c r="QCU261" s="7"/>
      <c r="QCV261" s="7"/>
      <c r="QCW261" s="7"/>
      <c r="QCX261" s="7"/>
      <c r="QCY261" s="7"/>
      <c r="QCZ261" s="7"/>
      <c r="QDA261" s="7"/>
      <c r="QDB261" s="7"/>
      <c r="QDC261" s="7"/>
      <c r="QDD261" s="7"/>
      <c r="QDE261" s="7"/>
      <c r="QDF261" s="7"/>
      <c r="QDG261" s="7"/>
      <c r="QDH261" s="7"/>
      <c r="QDI261" s="7"/>
      <c r="QDJ261" s="7"/>
      <c r="QDK261" s="7"/>
      <c r="QDL261" s="7"/>
      <c r="QDM261" s="7"/>
      <c r="QDN261" s="7"/>
      <c r="QDO261" s="7"/>
      <c r="QDP261" s="7"/>
      <c r="QDQ261" s="7"/>
      <c r="QDR261" s="7"/>
      <c r="QDS261" s="7"/>
      <c r="QDT261" s="7"/>
      <c r="QDU261" s="7"/>
      <c r="QDV261" s="7"/>
      <c r="QDW261" s="7"/>
      <c r="QDX261" s="7"/>
      <c r="QDY261" s="7"/>
      <c r="QDZ261" s="7"/>
      <c r="QEA261" s="7"/>
      <c r="QEB261" s="7"/>
      <c r="QEC261" s="7"/>
      <c r="QED261" s="7"/>
      <c r="QEE261" s="7"/>
      <c r="QEF261" s="7"/>
      <c r="QEG261" s="7"/>
      <c r="QEH261" s="7"/>
      <c r="QEI261" s="7"/>
      <c r="QEJ261" s="7"/>
      <c r="QEK261" s="7"/>
      <c r="QEL261" s="7"/>
      <c r="QEM261" s="7"/>
      <c r="QEN261" s="7"/>
      <c r="QEO261" s="7"/>
      <c r="QEP261" s="7"/>
      <c r="QEQ261" s="7"/>
      <c r="QER261" s="7"/>
      <c r="QES261" s="7"/>
      <c r="QET261" s="7"/>
      <c r="QEU261" s="7"/>
      <c r="QEV261" s="7"/>
      <c r="QEW261" s="7"/>
      <c r="QEX261" s="7"/>
      <c r="QEY261" s="7"/>
      <c r="QEZ261" s="7"/>
      <c r="QFA261" s="7"/>
      <c r="QFB261" s="7"/>
      <c r="QFC261" s="7"/>
      <c r="QFD261" s="7"/>
      <c r="QFE261" s="7"/>
      <c r="QFF261" s="7"/>
      <c r="QFG261" s="7"/>
      <c r="QFH261" s="7"/>
      <c r="QFI261" s="7"/>
      <c r="QFJ261" s="7"/>
      <c r="QFK261" s="7"/>
      <c r="QFL261" s="7"/>
      <c r="QFM261" s="7"/>
      <c r="QFN261" s="7"/>
      <c r="QFO261" s="7"/>
      <c r="QFP261" s="7"/>
      <c r="QFQ261" s="7"/>
      <c r="QFR261" s="7"/>
      <c r="QFS261" s="7"/>
      <c r="QFT261" s="7"/>
      <c r="QFU261" s="7"/>
      <c r="QFV261" s="7"/>
      <c r="QFW261" s="7"/>
      <c r="QFX261" s="7"/>
      <c r="QFY261" s="7"/>
      <c r="QFZ261" s="7"/>
      <c r="QGA261" s="7"/>
      <c r="QGB261" s="7"/>
      <c r="QGC261" s="7"/>
      <c r="QGD261" s="7"/>
      <c r="QGE261" s="7"/>
      <c r="QGF261" s="7"/>
      <c r="QGG261" s="7"/>
      <c r="QGH261" s="7"/>
      <c r="QGI261" s="7"/>
      <c r="QGJ261" s="7"/>
      <c r="QGK261" s="7"/>
      <c r="QGL261" s="7"/>
      <c r="QGM261" s="7"/>
      <c r="QGN261" s="7"/>
      <c r="QGO261" s="7"/>
      <c r="QGP261" s="7"/>
      <c r="QGQ261" s="7"/>
      <c r="QGR261" s="7"/>
      <c r="QGS261" s="7"/>
      <c r="QGT261" s="7"/>
      <c r="QGU261" s="7"/>
      <c r="QGV261" s="7"/>
      <c r="QGW261" s="7"/>
      <c r="QGX261" s="7"/>
      <c r="QGY261" s="7"/>
      <c r="QGZ261" s="7"/>
      <c r="QHA261" s="7"/>
      <c r="QHB261" s="7"/>
      <c r="QHC261" s="7"/>
      <c r="QHD261" s="7"/>
      <c r="QHE261" s="7"/>
      <c r="QHF261" s="7"/>
      <c r="QHG261" s="7"/>
      <c r="QHH261" s="7"/>
      <c r="QHI261" s="7"/>
      <c r="QHJ261" s="7"/>
      <c r="QHK261" s="7"/>
      <c r="QHL261" s="7"/>
      <c r="QHM261" s="7"/>
      <c r="QHN261" s="7"/>
      <c r="QHO261" s="7"/>
      <c r="QHP261" s="7"/>
      <c r="QHQ261" s="7"/>
      <c r="QHR261" s="7"/>
      <c r="QHS261" s="7"/>
      <c r="QHT261" s="7"/>
      <c r="QHU261" s="7"/>
      <c r="QHV261" s="7"/>
      <c r="QHW261" s="7"/>
      <c r="QHX261" s="7"/>
      <c r="QHY261" s="7"/>
      <c r="QHZ261" s="7"/>
      <c r="QIA261" s="7"/>
      <c r="QIB261" s="7"/>
      <c r="QIC261" s="7"/>
      <c r="QID261" s="7"/>
      <c r="QIE261" s="7"/>
      <c r="QIF261" s="7"/>
      <c r="QIG261" s="7"/>
      <c r="QIH261" s="7"/>
      <c r="QII261" s="7"/>
      <c r="QIJ261" s="7"/>
      <c r="QIK261" s="7"/>
      <c r="QIL261" s="7"/>
      <c r="QIM261" s="7"/>
      <c r="QIN261" s="7"/>
      <c r="QIO261" s="7"/>
      <c r="QIP261" s="7"/>
      <c r="QIQ261" s="7"/>
      <c r="QIR261" s="7"/>
      <c r="QIS261" s="7"/>
      <c r="QIT261" s="7"/>
      <c r="QIU261" s="7"/>
      <c r="QIV261" s="7"/>
      <c r="QIW261" s="7"/>
      <c r="QIX261" s="7"/>
      <c r="QIY261" s="7"/>
      <c r="QIZ261" s="7"/>
      <c r="QJA261" s="7"/>
      <c r="QJB261" s="7"/>
      <c r="QJC261" s="7"/>
      <c r="QJD261" s="7"/>
      <c r="QJE261" s="7"/>
      <c r="QJF261" s="7"/>
      <c r="QJG261" s="7"/>
      <c r="QJH261" s="7"/>
      <c r="QJI261" s="7"/>
      <c r="QJJ261" s="7"/>
      <c r="QJK261" s="7"/>
      <c r="QJL261" s="7"/>
      <c r="QJM261" s="7"/>
      <c r="QJN261" s="7"/>
      <c r="QJO261" s="7"/>
      <c r="QJP261" s="7"/>
      <c r="QJQ261" s="7"/>
      <c r="QJR261" s="7"/>
      <c r="QJS261" s="7"/>
      <c r="QJT261" s="7"/>
      <c r="QJU261" s="7"/>
      <c r="QJV261" s="7"/>
      <c r="QJW261" s="7"/>
      <c r="QJX261" s="7"/>
      <c r="QJY261" s="7"/>
      <c r="QJZ261" s="7"/>
      <c r="QKA261" s="7"/>
      <c r="QKB261" s="7"/>
      <c r="QKC261" s="7"/>
      <c r="QKD261" s="7"/>
      <c r="QKE261" s="7"/>
      <c r="QKF261" s="7"/>
      <c r="QKG261" s="7"/>
      <c r="QKH261" s="7"/>
      <c r="QKI261" s="7"/>
      <c r="QKJ261" s="7"/>
      <c r="QKK261" s="7"/>
      <c r="QKL261" s="7"/>
      <c r="QKM261" s="7"/>
      <c r="QKN261" s="7"/>
      <c r="QKO261" s="7"/>
      <c r="QKP261" s="7"/>
      <c r="QKQ261" s="7"/>
      <c r="QKR261" s="7"/>
      <c r="QKS261" s="7"/>
      <c r="QKT261" s="7"/>
      <c r="QKU261" s="7"/>
      <c r="QKV261" s="7"/>
      <c r="QKW261" s="7"/>
      <c r="QKX261" s="7"/>
      <c r="QKY261" s="7"/>
      <c r="QKZ261" s="7"/>
      <c r="QLA261" s="7"/>
      <c r="QLB261" s="7"/>
      <c r="QLC261" s="7"/>
      <c r="QLD261" s="7"/>
      <c r="QLE261" s="7"/>
      <c r="QLF261" s="7"/>
      <c r="QLG261" s="7"/>
      <c r="QLH261" s="7"/>
      <c r="QLI261" s="7"/>
      <c r="QLJ261" s="7"/>
      <c r="QLK261" s="7"/>
      <c r="QLL261" s="7"/>
      <c r="QLM261" s="7"/>
      <c r="QLN261" s="7"/>
      <c r="QLO261" s="7"/>
      <c r="QLP261" s="7"/>
      <c r="QLQ261" s="7"/>
      <c r="QLR261" s="7"/>
      <c r="QLS261" s="7"/>
      <c r="QLT261" s="7"/>
      <c r="QLU261" s="7"/>
      <c r="QLV261" s="7"/>
      <c r="QLW261" s="7"/>
      <c r="QLX261" s="7"/>
      <c r="QLY261" s="7"/>
      <c r="QLZ261" s="7"/>
      <c r="QMA261" s="7"/>
      <c r="QMB261" s="7"/>
      <c r="QMC261" s="7"/>
      <c r="QMD261" s="7"/>
      <c r="QME261" s="7"/>
      <c r="QMF261" s="7"/>
      <c r="QMG261" s="7"/>
      <c r="QMH261" s="7"/>
      <c r="QMI261" s="7"/>
      <c r="QMJ261" s="7"/>
      <c r="QMK261" s="7"/>
      <c r="QML261" s="7"/>
      <c r="QMM261" s="7"/>
      <c r="QMN261" s="7"/>
      <c r="QMO261" s="7"/>
      <c r="QMP261" s="7"/>
      <c r="QMQ261" s="7"/>
      <c r="QMR261" s="7"/>
      <c r="QMS261" s="7"/>
      <c r="QMT261" s="7"/>
      <c r="QMU261" s="7"/>
      <c r="QMV261" s="7"/>
      <c r="QMW261" s="7"/>
      <c r="QMX261" s="7"/>
      <c r="QMY261" s="7"/>
      <c r="QMZ261" s="7"/>
      <c r="QNA261" s="7"/>
      <c r="QNB261" s="7"/>
      <c r="QNC261" s="7"/>
      <c r="QND261" s="7"/>
      <c r="QNE261" s="7"/>
      <c r="QNF261" s="7"/>
      <c r="QNG261" s="7"/>
      <c r="QNH261" s="7"/>
      <c r="QNI261" s="7"/>
      <c r="QNJ261" s="7"/>
      <c r="QNK261" s="7"/>
      <c r="QNL261" s="7"/>
      <c r="QNM261" s="7"/>
      <c r="QNN261" s="7"/>
      <c r="QNO261" s="7"/>
      <c r="QNP261" s="7"/>
      <c r="QNQ261" s="7"/>
      <c r="QNR261" s="7"/>
      <c r="QNS261" s="7"/>
      <c r="QNT261" s="7"/>
      <c r="QNU261" s="7"/>
      <c r="QNV261" s="7"/>
      <c r="QNW261" s="7"/>
      <c r="QNX261" s="7"/>
      <c r="QNY261" s="7"/>
      <c r="QNZ261" s="7"/>
      <c r="QOA261" s="7"/>
      <c r="QOB261" s="7"/>
      <c r="QOC261" s="7"/>
      <c r="QOD261" s="7"/>
      <c r="QOE261" s="7"/>
      <c r="QOF261" s="7"/>
      <c r="QOG261" s="7"/>
      <c r="QOH261" s="7"/>
      <c r="QOI261" s="7"/>
      <c r="QOJ261" s="7"/>
      <c r="QOK261" s="7"/>
      <c r="QOL261" s="7"/>
      <c r="QOM261" s="7"/>
      <c r="QON261" s="7"/>
      <c r="QOO261" s="7"/>
      <c r="QOP261" s="7"/>
      <c r="QOQ261" s="7"/>
      <c r="QOR261" s="7"/>
      <c r="QOS261" s="7"/>
      <c r="QOT261" s="7"/>
      <c r="QOU261" s="7"/>
      <c r="QOV261" s="7"/>
      <c r="QOW261" s="7"/>
      <c r="QOX261" s="7"/>
      <c r="QOY261" s="7"/>
      <c r="QOZ261" s="7"/>
      <c r="QPA261" s="7"/>
      <c r="QPB261" s="7"/>
      <c r="QPC261" s="7"/>
      <c r="QPD261" s="7"/>
      <c r="QPE261" s="7"/>
      <c r="QPF261" s="7"/>
      <c r="QPG261" s="7"/>
      <c r="QPH261" s="7"/>
      <c r="QPI261" s="7"/>
      <c r="QPJ261" s="7"/>
      <c r="QPK261" s="7"/>
      <c r="QPL261" s="7"/>
      <c r="QPM261" s="7"/>
      <c r="QPN261" s="7"/>
      <c r="QPO261" s="7"/>
      <c r="QPP261" s="7"/>
      <c r="QPQ261" s="7"/>
      <c r="QPR261" s="7"/>
      <c r="QPS261" s="7"/>
      <c r="QPT261" s="7"/>
      <c r="QPU261" s="7"/>
      <c r="QPV261" s="7"/>
      <c r="QPW261" s="7"/>
      <c r="QPX261" s="7"/>
      <c r="QPY261" s="7"/>
      <c r="QPZ261" s="7"/>
      <c r="QQA261" s="7"/>
      <c r="QQB261" s="7"/>
      <c r="QQC261" s="7"/>
      <c r="QQD261" s="7"/>
      <c r="QQE261" s="7"/>
      <c r="QQF261" s="7"/>
      <c r="QQG261" s="7"/>
      <c r="QQH261" s="7"/>
      <c r="QQI261" s="7"/>
      <c r="QQJ261" s="7"/>
      <c r="QQK261" s="7"/>
      <c r="QQL261" s="7"/>
      <c r="QQM261" s="7"/>
      <c r="QQN261" s="7"/>
      <c r="QQO261" s="7"/>
      <c r="QQP261" s="7"/>
      <c r="QQQ261" s="7"/>
      <c r="QQR261" s="7"/>
      <c r="QQS261" s="7"/>
      <c r="QQT261" s="7"/>
      <c r="QQU261" s="7"/>
      <c r="QQV261" s="7"/>
      <c r="QQW261" s="7"/>
      <c r="QQX261" s="7"/>
      <c r="QQY261" s="7"/>
      <c r="QQZ261" s="7"/>
      <c r="QRA261" s="7"/>
      <c r="QRB261" s="7"/>
      <c r="QRC261" s="7"/>
      <c r="QRD261" s="7"/>
      <c r="QRE261" s="7"/>
      <c r="QRF261" s="7"/>
      <c r="QRG261" s="7"/>
      <c r="QRH261" s="7"/>
      <c r="QRI261" s="7"/>
      <c r="QRJ261" s="7"/>
      <c r="QRK261" s="7"/>
      <c r="QRL261" s="7"/>
      <c r="QRM261" s="7"/>
      <c r="QRN261" s="7"/>
      <c r="QRO261" s="7"/>
      <c r="QRP261" s="7"/>
      <c r="QRQ261" s="7"/>
      <c r="QRR261" s="7"/>
      <c r="QRS261" s="7"/>
      <c r="QRT261" s="7"/>
      <c r="QRU261" s="7"/>
      <c r="QRV261" s="7"/>
      <c r="QRW261" s="7"/>
      <c r="QRX261" s="7"/>
      <c r="QRY261" s="7"/>
      <c r="QRZ261" s="7"/>
      <c r="QSA261" s="7"/>
      <c r="QSB261" s="7"/>
      <c r="QSC261" s="7"/>
      <c r="QSD261" s="7"/>
      <c r="QSE261" s="7"/>
      <c r="QSF261" s="7"/>
      <c r="QSG261" s="7"/>
      <c r="QSH261" s="7"/>
      <c r="QSI261" s="7"/>
      <c r="QSJ261" s="7"/>
      <c r="QSK261" s="7"/>
      <c r="QSL261" s="7"/>
      <c r="QSM261" s="7"/>
      <c r="QSN261" s="7"/>
      <c r="QSO261" s="7"/>
      <c r="QSP261" s="7"/>
      <c r="QSQ261" s="7"/>
      <c r="QSR261" s="7"/>
      <c r="QSS261" s="7"/>
      <c r="QST261" s="7"/>
      <c r="QSU261" s="7"/>
      <c r="QSV261" s="7"/>
      <c r="QSW261" s="7"/>
      <c r="QSX261" s="7"/>
      <c r="QSY261" s="7"/>
      <c r="QSZ261" s="7"/>
      <c r="QTA261" s="7"/>
      <c r="QTB261" s="7"/>
      <c r="QTC261" s="7"/>
      <c r="QTD261" s="7"/>
      <c r="QTE261" s="7"/>
      <c r="QTF261" s="7"/>
      <c r="QTG261" s="7"/>
      <c r="QTH261" s="7"/>
      <c r="QTI261" s="7"/>
      <c r="QTJ261" s="7"/>
      <c r="QTK261" s="7"/>
      <c r="QTL261" s="7"/>
      <c r="QTM261" s="7"/>
      <c r="QTN261" s="7"/>
      <c r="QTO261" s="7"/>
      <c r="QTP261" s="7"/>
      <c r="QTQ261" s="7"/>
      <c r="QTR261" s="7"/>
      <c r="QTS261" s="7"/>
      <c r="QTT261" s="7"/>
      <c r="QTU261" s="7"/>
      <c r="QTV261" s="7"/>
      <c r="QTW261" s="7"/>
      <c r="QTX261" s="7"/>
      <c r="QTY261" s="7"/>
      <c r="QTZ261" s="7"/>
      <c r="QUA261" s="7"/>
      <c r="QUB261" s="7"/>
      <c r="QUC261" s="7"/>
      <c r="QUD261" s="7"/>
      <c r="QUE261" s="7"/>
      <c r="QUF261" s="7"/>
      <c r="QUG261" s="7"/>
      <c r="QUH261" s="7"/>
      <c r="QUI261" s="7"/>
      <c r="QUJ261" s="7"/>
      <c r="QUK261" s="7"/>
      <c r="QUL261" s="7"/>
      <c r="QUM261" s="7"/>
      <c r="QUN261" s="7"/>
      <c r="QUO261" s="7"/>
      <c r="QUP261" s="7"/>
      <c r="QUQ261" s="7"/>
      <c r="QUR261" s="7"/>
      <c r="QUS261" s="7"/>
      <c r="QUT261" s="7"/>
      <c r="QUU261" s="7"/>
      <c r="QUV261" s="7"/>
      <c r="QUW261" s="7"/>
      <c r="QUX261" s="7"/>
      <c r="QUY261" s="7"/>
      <c r="QUZ261" s="7"/>
      <c r="QVA261" s="7"/>
      <c r="QVB261" s="7"/>
      <c r="QVC261" s="7"/>
      <c r="QVD261" s="7"/>
      <c r="QVE261" s="7"/>
      <c r="QVF261" s="7"/>
      <c r="QVG261" s="7"/>
      <c r="QVH261" s="7"/>
      <c r="QVI261" s="7"/>
      <c r="QVJ261" s="7"/>
      <c r="QVK261" s="7"/>
      <c r="QVL261" s="7"/>
      <c r="QVM261" s="7"/>
      <c r="QVN261" s="7"/>
      <c r="QVO261" s="7"/>
      <c r="QVP261" s="7"/>
      <c r="QVQ261" s="7"/>
      <c r="QVR261" s="7"/>
      <c r="QVS261" s="7"/>
      <c r="QVT261" s="7"/>
      <c r="QVU261" s="7"/>
      <c r="QVV261" s="7"/>
      <c r="QVW261" s="7"/>
      <c r="QVX261" s="7"/>
      <c r="QVY261" s="7"/>
      <c r="QVZ261" s="7"/>
      <c r="QWA261" s="7"/>
      <c r="QWB261" s="7"/>
      <c r="QWC261" s="7"/>
      <c r="QWD261" s="7"/>
      <c r="QWE261" s="7"/>
      <c r="QWF261" s="7"/>
      <c r="QWG261" s="7"/>
      <c r="QWH261" s="7"/>
      <c r="QWI261" s="7"/>
      <c r="QWJ261" s="7"/>
      <c r="QWK261" s="7"/>
      <c r="QWL261" s="7"/>
      <c r="QWM261" s="7"/>
      <c r="QWN261" s="7"/>
      <c r="QWO261" s="7"/>
      <c r="QWP261" s="7"/>
      <c r="QWQ261" s="7"/>
      <c r="QWR261" s="7"/>
      <c r="QWS261" s="7"/>
      <c r="QWT261" s="7"/>
      <c r="QWU261" s="7"/>
      <c r="QWV261" s="7"/>
      <c r="QWW261" s="7"/>
      <c r="QWX261" s="7"/>
      <c r="QWY261" s="7"/>
      <c r="QWZ261" s="7"/>
      <c r="QXA261" s="7"/>
      <c r="QXB261" s="7"/>
      <c r="QXC261" s="7"/>
      <c r="QXD261" s="7"/>
      <c r="QXE261" s="7"/>
      <c r="QXF261" s="7"/>
      <c r="QXG261" s="7"/>
      <c r="QXH261" s="7"/>
      <c r="QXI261" s="7"/>
      <c r="QXJ261" s="7"/>
      <c r="QXK261" s="7"/>
      <c r="QXL261" s="7"/>
      <c r="QXM261" s="7"/>
      <c r="QXN261" s="7"/>
      <c r="QXO261" s="7"/>
      <c r="QXP261" s="7"/>
      <c r="QXQ261" s="7"/>
      <c r="QXR261" s="7"/>
      <c r="QXS261" s="7"/>
      <c r="QXT261" s="7"/>
      <c r="QXU261" s="7"/>
      <c r="QXV261" s="7"/>
      <c r="QXW261" s="7"/>
      <c r="QXX261" s="7"/>
      <c r="QXY261" s="7"/>
      <c r="QXZ261" s="7"/>
      <c r="QYA261" s="7"/>
      <c r="QYB261" s="7"/>
      <c r="QYC261" s="7"/>
      <c r="QYD261" s="7"/>
      <c r="QYE261" s="7"/>
      <c r="QYF261" s="7"/>
      <c r="QYG261" s="7"/>
      <c r="QYH261" s="7"/>
      <c r="QYI261" s="7"/>
      <c r="QYJ261" s="7"/>
      <c r="QYK261" s="7"/>
      <c r="QYL261" s="7"/>
      <c r="QYM261" s="7"/>
      <c r="QYN261" s="7"/>
      <c r="QYO261" s="7"/>
      <c r="QYP261" s="7"/>
      <c r="QYQ261" s="7"/>
      <c r="QYR261" s="7"/>
      <c r="QYS261" s="7"/>
      <c r="QYT261" s="7"/>
      <c r="QYU261" s="7"/>
      <c r="QYV261" s="7"/>
      <c r="QYW261" s="7"/>
      <c r="QYX261" s="7"/>
      <c r="QYY261" s="7"/>
      <c r="QYZ261" s="7"/>
      <c r="QZA261" s="7"/>
      <c r="QZB261" s="7"/>
      <c r="QZC261" s="7"/>
      <c r="QZD261" s="7"/>
      <c r="QZE261" s="7"/>
      <c r="QZF261" s="7"/>
      <c r="QZG261" s="7"/>
      <c r="QZH261" s="7"/>
      <c r="QZI261" s="7"/>
      <c r="QZJ261" s="7"/>
      <c r="QZK261" s="7"/>
      <c r="QZL261" s="7"/>
      <c r="QZM261" s="7"/>
      <c r="QZN261" s="7"/>
      <c r="QZO261" s="7"/>
      <c r="QZP261" s="7"/>
      <c r="QZQ261" s="7"/>
      <c r="QZR261" s="7"/>
      <c r="QZS261" s="7"/>
      <c r="QZT261" s="7"/>
      <c r="QZU261" s="7"/>
      <c r="QZV261" s="7"/>
      <c r="QZW261" s="7"/>
      <c r="QZX261" s="7"/>
      <c r="QZY261" s="7"/>
      <c r="QZZ261" s="7"/>
      <c r="RAA261" s="7"/>
      <c r="RAB261" s="7"/>
      <c r="RAC261" s="7"/>
      <c r="RAD261" s="7"/>
      <c r="RAE261" s="7"/>
      <c r="RAF261" s="7"/>
      <c r="RAG261" s="7"/>
      <c r="RAH261" s="7"/>
      <c r="RAI261" s="7"/>
      <c r="RAJ261" s="7"/>
      <c r="RAK261" s="7"/>
      <c r="RAL261" s="7"/>
      <c r="RAM261" s="7"/>
      <c r="RAN261" s="7"/>
      <c r="RAO261" s="7"/>
      <c r="RAP261" s="7"/>
      <c r="RAQ261" s="7"/>
      <c r="RAR261" s="7"/>
      <c r="RAS261" s="7"/>
      <c r="RAT261" s="7"/>
      <c r="RAU261" s="7"/>
      <c r="RAV261" s="7"/>
      <c r="RAW261" s="7"/>
      <c r="RAX261" s="7"/>
      <c r="RAY261" s="7"/>
      <c r="RAZ261" s="7"/>
      <c r="RBA261" s="7"/>
      <c r="RBB261" s="7"/>
      <c r="RBC261" s="7"/>
      <c r="RBD261" s="7"/>
      <c r="RBE261" s="7"/>
      <c r="RBF261" s="7"/>
      <c r="RBG261" s="7"/>
      <c r="RBH261" s="7"/>
      <c r="RBI261" s="7"/>
      <c r="RBJ261" s="7"/>
      <c r="RBK261" s="7"/>
      <c r="RBL261" s="7"/>
      <c r="RBM261" s="7"/>
      <c r="RBN261" s="7"/>
      <c r="RBO261" s="7"/>
      <c r="RBP261" s="7"/>
      <c r="RBQ261" s="7"/>
      <c r="RBR261" s="7"/>
      <c r="RBS261" s="7"/>
      <c r="RBT261" s="7"/>
      <c r="RBU261" s="7"/>
      <c r="RBV261" s="7"/>
      <c r="RBW261" s="7"/>
      <c r="RBX261" s="7"/>
      <c r="RBY261" s="7"/>
      <c r="RBZ261" s="7"/>
      <c r="RCA261" s="7"/>
      <c r="RCB261" s="7"/>
      <c r="RCC261" s="7"/>
      <c r="RCD261" s="7"/>
      <c r="RCE261" s="7"/>
      <c r="RCF261" s="7"/>
      <c r="RCG261" s="7"/>
      <c r="RCH261" s="7"/>
      <c r="RCI261" s="7"/>
      <c r="RCJ261" s="7"/>
      <c r="RCK261" s="7"/>
      <c r="RCL261" s="7"/>
      <c r="RCM261" s="7"/>
      <c r="RCN261" s="7"/>
      <c r="RCO261" s="7"/>
      <c r="RCP261" s="7"/>
      <c r="RCQ261" s="7"/>
      <c r="RCR261" s="7"/>
      <c r="RCS261" s="7"/>
      <c r="RCT261" s="7"/>
      <c r="RCU261" s="7"/>
      <c r="RCV261" s="7"/>
      <c r="RCW261" s="7"/>
      <c r="RCX261" s="7"/>
      <c r="RCY261" s="7"/>
      <c r="RCZ261" s="7"/>
      <c r="RDA261" s="7"/>
      <c r="RDB261" s="7"/>
      <c r="RDC261" s="7"/>
      <c r="RDD261" s="7"/>
      <c r="RDE261" s="7"/>
      <c r="RDF261" s="7"/>
      <c r="RDG261" s="7"/>
      <c r="RDH261" s="7"/>
      <c r="RDI261" s="7"/>
      <c r="RDJ261" s="7"/>
      <c r="RDK261" s="7"/>
      <c r="RDL261" s="7"/>
      <c r="RDM261" s="7"/>
      <c r="RDN261" s="7"/>
      <c r="RDO261" s="7"/>
      <c r="RDP261" s="7"/>
      <c r="RDQ261" s="7"/>
      <c r="RDR261" s="7"/>
      <c r="RDS261" s="7"/>
      <c r="RDT261" s="7"/>
      <c r="RDU261" s="7"/>
      <c r="RDV261" s="7"/>
      <c r="RDW261" s="7"/>
      <c r="RDX261" s="7"/>
      <c r="RDY261" s="7"/>
      <c r="RDZ261" s="7"/>
      <c r="REA261" s="7"/>
      <c r="REB261" s="7"/>
      <c r="REC261" s="7"/>
      <c r="RED261" s="7"/>
      <c r="REE261" s="7"/>
      <c r="REF261" s="7"/>
      <c r="REG261" s="7"/>
      <c r="REH261" s="7"/>
      <c r="REI261" s="7"/>
      <c r="REJ261" s="7"/>
      <c r="REK261" s="7"/>
      <c r="REL261" s="7"/>
      <c r="REM261" s="7"/>
      <c r="REN261" s="7"/>
      <c r="REO261" s="7"/>
      <c r="REP261" s="7"/>
      <c r="REQ261" s="7"/>
      <c r="RER261" s="7"/>
      <c r="RES261" s="7"/>
      <c r="RET261" s="7"/>
      <c r="REU261" s="7"/>
      <c r="REV261" s="7"/>
      <c r="REW261" s="7"/>
      <c r="REX261" s="7"/>
      <c r="REY261" s="7"/>
      <c r="REZ261" s="7"/>
      <c r="RFA261" s="7"/>
      <c r="RFB261" s="7"/>
      <c r="RFC261" s="7"/>
      <c r="RFD261" s="7"/>
      <c r="RFE261" s="7"/>
      <c r="RFF261" s="7"/>
      <c r="RFG261" s="7"/>
      <c r="RFH261" s="7"/>
      <c r="RFI261" s="7"/>
      <c r="RFJ261" s="7"/>
      <c r="RFK261" s="7"/>
      <c r="RFL261" s="7"/>
      <c r="RFM261" s="7"/>
      <c r="RFN261" s="7"/>
      <c r="RFO261" s="7"/>
      <c r="RFP261" s="7"/>
      <c r="RFQ261" s="7"/>
      <c r="RFR261" s="7"/>
      <c r="RFS261" s="7"/>
      <c r="RFT261" s="7"/>
      <c r="RFU261" s="7"/>
      <c r="RFV261" s="7"/>
      <c r="RFW261" s="7"/>
      <c r="RFX261" s="7"/>
      <c r="RFY261" s="7"/>
      <c r="RFZ261" s="7"/>
      <c r="RGA261" s="7"/>
      <c r="RGB261" s="7"/>
      <c r="RGC261" s="7"/>
      <c r="RGD261" s="7"/>
      <c r="RGE261" s="7"/>
      <c r="RGF261" s="7"/>
      <c r="RGG261" s="7"/>
      <c r="RGH261" s="7"/>
      <c r="RGI261" s="7"/>
      <c r="RGJ261" s="7"/>
      <c r="RGK261" s="7"/>
      <c r="RGL261" s="7"/>
      <c r="RGM261" s="7"/>
      <c r="RGN261" s="7"/>
      <c r="RGO261" s="7"/>
      <c r="RGP261" s="7"/>
      <c r="RGQ261" s="7"/>
      <c r="RGR261" s="7"/>
      <c r="RGS261" s="7"/>
      <c r="RGT261" s="7"/>
      <c r="RGU261" s="7"/>
      <c r="RGV261" s="7"/>
      <c r="RGW261" s="7"/>
      <c r="RGX261" s="7"/>
      <c r="RGY261" s="7"/>
      <c r="RGZ261" s="7"/>
      <c r="RHA261" s="7"/>
      <c r="RHB261" s="7"/>
      <c r="RHC261" s="7"/>
      <c r="RHD261" s="7"/>
      <c r="RHE261" s="7"/>
      <c r="RHF261" s="7"/>
      <c r="RHG261" s="7"/>
      <c r="RHH261" s="7"/>
      <c r="RHI261" s="7"/>
      <c r="RHJ261" s="7"/>
      <c r="RHK261" s="7"/>
      <c r="RHL261" s="7"/>
      <c r="RHM261" s="7"/>
      <c r="RHN261" s="7"/>
      <c r="RHO261" s="7"/>
      <c r="RHP261" s="7"/>
      <c r="RHQ261" s="7"/>
      <c r="RHR261" s="7"/>
      <c r="RHS261" s="7"/>
      <c r="RHT261" s="7"/>
      <c r="RHU261" s="7"/>
      <c r="RHV261" s="7"/>
      <c r="RHW261" s="7"/>
      <c r="RHX261" s="7"/>
      <c r="RHY261" s="7"/>
      <c r="RHZ261" s="7"/>
      <c r="RIA261" s="7"/>
      <c r="RIB261" s="7"/>
      <c r="RIC261" s="7"/>
      <c r="RID261" s="7"/>
      <c r="RIE261" s="7"/>
      <c r="RIF261" s="7"/>
      <c r="RIG261" s="7"/>
      <c r="RIH261" s="7"/>
      <c r="RII261" s="7"/>
      <c r="RIJ261" s="7"/>
      <c r="RIK261" s="7"/>
      <c r="RIL261" s="7"/>
      <c r="RIM261" s="7"/>
      <c r="RIN261" s="7"/>
      <c r="RIO261" s="7"/>
      <c r="RIP261" s="7"/>
      <c r="RIQ261" s="7"/>
      <c r="RIR261" s="7"/>
      <c r="RIS261" s="7"/>
      <c r="RIT261" s="7"/>
      <c r="RIU261" s="7"/>
      <c r="RIV261" s="7"/>
      <c r="RIW261" s="7"/>
      <c r="RIX261" s="7"/>
      <c r="RIY261" s="7"/>
      <c r="RIZ261" s="7"/>
      <c r="RJA261" s="7"/>
      <c r="RJB261" s="7"/>
      <c r="RJC261" s="7"/>
      <c r="RJD261" s="7"/>
      <c r="RJE261" s="7"/>
      <c r="RJF261" s="7"/>
      <c r="RJG261" s="7"/>
      <c r="RJH261" s="7"/>
      <c r="RJI261" s="7"/>
      <c r="RJJ261" s="7"/>
      <c r="RJK261" s="7"/>
      <c r="RJL261" s="7"/>
      <c r="RJM261" s="7"/>
      <c r="RJN261" s="7"/>
      <c r="RJO261" s="7"/>
      <c r="RJP261" s="7"/>
      <c r="RJQ261" s="7"/>
      <c r="RJR261" s="7"/>
      <c r="RJS261" s="7"/>
      <c r="RJT261" s="7"/>
      <c r="RJU261" s="7"/>
      <c r="RJV261" s="7"/>
      <c r="RJW261" s="7"/>
      <c r="RJX261" s="7"/>
      <c r="RJY261" s="7"/>
      <c r="RJZ261" s="7"/>
      <c r="RKA261" s="7"/>
      <c r="RKB261" s="7"/>
      <c r="RKC261" s="7"/>
      <c r="RKD261" s="7"/>
      <c r="RKE261" s="7"/>
      <c r="RKF261" s="7"/>
      <c r="RKG261" s="7"/>
      <c r="RKH261" s="7"/>
      <c r="RKI261" s="7"/>
      <c r="RKJ261" s="7"/>
      <c r="RKK261" s="7"/>
      <c r="RKL261" s="7"/>
      <c r="RKM261" s="7"/>
      <c r="RKN261" s="7"/>
      <c r="RKO261" s="7"/>
      <c r="RKP261" s="7"/>
      <c r="RKQ261" s="7"/>
      <c r="RKR261" s="7"/>
      <c r="RKS261" s="7"/>
      <c r="RKT261" s="7"/>
      <c r="RKU261" s="7"/>
      <c r="RKV261" s="7"/>
      <c r="RKW261" s="7"/>
      <c r="RKX261" s="7"/>
      <c r="RKY261" s="7"/>
      <c r="RKZ261" s="7"/>
      <c r="RLA261" s="7"/>
      <c r="RLB261" s="7"/>
      <c r="RLC261" s="7"/>
      <c r="RLD261" s="7"/>
      <c r="RLE261" s="7"/>
      <c r="RLF261" s="7"/>
      <c r="RLG261" s="7"/>
      <c r="RLH261" s="7"/>
      <c r="RLI261" s="7"/>
      <c r="RLJ261" s="7"/>
      <c r="RLK261" s="7"/>
      <c r="RLL261" s="7"/>
      <c r="RLM261" s="7"/>
      <c r="RLN261" s="7"/>
      <c r="RLO261" s="7"/>
      <c r="RLP261" s="7"/>
      <c r="RLQ261" s="7"/>
      <c r="RLR261" s="7"/>
      <c r="RLS261" s="7"/>
      <c r="RLT261" s="7"/>
      <c r="RLU261" s="7"/>
      <c r="RLV261" s="7"/>
      <c r="RLW261" s="7"/>
      <c r="RLX261" s="7"/>
      <c r="RLY261" s="7"/>
      <c r="RLZ261" s="7"/>
      <c r="RMA261" s="7"/>
      <c r="RMB261" s="7"/>
      <c r="RMC261" s="7"/>
      <c r="RMD261" s="7"/>
      <c r="RME261" s="7"/>
      <c r="RMF261" s="7"/>
      <c r="RMG261" s="7"/>
      <c r="RMH261" s="7"/>
      <c r="RMI261" s="7"/>
      <c r="RMJ261" s="7"/>
      <c r="RMK261" s="7"/>
      <c r="RML261" s="7"/>
      <c r="RMM261" s="7"/>
      <c r="RMN261" s="7"/>
      <c r="RMO261" s="7"/>
      <c r="RMP261" s="7"/>
      <c r="RMQ261" s="7"/>
      <c r="RMR261" s="7"/>
      <c r="RMS261" s="7"/>
      <c r="RMT261" s="7"/>
      <c r="RMU261" s="7"/>
      <c r="RMV261" s="7"/>
      <c r="RMW261" s="7"/>
      <c r="RMX261" s="7"/>
      <c r="RMY261" s="7"/>
      <c r="RMZ261" s="7"/>
      <c r="RNA261" s="7"/>
      <c r="RNB261" s="7"/>
      <c r="RNC261" s="7"/>
      <c r="RND261" s="7"/>
      <c r="RNE261" s="7"/>
      <c r="RNF261" s="7"/>
      <c r="RNG261" s="7"/>
      <c r="RNH261" s="7"/>
      <c r="RNI261" s="7"/>
      <c r="RNJ261" s="7"/>
      <c r="RNK261" s="7"/>
      <c r="RNL261" s="7"/>
      <c r="RNM261" s="7"/>
      <c r="RNN261" s="7"/>
      <c r="RNO261" s="7"/>
      <c r="RNP261" s="7"/>
      <c r="RNQ261" s="7"/>
      <c r="RNR261" s="7"/>
      <c r="RNS261" s="7"/>
      <c r="RNT261" s="7"/>
      <c r="RNU261" s="7"/>
      <c r="RNV261" s="7"/>
      <c r="RNW261" s="7"/>
      <c r="RNX261" s="7"/>
      <c r="RNY261" s="7"/>
      <c r="RNZ261" s="7"/>
      <c r="ROA261" s="7"/>
      <c r="ROB261" s="7"/>
      <c r="ROC261" s="7"/>
      <c r="ROD261" s="7"/>
      <c r="ROE261" s="7"/>
      <c r="ROF261" s="7"/>
      <c r="ROG261" s="7"/>
      <c r="ROH261" s="7"/>
      <c r="ROI261" s="7"/>
      <c r="ROJ261" s="7"/>
      <c r="ROK261" s="7"/>
      <c r="ROL261" s="7"/>
      <c r="ROM261" s="7"/>
      <c r="RON261" s="7"/>
      <c r="ROO261" s="7"/>
      <c r="ROP261" s="7"/>
      <c r="ROQ261" s="7"/>
      <c r="ROR261" s="7"/>
      <c r="ROS261" s="7"/>
      <c r="ROT261" s="7"/>
      <c r="ROU261" s="7"/>
      <c r="ROV261" s="7"/>
      <c r="ROW261" s="7"/>
      <c r="ROX261" s="7"/>
      <c r="ROY261" s="7"/>
      <c r="ROZ261" s="7"/>
      <c r="RPA261" s="7"/>
      <c r="RPB261" s="7"/>
      <c r="RPC261" s="7"/>
      <c r="RPD261" s="7"/>
      <c r="RPE261" s="7"/>
      <c r="RPF261" s="7"/>
      <c r="RPG261" s="7"/>
      <c r="RPH261" s="7"/>
      <c r="RPI261" s="7"/>
      <c r="RPJ261" s="7"/>
      <c r="RPK261" s="7"/>
      <c r="RPL261" s="7"/>
      <c r="RPM261" s="7"/>
      <c r="RPN261" s="7"/>
      <c r="RPO261" s="7"/>
      <c r="RPP261" s="7"/>
      <c r="RPQ261" s="7"/>
      <c r="RPR261" s="7"/>
      <c r="RPS261" s="7"/>
      <c r="RPT261" s="7"/>
      <c r="RPU261" s="7"/>
      <c r="RPV261" s="7"/>
      <c r="RPW261" s="7"/>
      <c r="RPX261" s="7"/>
      <c r="RPY261" s="7"/>
      <c r="RPZ261" s="7"/>
      <c r="RQA261" s="7"/>
      <c r="RQB261" s="7"/>
      <c r="RQC261" s="7"/>
      <c r="RQD261" s="7"/>
      <c r="RQE261" s="7"/>
      <c r="RQF261" s="7"/>
      <c r="RQG261" s="7"/>
      <c r="RQH261" s="7"/>
      <c r="RQI261" s="7"/>
      <c r="RQJ261" s="7"/>
      <c r="RQK261" s="7"/>
      <c r="RQL261" s="7"/>
      <c r="RQM261" s="7"/>
      <c r="RQN261" s="7"/>
      <c r="RQO261" s="7"/>
      <c r="RQP261" s="7"/>
      <c r="RQQ261" s="7"/>
      <c r="RQR261" s="7"/>
      <c r="RQS261" s="7"/>
      <c r="RQT261" s="7"/>
      <c r="RQU261" s="7"/>
      <c r="RQV261" s="7"/>
      <c r="RQW261" s="7"/>
      <c r="RQX261" s="7"/>
      <c r="RQY261" s="7"/>
      <c r="RQZ261" s="7"/>
      <c r="RRA261" s="7"/>
      <c r="RRB261" s="7"/>
      <c r="RRC261" s="7"/>
      <c r="RRD261" s="7"/>
      <c r="RRE261" s="7"/>
      <c r="RRF261" s="7"/>
      <c r="RRG261" s="7"/>
      <c r="RRH261" s="7"/>
      <c r="RRI261" s="7"/>
      <c r="RRJ261" s="7"/>
      <c r="RRK261" s="7"/>
      <c r="RRL261" s="7"/>
      <c r="RRM261" s="7"/>
      <c r="RRN261" s="7"/>
      <c r="RRO261" s="7"/>
      <c r="RRP261" s="7"/>
      <c r="RRQ261" s="7"/>
      <c r="RRR261" s="7"/>
      <c r="RRS261" s="7"/>
      <c r="RRT261" s="7"/>
      <c r="RRU261" s="7"/>
      <c r="RRV261" s="7"/>
      <c r="RRW261" s="7"/>
      <c r="RRX261" s="7"/>
      <c r="RRY261" s="7"/>
      <c r="RRZ261" s="7"/>
      <c r="RSA261" s="7"/>
      <c r="RSB261" s="7"/>
      <c r="RSC261" s="7"/>
      <c r="RSD261" s="7"/>
      <c r="RSE261" s="7"/>
      <c r="RSF261" s="7"/>
      <c r="RSG261" s="7"/>
      <c r="RSH261" s="7"/>
      <c r="RSI261" s="7"/>
      <c r="RSJ261" s="7"/>
      <c r="RSK261" s="7"/>
      <c r="RSL261" s="7"/>
      <c r="RSM261" s="7"/>
      <c r="RSN261" s="7"/>
      <c r="RSO261" s="7"/>
      <c r="RSP261" s="7"/>
      <c r="RSQ261" s="7"/>
      <c r="RSR261" s="7"/>
      <c r="RSS261" s="7"/>
      <c r="RST261" s="7"/>
      <c r="RSU261" s="7"/>
      <c r="RSV261" s="7"/>
      <c r="RSW261" s="7"/>
      <c r="RSX261" s="7"/>
      <c r="RSY261" s="7"/>
      <c r="RSZ261" s="7"/>
      <c r="RTA261" s="7"/>
      <c r="RTB261" s="7"/>
      <c r="RTC261" s="7"/>
      <c r="RTD261" s="7"/>
      <c r="RTE261" s="7"/>
      <c r="RTF261" s="7"/>
      <c r="RTG261" s="7"/>
      <c r="RTH261" s="7"/>
      <c r="RTI261" s="7"/>
      <c r="RTJ261" s="7"/>
      <c r="RTK261" s="7"/>
      <c r="RTL261" s="7"/>
      <c r="RTM261" s="7"/>
      <c r="RTN261" s="7"/>
      <c r="RTO261" s="7"/>
      <c r="RTP261" s="7"/>
      <c r="RTQ261" s="7"/>
      <c r="RTR261" s="7"/>
      <c r="RTS261" s="7"/>
      <c r="RTT261" s="7"/>
      <c r="RTU261" s="7"/>
      <c r="RTV261" s="7"/>
      <c r="RTW261" s="7"/>
      <c r="RTX261" s="7"/>
      <c r="RTY261" s="7"/>
      <c r="RTZ261" s="7"/>
      <c r="RUA261" s="7"/>
      <c r="RUB261" s="7"/>
      <c r="RUC261" s="7"/>
      <c r="RUD261" s="7"/>
      <c r="RUE261" s="7"/>
      <c r="RUF261" s="7"/>
      <c r="RUG261" s="7"/>
      <c r="RUH261" s="7"/>
      <c r="RUI261" s="7"/>
      <c r="RUJ261" s="7"/>
      <c r="RUK261" s="7"/>
      <c r="RUL261" s="7"/>
      <c r="RUM261" s="7"/>
      <c r="RUN261" s="7"/>
      <c r="RUO261" s="7"/>
      <c r="RUP261" s="7"/>
      <c r="RUQ261" s="7"/>
      <c r="RUR261" s="7"/>
      <c r="RUS261" s="7"/>
      <c r="RUT261" s="7"/>
      <c r="RUU261" s="7"/>
      <c r="RUV261" s="7"/>
      <c r="RUW261" s="7"/>
      <c r="RUX261" s="7"/>
      <c r="RUY261" s="7"/>
      <c r="RUZ261" s="7"/>
      <c r="RVA261" s="7"/>
      <c r="RVB261" s="7"/>
      <c r="RVC261" s="7"/>
      <c r="RVD261" s="7"/>
      <c r="RVE261" s="7"/>
      <c r="RVF261" s="7"/>
      <c r="RVG261" s="7"/>
      <c r="RVH261" s="7"/>
      <c r="RVI261" s="7"/>
      <c r="RVJ261" s="7"/>
      <c r="RVK261" s="7"/>
      <c r="RVL261" s="7"/>
      <c r="RVM261" s="7"/>
      <c r="RVN261" s="7"/>
      <c r="RVO261" s="7"/>
      <c r="RVP261" s="7"/>
      <c r="RVQ261" s="7"/>
      <c r="RVR261" s="7"/>
      <c r="RVS261" s="7"/>
      <c r="RVT261" s="7"/>
      <c r="RVU261" s="7"/>
      <c r="RVV261" s="7"/>
      <c r="RVW261" s="7"/>
      <c r="RVX261" s="7"/>
      <c r="RVY261" s="7"/>
      <c r="RVZ261" s="7"/>
      <c r="RWA261" s="7"/>
      <c r="RWB261" s="7"/>
      <c r="RWC261" s="7"/>
      <c r="RWD261" s="7"/>
      <c r="RWE261" s="7"/>
      <c r="RWF261" s="7"/>
      <c r="RWG261" s="7"/>
      <c r="RWH261" s="7"/>
      <c r="RWI261" s="7"/>
      <c r="RWJ261" s="7"/>
      <c r="RWK261" s="7"/>
      <c r="RWL261" s="7"/>
      <c r="RWM261" s="7"/>
      <c r="RWN261" s="7"/>
      <c r="RWO261" s="7"/>
      <c r="RWP261" s="7"/>
      <c r="RWQ261" s="7"/>
      <c r="RWR261" s="7"/>
      <c r="RWS261" s="7"/>
      <c r="RWT261" s="7"/>
      <c r="RWU261" s="7"/>
      <c r="RWV261" s="7"/>
      <c r="RWW261" s="7"/>
      <c r="RWX261" s="7"/>
      <c r="RWY261" s="7"/>
      <c r="RWZ261" s="7"/>
      <c r="RXA261" s="7"/>
      <c r="RXB261" s="7"/>
      <c r="RXC261" s="7"/>
      <c r="RXD261" s="7"/>
      <c r="RXE261" s="7"/>
      <c r="RXF261" s="7"/>
      <c r="RXG261" s="7"/>
      <c r="RXH261" s="7"/>
      <c r="RXI261" s="7"/>
      <c r="RXJ261" s="7"/>
      <c r="RXK261" s="7"/>
      <c r="RXL261" s="7"/>
      <c r="RXM261" s="7"/>
      <c r="RXN261" s="7"/>
      <c r="RXO261" s="7"/>
      <c r="RXP261" s="7"/>
      <c r="RXQ261" s="7"/>
      <c r="RXR261" s="7"/>
      <c r="RXS261" s="7"/>
      <c r="RXT261" s="7"/>
      <c r="RXU261" s="7"/>
      <c r="RXV261" s="7"/>
      <c r="RXW261" s="7"/>
      <c r="RXX261" s="7"/>
      <c r="RXY261" s="7"/>
      <c r="RXZ261" s="7"/>
      <c r="RYA261" s="7"/>
      <c r="RYB261" s="7"/>
      <c r="RYC261" s="7"/>
      <c r="RYD261" s="7"/>
      <c r="RYE261" s="7"/>
      <c r="RYF261" s="7"/>
      <c r="RYG261" s="7"/>
      <c r="RYH261" s="7"/>
      <c r="RYI261" s="7"/>
      <c r="RYJ261" s="7"/>
      <c r="RYK261" s="7"/>
      <c r="RYL261" s="7"/>
      <c r="RYM261" s="7"/>
      <c r="RYN261" s="7"/>
      <c r="RYO261" s="7"/>
      <c r="RYP261" s="7"/>
      <c r="RYQ261" s="7"/>
      <c r="RYR261" s="7"/>
      <c r="RYS261" s="7"/>
      <c r="RYT261" s="7"/>
      <c r="RYU261" s="7"/>
      <c r="RYV261" s="7"/>
      <c r="RYW261" s="7"/>
      <c r="RYX261" s="7"/>
      <c r="RYY261" s="7"/>
      <c r="RYZ261" s="7"/>
      <c r="RZA261" s="7"/>
      <c r="RZB261" s="7"/>
      <c r="RZC261" s="7"/>
      <c r="RZD261" s="7"/>
      <c r="RZE261" s="7"/>
      <c r="RZF261" s="7"/>
      <c r="RZG261" s="7"/>
      <c r="RZH261" s="7"/>
      <c r="RZI261" s="7"/>
      <c r="RZJ261" s="7"/>
      <c r="RZK261" s="7"/>
      <c r="RZL261" s="7"/>
      <c r="RZM261" s="7"/>
      <c r="RZN261" s="7"/>
      <c r="RZO261" s="7"/>
      <c r="RZP261" s="7"/>
      <c r="RZQ261" s="7"/>
      <c r="RZR261" s="7"/>
      <c r="RZS261" s="7"/>
      <c r="RZT261" s="7"/>
      <c r="RZU261" s="7"/>
      <c r="RZV261" s="7"/>
      <c r="RZW261" s="7"/>
      <c r="RZX261" s="7"/>
      <c r="RZY261" s="7"/>
      <c r="RZZ261" s="7"/>
      <c r="SAA261" s="7"/>
      <c r="SAB261" s="7"/>
      <c r="SAC261" s="7"/>
      <c r="SAD261" s="7"/>
      <c r="SAE261" s="7"/>
      <c r="SAF261" s="7"/>
      <c r="SAG261" s="7"/>
      <c r="SAH261" s="7"/>
      <c r="SAI261" s="7"/>
      <c r="SAJ261" s="7"/>
      <c r="SAK261" s="7"/>
      <c r="SAL261" s="7"/>
      <c r="SAM261" s="7"/>
      <c r="SAN261" s="7"/>
      <c r="SAO261" s="7"/>
      <c r="SAP261" s="7"/>
      <c r="SAQ261" s="7"/>
      <c r="SAR261" s="7"/>
      <c r="SAS261" s="7"/>
      <c r="SAT261" s="7"/>
      <c r="SAU261" s="7"/>
      <c r="SAV261" s="7"/>
      <c r="SAW261" s="7"/>
      <c r="SAX261" s="7"/>
      <c r="SAY261" s="7"/>
      <c r="SAZ261" s="7"/>
      <c r="SBA261" s="7"/>
      <c r="SBB261" s="7"/>
      <c r="SBC261" s="7"/>
      <c r="SBD261" s="7"/>
      <c r="SBE261" s="7"/>
      <c r="SBF261" s="7"/>
      <c r="SBG261" s="7"/>
      <c r="SBH261" s="7"/>
      <c r="SBI261" s="7"/>
      <c r="SBJ261" s="7"/>
      <c r="SBK261" s="7"/>
      <c r="SBL261" s="7"/>
      <c r="SBM261" s="7"/>
      <c r="SBN261" s="7"/>
      <c r="SBO261" s="7"/>
      <c r="SBP261" s="7"/>
      <c r="SBQ261" s="7"/>
      <c r="SBR261" s="7"/>
      <c r="SBS261" s="7"/>
      <c r="SBT261" s="7"/>
      <c r="SBU261" s="7"/>
      <c r="SBV261" s="7"/>
      <c r="SBW261" s="7"/>
      <c r="SBX261" s="7"/>
      <c r="SBY261" s="7"/>
      <c r="SBZ261" s="7"/>
      <c r="SCA261" s="7"/>
      <c r="SCB261" s="7"/>
      <c r="SCC261" s="7"/>
      <c r="SCD261" s="7"/>
      <c r="SCE261" s="7"/>
      <c r="SCF261" s="7"/>
      <c r="SCG261" s="7"/>
      <c r="SCH261" s="7"/>
      <c r="SCI261" s="7"/>
      <c r="SCJ261" s="7"/>
      <c r="SCK261" s="7"/>
      <c r="SCL261" s="7"/>
      <c r="SCM261" s="7"/>
      <c r="SCN261" s="7"/>
      <c r="SCO261" s="7"/>
      <c r="SCP261" s="7"/>
      <c r="SCQ261" s="7"/>
      <c r="SCR261" s="7"/>
      <c r="SCS261" s="7"/>
      <c r="SCT261" s="7"/>
      <c r="SCU261" s="7"/>
      <c r="SCV261" s="7"/>
      <c r="SCW261" s="7"/>
      <c r="SCX261" s="7"/>
      <c r="SCY261" s="7"/>
      <c r="SCZ261" s="7"/>
      <c r="SDA261" s="7"/>
      <c r="SDB261" s="7"/>
      <c r="SDC261" s="7"/>
      <c r="SDD261" s="7"/>
      <c r="SDE261" s="7"/>
      <c r="SDF261" s="7"/>
      <c r="SDG261" s="7"/>
      <c r="SDH261" s="7"/>
      <c r="SDI261" s="7"/>
      <c r="SDJ261" s="7"/>
      <c r="SDK261" s="7"/>
      <c r="SDL261" s="7"/>
      <c r="SDM261" s="7"/>
      <c r="SDN261" s="7"/>
      <c r="SDO261" s="7"/>
      <c r="SDP261" s="7"/>
      <c r="SDQ261" s="7"/>
      <c r="SDR261" s="7"/>
      <c r="SDS261" s="7"/>
      <c r="SDT261" s="7"/>
      <c r="SDU261" s="7"/>
      <c r="SDV261" s="7"/>
      <c r="SDW261" s="7"/>
      <c r="SDX261" s="7"/>
      <c r="SDY261" s="7"/>
      <c r="SDZ261" s="7"/>
      <c r="SEA261" s="7"/>
      <c r="SEB261" s="7"/>
      <c r="SEC261" s="7"/>
      <c r="SED261" s="7"/>
      <c r="SEE261" s="7"/>
      <c r="SEF261" s="7"/>
      <c r="SEG261" s="7"/>
      <c r="SEH261" s="7"/>
      <c r="SEI261" s="7"/>
      <c r="SEJ261" s="7"/>
      <c r="SEK261" s="7"/>
      <c r="SEL261" s="7"/>
      <c r="SEM261" s="7"/>
      <c r="SEN261" s="7"/>
      <c r="SEO261" s="7"/>
      <c r="SEP261" s="7"/>
      <c r="SEQ261" s="7"/>
      <c r="SER261" s="7"/>
      <c r="SES261" s="7"/>
      <c r="SET261" s="7"/>
      <c r="SEU261" s="7"/>
      <c r="SEV261" s="7"/>
      <c r="SEW261" s="7"/>
      <c r="SEX261" s="7"/>
      <c r="SEY261" s="7"/>
      <c r="SEZ261" s="7"/>
      <c r="SFA261" s="7"/>
      <c r="SFB261" s="7"/>
      <c r="SFC261" s="7"/>
      <c r="SFD261" s="7"/>
      <c r="SFE261" s="7"/>
      <c r="SFF261" s="7"/>
      <c r="SFG261" s="7"/>
      <c r="SFH261" s="7"/>
      <c r="SFI261" s="7"/>
      <c r="SFJ261" s="7"/>
      <c r="SFK261" s="7"/>
      <c r="SFL261" s="7"/>
      <c r="SFM261" s="7"/>
      <c r="SFN261" s="7"/>
      <c r="SFO261" s="7"/>
      <c r="SFP261" s="7"/>
      <c r="SFQ261" s="7"/>
      <c r="SFR261" s="7"/>
      <c r="SFS261" s="7"/>
      <c r="SFT261" s="7"/>
      <c r="SFU261" s="7"/>
      <c r="SFV261" s="7"/>
      <c r="SFW261" s="7"/>
      <c r="SFX261" s="7"/>
      <c r="SFY261" s="7"/>
      <c r="SFZ261" s="7"/>
      <c r="SGA261" s="7"/>
      <c r="SGB261" s="7"/>
      <c r="SGC261" s="7"/>
      <c r="SGD261" s="7"/>
      <c r="SGE261" s="7"/>
      <c r="SGF261" s="7"/>
      <c r="SGG261" s="7"/>
      <c r="SGH261" s="7"/>
      <c r="SGI261" s="7"/>
      <c r="SGJ261" s="7"/>
      <c r="SGK261" s="7"/>
      <c r="SGL261" s="7"/>
      <c r="SGM261" s="7"/>
      <c r="SGN261" s="7"/>
      <c r="SGO261" s="7"/>
      <c r="SGP261" s="7"/>
      <c r="SGQ261" s="7"/>
      <c r="SGR261" s="7"/>
      <c r="SGS261" s="7"/>
      <c r="SGT261" s="7"/>
      <c r="SGU261" s="7"/>
      <c r="SGV261" s="7"/>
      <c r="SGW261" s="7"/>
      <c r="SGX261" s="7"/>
      <c r="SGY261" s="7"/>
      <c r="SGZ261" s="7"/>
      <c r="SHA261" s="7"/>
      <c r="SHB261" s="7"/>
      <c r="SHC261" s="7"/>
      <c r="SHD261" s="7"/>
      <c r="SHE261" s="7"/>
      <c r="SHF261" s="7"/>
      <c r="SHG261" s="7"/>
      <c r="SHH261" s="7"/>
      <c r="SHI261" s="7"/>
      <c r="SHJ261" s="7"/>
      <c r="SHK261" s="7"/>
      <c r="SHL261" s="7"/>
      <c r="SHM261" s="7"/>
      <c r="SHN261" s="7"/>
      <c r="SHO261" s="7"/>
      <c r="SHP261" s="7"/>
      <c r="SHQ261" s="7"/>
      <c r="SHR261" s="7"/>
      <c r="SHS261" s="7"/>
      <c r="SHT261" s="7"/>
      <c r="SHU261" s="7"/>
      <c r="SHV261" s="7"/>
      <c r="SHW261" s="7"/>
      <c r="SHX261" s="7"/>
      <c r="SHY261" s="7"/>
      <c r="SHZ261" s="7"/>
      <c r="SIA261" s="7"/>
      <c r="SIB261" s="7"/>
      <c r="SIC261" s="7"/>
      <c r="SID261" s="7"/>
      <c r="SIE261" s="7"/>
      <c r="SIF261" s="7"/>
      <c r="SIG261" s="7"/>
      <c r="SIH261" s="7"/>
      <c r="SII261" s="7"/>
      <c r="SIJ261" s="7"/>
      <c r="SIK261" s="7"/>
      <c r="SIL261" s="7"/>
      <c r="SIM261" s="7"/>
      <c r="SIN261" s="7"/>
      <c r="SIO261" s="7"/>
      <c r="SIP261" s="7"/>
      <c r="SIQ261" s="7"/>
      <c r="SIR261" s="7"/>
      <c r="SIS261" s="7"/>
      <c r="SIT261" s="7"/>
      <c r="SIU261" s="7"/>
      <c r="SIV261" s="7"/>
      <c r="SIW261" s="7"/>
      <c r="SIX261" s="7"/>
      <c r="SIY261" s="7"/>
      <c r="SIZ261" s="7"/>
      <c r="SJA261" s="7"/>
      <c r="SJB261" s="7"/>
      <c r="SJC261" s="7"/>
      <c r="SJD261" s="7"/>
      <c r="SJE261" s="7"/>
      <c r="SJF261" s="7"/>
      <c r="SJG261" s="7"/>
      <c r="SJH261" s="7"/>
      <c r="SJI261" s="7"/>
      <c r="SJJ261" s="7"/>
      <c r="SJK261" s="7"/>
      <c r="SJL261" s="7"/>
      <c r="SJM261" s="7"/>
      <c r="SJN261" s="7"/>
      <c r="SJO261" s="7"/>
      <c r="SJP261" s="7"/>
      <c r="SJQ261" s="7"/>
      <c r="SJR261" s="7"/>
      <c r="SJS261" s="7"/>
      <c r="SJT261" s="7"/>
      <c r="SJU261" s="7"/>
      <c r="SJV261" s="7"/>
      <c r="SJW261" s="7"/>
      <c r="SJX261" s="7"/>
      <c r="SJY261" s="7"/>
      <c r="SJZ261" s="7"/>
      <c r="SKA261" s="7"/>
      <c r="SKB261" s="7"/>
      <c r="SKC261" s="7"/>
      <c r="SKD261" s="7"/>
      <c r="SKE261" s="7"/>
      <c r="SKF261" s="7"/>
      <c r="SKG261" s="7"/>
      <c r="SKH261" s="7"/>
      <c r="SKI261" s="7"/>
      <c r="SKJ261" s="7"/>
      <c r="SKK261" s="7"/>
      <c r="SKL261" s="7"/>
      <c r="SKM261" s="7"/>
      <c r="SKN261" s="7"/>
      <c r="SKO261" s="7"/>
      <c r="SKP261" s="7"/>
      <c r="SKQ261" s="7"/>
      <c r="SKR261" s="7"/>
      <c r="SKS261" s="7"/>
      <c r="SKT261" s="7"/>
      <c r="SKU261" s="7"/>
      <c r="SKV261" s="7"/>
      <c r="SKW261" s="7"/>
      <c r="SKX261" s="7"/>
      <c r="SKY261" s="7"/>
      <c r="SKZ261" s="7"/>
      <c r="SLA261" s="7"/>
      <c r="SLB261" s="7"/>
      <c r="SLC261" s="7"/>
      <c r="SLD261" s="7"/>
      <c r="SLE261" s="7"/>
      <c r="SLF261" s="7"/>
      <c r="SLG261" s="7"/>
      <c r="SLH261" s="7"/>
      <c r="SLI261" s="7"/>
      <c r="SLJ261" s="7"/>
      <c r="SLK261" s="7"/>
      <c r="SLL261" s="7"/>
      <c r="SLM261" s="7"/>
      <c r="SLN261" s="7"/>
      <c r="SLO261" s="7"/>
      <c r="SLP261" s="7"/>
      <c r="SLQ261" s="7"/>
      <c r="SLR261" s="7"/>
      <c r="SLS261" s="7"/>
      <c r="SLT261" s="7"/>
      <c r="SLU261" s="7"/>
      <c r="SLV261" s="7"/>
      <c r="SLW261" s="7"/>
      <c r="SLX261" s="7"/>
      <c r="SLY261" s="7"/>
      <c r="SLZ261" s="7"/>
      <c r="SMA261" s="7"/>
      <c r="SMB261" s="7"/>
      <c r="SMC261" s="7"/>
      <c r="SMD261" s="7"/>
      <c r="SME261" s="7"/>
      <c r="SMF261" s="7"/>
      <c r="SMG261" s="7"/>
      <c r="SMH261" s="7"/>
      <c r="SMI261" s="7"/>
      <c r="SMJ261" s="7"/>
      <c r="SMK261" s="7"/>
      <c r="SML261" s="7"/>
      <c r="SMM261" s="7"/>
      <c r="SMN261" s="7"/>
      <c r="SMO261" s="7"/>
      <c r="SMP261" s="7"/>
      <c r="SMQ261" s="7"/>
      <c r="SMR261" s="7"/>
      <c r="SMS261" s="7"/>
      <c r="SMT261" s="7"/>
      <c r="SMU261" s="7"/>
      <c r="SMV261" s="7"/>
      <c r="SMW261" s="7"/>
      <c r="SMX261" s="7"/>
      <c r="SMY261" s="7"/>
      <c r="SMZ261" s="7"/>
      <c r="SNA261" s="7"/>
      <c r="SNB261" s="7"/>
      <c r="SNC261" s="7"/>
      <c r="SND261" s="7"/>
      <c r="SNE261" s="7"/>
      <c r="SNF261" s="7"/>
      <c r="SNG261" s="7"/>
      <c r="SNH261" s="7"/>
      <c r="SNI261" s="7"/>
      <c r="SNJ261" s="7"/>
      <c r="SNK261" s="7"/>
      <c r="SNL261" s="7"/>
      <c r="SNM261" s="7"/>
      <c r="SNN261" s="7"/>
      <c r="SNO261" s="7"/>
      <c r="SNP261" s="7"/>
      <c r="SNQ261" s="7"/>
      <c r="SNR261" s="7"/>
      <c r="SNS261" s="7"/>
      <c r="SNT261" s="7"/>
      <c r="SNU261" s="7"/>
      <c r="SNV261" s="7"/>
      <c r="SNW261" s="7"/>
      <c r="SNX261" s="7"/>
      <c r="SNY261" s="7"/>
      <c r="SNZ261" s="7"/>
      <c r="SOA261" s="7"/>
      <c r="SOB261" s="7"/>
      <c r="SOC261" s="7"/>
      <c r="SOD261" s="7"/>
      <c r="SOE261" s="7"/>
      <c r="SOF261" s="7"/>
      <c r="SOG261" s="7"/>
      <c r="SOH261" s="7"/>
      <c r="SOI261" s="7"/>
      <c r="SOJ261" s="7"/>
      <c r="SOK261" s="7"/>
      <c r="SOL261" s="7"/>
      <c r="SOM261" s="7"/>
      <c r="SON261" s="7"/>
      <c r="SOO261" s="7"/>
      <c r="SOP261" s="7"/>
      <c r="SOQ261" s="7"/>
      <c r="SOR261" s="7"/>
      <c r="SOS261" s="7"/>
      <c r="SOT261" s="7"/>
      <c r="SOU261" s="7"/>
      <c r="SOV261" s="7"/>
      <c r="SOW261" s="7"/>
      <c r="SOX261" s="7"/>
      <c r="SOY261" s="7"/>
      <c r="SOZ261" s="7"/>
      <c r="SPA261" s="7"/>
      <c r="SPB261" s="7"/>
      <c r="SPC261" s="7"/>
      <c r="SPD261" s="7"/>
      <c r="SPE261" s="7"/>
      <c r="SPF261" s="7"/>
      <c r="SPG261" s="7"/>
      <c r="SPH261" s="7"/>
      <c r="SPI261" s="7"/>
      <c r="SPJ261" s="7"/>
      <c r="SPK261" s="7"/>
      <c r="SPL261" s="7"/>
      <c r="SPM261" s="7"/>
      <c r="SPN261" s="7"/>
      <c r="SPO261" s="7"/>
      <c r="SPP261" s="7"/>
      <c r="SPQ261" s="7"/>
      <c r="SPR261" s="7"/>
      <c r="SPS261" s="7"/>
      <c r="SPT261" s="7"/>
      <c r="SPU261" s="7"/>
      <c r="SPV261" s="7"/>
      <c r="SPW261" s="7"/>
      <c r="SPX261" s="7"/>
      <c r="SPY261" s="7"/>
      <c r="SPZ261" s="7"/>
      <c r="SQA261" s="7"/>
      <c r="SQB261" s="7"/>
      <c r="SQC261" s="7"/>
      <c r="SQD261" s="7"/>
      <c r="SQE261" s="7"/>
      <c r="SQF261" s="7"/>
      <c r="SQG261" s="7"/>
      <c r="SQH261" s="7"/>
      <c r="SQI261" s="7"/>
      <c r="SQJ261" s="7"/>
      <c r="SQK261" s="7"/>
      <c r="SQL261" s="7"/>
      <c r="SQM261" s="7"/>
      <c r="SQN261" s="7"/>
      <c r="SQO261" s="7"/>
      <c r="SQP261" s="7"/>
      <c r="SQQ261" s="7"/>
      <c r="SQR261" s="7"/>
      <c r="SQS261" s="7"/>
      <c r="SQT261" s="7"/>
      <c r="SQU261" s="7"/>
      <c r="SQV261" s="7"/>
      <c r="SQW261" s="7"/>
      <c r="SQX261" s="7"/>
      <c r="SQY261" s="7"/>
      <c r="SQZ261" s="7"/>
      <c r="SRA261" s="7"/>
      <c r="SRB261" s="7"/>
      <c r="SRC261" s="7"/>
      <c r="SRD261" s="7"/>
      <c r="SRE261" s="7"/>
      <c r="SRF261" s="7"/>
      <c r="SRG261" s="7"/>
      <c r="SRH261" s="7"/>
      <c r="SRI261" s="7"/>
      <c r="SRJ261" s="7"/>
      <c r="SRK261" s="7"/>
      <c r="SRL261" s="7"/>
      <c r="SRM261" s="7"/>
      <c r="SRN261" s="7"/>
      <c r="SRO261" s="7"/>
      <c r="SRP261" s="7"/>
      <c r="SRQ261" s="7"/>
      <c r="SRR261" s="7"/>
      <c r="SRS261" s="7"/>
      <c r="SRT261" s="7"/>
      <c r="SRU261" s="7"/>
      <c r="SRV261" s="7"/>
      <c r="SRW261" s="7"/>
      <c r="SRX261" s="7"/>
      <c r="SRY261" s="7"/>
      <c r="SRZ261" s="7"/>
      <c r="SSA261" s="7"/>
      <c r="SSB261" s="7"/>
      <c r="SSC261" s="7"/>
      <c r="SSD261" s="7"/>
      <c r="SSE261" s="7"/>
      <c r="SSF261" s="7"/>
      <c r="SSG261" s="7"/>
      <c r="SSH261" s="7"/>
      <c r="SSI261" s="7"/>
      <c r="SSJ261" s="7"/>
      <c r="SSK261" s="7"/>
      <c r="SSL261" s="7"/>
      <c r="SSM261" s="7"/>
      <c r="SSN261" s="7"/>
      <c r="SSO261" s="7"/>
      <c r="SSP261" s="7"/>
      <c r="SSQ261" s="7"/>
      <c r="SSR261" s="7"/>
      <c r="SSS261" s="7"/>
      <c r="SST261" s="7"/>
      <c r="SSU261" s="7"/>
      <c r="SSV261" s="7"/>
      <c r="SSW261" s="7"/>
      <c r="SSX261" s="7"/>
      <c r="SSY261" s="7"/>
      <c r="SSZ261" s="7"/>
      <c r="STA261" s="7"/>
      <c r="STB261" s="7"/>
      <c r="STC261" s="7"/>
      <c r="STD261" s="7"/>
      <c r="STE261" s="7"/>
      <c r="STF261" s="7"/>
      <c r="STG261" s="7"/>
      <c r="STH261" s="7"/>
      <c r="STI261" s="7"/>
      <c r="STJ261" s="7"/>
      <c r="STK261" s="7"/>
      <c r="STL261" s="7"/>
      <c r="STM261" s="7"/>
      <c r="STN261" s="7"/>
      <c r="STO261" s="7"/>
      <c r="STP261" s="7"/>
      <c r="STQ261" s="7"/>
      <c r="STR261" s="7"/>
      <c r="STS261" s="7"/>
      <c r="STT261" s="7"/>
      <c r="STU261" s="7"/>
      <c r="STV261" s="7"/>
      <c r="STW261" s="7"/>
      <c r="STX261" s="7"/>
      <c r="STY261" s="7"/>
      <c r="STZ261" s="7"/>
      <c r="SUA261" s="7"/>
      <c r="SUB261" s="7"/>
      <c r="SUC261" s="7"/>
      <c r="SUD261" s="7"/>
      <c r="SUE261" s="7"/>
      <c r="SUF261" s="7"/>
      <c r="SUG261" s="7"/>
      <c r="SUH261" s="7"/>
      <c r="SUI261" s="7"/>
      <c r="SUJ261" s="7"/>
      <c r="SUK261" s="7"/>
      <c r="SUL261" s="7"/>
      <c r="SUM261" s="7"/>
      <c r="SUN261" s="7"/>
      <c r="SUO261" s="7"/>
      <c r="SUP261" s="7"/>
      <c r="SUQ261" s="7"/>
      <c r="SUR261" s="7"/>
      <c r="SUS261" s="7"/>
      <c r="SUT261" s="7"/>
      <c r="SUU261" s="7"/>
      <c r="SUV261" s="7"/>
      <c r="SUW261" s="7"/>
      <c r="SUX261" s="7"/>
      <c r="SUY261" s="7"/>
      <c r="SUZ261" s="7"/>
      <c r="SVA261" s="7"/>
      <c r="SVB261" s="7"/>
      <c r="SVC261" s="7"/>
      <c r="SVD261" s="7"/>
      <c r="SVE261" s="7"/>
      <c r="SVF261" s="7"/>
      <c r="SVG261" s="7"/>
      <c r="SVH261" s="7"/>
      <c r="SVI261" s="7"/>
      <c r="SVJ261" s="7"/>
      <c r="SVK261" s="7"/>
      <c r="SVL261" s="7"/>
      <c r="SVM261" s="7"/>
      <c r="SVN261" s="7"/>
      <c r="SVO261" s="7"/>
      <c r="SVP261" s="7"/>
      <c r="SVQ261" s="7"/>
      <c r="SVR261" s="7"/>
      <c r="SVS261" s="7"/>
      <c r="SVT261" s="7"/>
      <c r="SVU261" s="7"/>
      <c r="SVV261" s="7"/>
      <c r="SVW261" s="7"/>
      <c r="SVX261" s="7"/>
      <c r="SVY261" s="7"/>
      <c r="SVZ261" s="7"/>
      <c r="SWA261" s="7"/>
      <c r="SWB261" s="7"/>
      <c r="SWC261" s="7"/>
      <c r="SWD261" s="7"/>
      <c r="SWE261" s="7"/>
      <c r="SWF261" s="7"/>
      <c r="SWG261" s="7"/>
      <c r="SWH261" s="7"/>
      <c r="SWI261" s="7"/>
      <c r="SWJ261" s="7"/>
      <c r="SWK261" s="7"/>
      <c r="SWL261" s="7"/>
      <c r="SWM261" s="7"/>
      <c r="SWN261" s="7"/>
      <c r="SWO261" s="7"/>
      <c r="SWP261" s="7"/>
      <c r="SWQ261" s="7"/>
      <c r="SWR261" s="7"/>
      <c r="SWS261" s="7"/>
      <c r="SWT261" s="7"/>
      <c r="SWU261" s="7"/>
      <c r="SWV261" s="7"/>
      <c r="SWW261" s="7"/>
      <c r="SWX261" s="7"/>
      <c r="SWY261" s="7"/>
      <c r="SWZ261" s="7"/>
      <c r="SXA261" s="7"/>
      <c r="SXB261" s="7"/>
      <c r="SXC261" s="7"/>
      <c r="SXD261" s="7"/>
      <c r="SXE261" s="7"/>
      <c r="SXF261" s="7"/>
      <c r="SXG261" s="7"/>
      <c r="SXH261" s="7"/>
      <c r="SXI261" s="7"/>
      <c r="SXJ261" s="7"/>
      <c r="SXK261" s="7"/>
      <c r="SXL261" s="7"/>
      <c r="SXM261" s="7"/>
      <c r="SXN261" s="7"/>
      <c r="SXO261" s="7"/>
      <c r="SXP261" s="7"/>
      <c r="SXQ261" s="7"/>
      <c r="SXR261" s="7"/>
      <c r="SXS261" s="7"/>
      <c r="SXT261" s="7"/>
      <c r="SXU261" s="7"/>
      <c r="SXV261" s="7"/>
      <c r="SXW261" s="7"/>
      <c r="SXX261" s="7"/>
      <c r="SXY261" s="7"/>
      <c r="SXZ261" s="7"/>
      <c r="SYA261" s="7"/>
      <c r="SYB261" s="7"/>
      <c r="SYC261" s="7"/>
      <c r="SYD261" s="7"/>
      <c r="SYE261" s="7"/>
      <c r="SYF261" s="7"/>
      <c r="SYG261" s="7"/>
      <c r="SYH261" s="7"/>
      <c r="SYI261" s="7"/>
      <c r="SYJ261" s="7"/>
      <c r="SYK261" s="7"/>
      <c r="SYL261" s="7"/>
      <c r="SYM261" s="7"/>
      <c r="SYN261" s="7"/>
      <c r="SYO261" s="7"/>
      <c r="SYP261" s="7"/>
      <c r="SYQ261" s="7"/>
      <c r="SYR261" s="7"/>
      <c r="SYS261" s="7"/>
      <c r="SYT261" s="7"/>
      <c r="SYU261" s="7"/>
      <c r="SYV261" s="7"/>
      <c r="SYW261" s="7"/>
      <c r="SYX261" s="7"/>
      <c r="SYY261" s="7"/>
      <c r="SYZ261" s="7"/>
      <c r="SZA261" s="7"/>
      <c r="SZB261" s="7"/>
      <c r="SZC261" s="7"/>
      <c r="SZD261" s="7"/>
      <c r="SZE261" s="7"/>
      <c r="SZF261" s="7"/>
      <c r="SZG261" s="7"/>
      <c r="SZH261" s="7"/>
      <c r="SZI261" s="7"/>
      <c r="SZJ261" s="7"/>
      <c r="SZK261" s="7"/>
      <c r="SZL261" s="7"/>
      <c r="SZM261" s="7"/>
      <c r="SZN261" s="7"/>
      <c r="SZO261" s="7"/>
      <c r="SZP261" s="7"/>
      <c r="SZQ261" s="7"/>
      <c r="SZR261" s="7"/>
      <c r="SZS261" s="7"/>
      <c r="SZT261" s="7"/>
      <c r="SZU261" s="7"/>
      <c r="SZV261" s="7"/>
      <c r="SZW261" s="7"/>
      <c r="SZX261" s="7"/>
      <c r="SZY261" s="7"/>
      <c r="SZZ261" s="7"/>
      <c r="TAA261" s="7"/>
      <c r="TAB261" s="7"/>
      <c r="TAC261" s="7"/>
      <c r="TAD261" s="7"/>
      <c r="TAE261" s="7"/>
      <c r="TAF261" s="7"/>
      <c r="TAG261" s="7"/>
      <c r="TAH261" s="7"/>
      <c r="TAI261" s="7"/>
      <c r="TAJ261" s="7"/>
      <c r="TAK261" s="7"/>
      <c r="TAL261" s="7"/>
      <c r="TAM261" s="7"/>
      <c r="TAN261" s="7"/>
      <c r="TAO261" s="7"/>
      <c r="TAP261" s="7"/>
      <c r="TAQ261" s="7"/>
      <c r="TAR261" s="7"/>
      <c r="TAS261" s="7"/>
      <c r="TAT261" s="7"/>
      <c r="TAU261" s="7"/>
      <c r="TAV261" s="7"/>
      <c r="TAW261" s="7"/>
      <c r="TAX261" s="7"/>
      <c r="TAY261" s="7"/>
      <c r="TAZ261" s="7"/>
      <c r="TBA261" s="7"/>
      <c r="TBB261" s="7"/>
      <c r="TBC261" s="7"/>
      <c r="TBD261" s="7"/>
      <c r="TBE261" s="7"/>
      <c r="TBF261" s="7"/>
      <c r="TBG261" s="7"/>
      <c r="TBH261" s="7"/>
      <c r="TBI261" s="7"/>
      <c r="TBJ261" s="7"/>
      <c r="TBK261" s="7"/>
      <c r="TBL261" s="7"/>
      <c r="TBM261" s="7"/>
      <c r="TBN261" s="7"/>
      <c r="TBO261" s="7"/>
      <c r="TBP261" s="7"/>
      <c r="TBQ261" s="7"/>
      <c r="TBR261" s="7"/>
      <c r="TBS261" s="7"/>
      <c r="TBT261" s="7"/>
      <c r="TBU261" s="7"/>
      <c r="TBV261" s="7"/>
      <c r="TBW261" s="7"/>
      <c r="TBX261" s="7"/>
      <c r="TBY261" s="7"/>
      <c r="TBZ261" s="7"/>
      <c r="TCA261" s="7"/>
      <c r="TCB261" s="7"/>
      <c r="TCC261" s="7"/>
      <c r="TCD261" s="7"/>
      <c r="TCE261" s="7"/>
      <c r="TCF261" s="7"/>
      <c r="TCG261" s="7"/>
      <c r="TCH261" s="7"/>
      <c r="TCI261" s="7"/>
      <c r="TCJ261" s="7"/>
      <c r="TCK261" s="7"/>
      <c r="TCL261" s="7"/>
      <c r="TCM261" s="7"/>
      <c r="TCN261" s="7"/>
      <c r="TCO261" s="7"/>
      <c r="TCP261" s="7"/>
      <c r="TCQ261" s="7"/>
      <c r="TCR261" s="7"/>
      <c r="TCS261" s="7"/>
      <c r="TCT261" s="7"/>
      <c r="TCU261" s="7"/>
      <c r="TCV261" s="7"/>
      <c r="TCW261" s="7"/>
      <c r="TCX261" s="7"/>
      <c r="TCY261" s="7"/>
      <c r="TCZ261" s="7"/>
      <c r="TDA261" s="7"/>
      <c r="TDB261" s="7"/>
      <c r="TDC261" s="7"/>
      <c r="TDD261" s="7"/>
      <c r="TDE261" s="7"/>
      <c r="TDF261" s="7"/>
      <c r="TDG261" s="7"/>
      <c r="TDH261" s="7"/>
      <c r="TDI261" s="7"/>
      <c r="TDJ261" s="7"/>
      <c r="TDK261" s="7"/>
      <c r="TDL261" s="7"/>
      <c r="TDM261" s="7"/>
      <c r="TDN261" s="7"/>
      <c r="TDO261" s="7"/>
      <c r="TDP261" s="7"/>
      <c r="TDQ261" s="7"/>
      <c r="TDR261" s="7"/>
      <c r="TDS261" s="7"/>
      <c r="TDT261" s="7"/>
      <c r="TDU261" s="7"/>
      <c r="TDV261" s="7"/>
      <c r="TDW261" s="7"/>
      <c r="TDX261" s="7"/>
      <c r="TDY261" s="7"/>
      <c r="TDZ261" s="7"/>
      <c r="TEA261" s="7"/>
      <c r="TEB261" s="7"/>
      <c r="TEC261" s="7"/>
      <c r="TED261" s="7"/>
      <c r="TEE261" s="7"/>
      <c r="TEF261" s="7"/>
      <c r="TEG261" s="7"/>
      <c r="TEH261" s="7"/>
      <c r="TEI261" s="7"/>
      <c r="TEJ261" s="7"/>
      <c r="TEK261" s="7"/>
      <c r="TEL261" s="7"/>
      <c r="TEM261" s="7"/>
      <c r="TEN261" s="7"/>
      <c r="TEO261" s="7"/>
      <c r="TEP261" s="7"/>
      <c r="TEQ261" s="7"/>
      <c r="TER261" s="7"/>
      <c r="TES261" s="7"/>
      <c r="TET261" s="7"/>
      <c r="TEU261" s="7"/>
      <c r="TEV261" s="7"/>
      <c r="TEW261" s="7"/>
      <c r="TEX261" s="7"/>
      <c r="TEY261" s="7"/>
      <c r="TEZ261" s="7"/>
      <c r="TFA261" s="7"/>
      <c r="TFB261" s="7"/>
      <c r="TFC261" s="7"/>
      <c r="TFD261" s="7"/>
      <c r="TFE261" s="7"/>
      <c r="TFF261" s="7"/>
      <c r="TFG261" s="7"/>
      <c r="TFH261" s="7"/>
      <c r="TFI261" s="7"/>
      <c r="TFJ261" s="7"/>
      <c r="TFK261" s="7"/>
      <c r="TFL261" s="7"/>
      <c r="TFM261" s="7"/>
      <c r="TFN261" s="7"/>
      <c r="TFO261" s="7"/>
      <c r="TFP261" s="7"/>
      <c r="TFQ261" s="7"/>
      <c r="TFR261" s="7"/>
      <c r="TFS261" s="7"/>
      <c r="TFT261" s="7"/>
      <c r="TFU261" s="7"/>
      <c r="TFV261" s="7"/>
      <c r="TFW261" s="7"/>
      <c r="TFX261" s="7"/>
      <c r="TFY261" s="7"/>
      <c r="TFZ261" s="7"/>
      <c r="TGA261" s="7"/>
      <c r="TGB261" s="7"/>
      <c r="TGC261" s="7"/>
      <c r="TGD261" s="7"/>
      <c r="TGE261" s="7"/>
      <c r="TGF261" s="7"/>
      <c r="TGG261" s="7"/>
      <c r="TGH261" s="7"/>
      <c r="TGI261" s="7"/>
      <c r="TGJ261" s="7"/>
      <c r="TGK261" s="7"/>
      <c r="TGL261" s="7"/>
      <c r="TGM261" s="7"/>
      <c r="TGN261" s="7"/>
      <c r="TGO261" s="7"/>
      <c r="TGP261" s="7"/>
      <c r="TGQ261" s="7"/>
      <c r="TGR261" s="7"/>
      <c r="TGS261" s="7"/>
      <c r="TGT261" s="7"/>
      <c r="TGU261" s="7"/>
      <c r="TGV261" s="7"/>
      <c r="TGW261" s="7"/>
      <c r="TGX261" s="7"/>
      <c r="TGY261" s="7"/>
      <c r="TGZ261" s="7"/>
      <c r="THA261" s="7"/>
      <c r="THB261" s="7"/>
      <c r="THC261" s="7"/>
      <c r="THD261" s="7"/>
      <c r="THE261" s="7"/>
      <c r="THF261" s="7"/>
      <c r="THG261" s="7"/>
      <c r="THH261" s="7"/>
      <c r="THI261" s="7"/>
      <c r="THJ261" s="7"/>
      <c r="THK261" s="7"/>
      <c r="THL261" s="7"/>
      <c r="THM261" s="7"/>
      <c r="THN261" s="7"/>
      <c r="THO261" s="7"/>
      <c r="THP261" s="7"/>
      <c r="THQ261" s="7"/>
      <c r="THR261" s="7"/>
      <c r="THS261" s="7"/>
      <c r="THT261" s="7"/>
      <c r="THU261" s="7"/>
      <c r="THV261" s="7"/>
      <c r="THW261" s="7"/>
      <c r="THX261" s="7"/>
      <c r="THY261" s="7"/>
      <c r="THZ261" s="7"/>
      <c r="TIA261" s="7"/>
      <c r="TIB261" s="7"/>
      <c r="TIC261" s="7"/>
      <c r="TID261" s="7"/>
      <c r="TIE261" s="7"/>
      <c r="TIF261" s="7"/>
      <c r="TIG261" s="7"/>
      <c r="TIH261" s="7"/>
      <c r="TII261" s="7"/>
      <c r="TIJ261" s="7"/>
      <c r="TIK261" s="7"/>
      <c r="TIL261" s="7"/>
      <c r="TIM261" s="7"/>
      <c r="TIN261" s="7"/>
      <c r="TIO261" s="7"/>
      <c r="TIP261" s="7"/>
      <c r="TIQ261" s="7"/>
      <c r="TIR261" s="7"/>
      <c r="TIS261" s="7"/>
      <c r="TIT261" s="7"/>
      <c r="TIU261" s="7"/>
      <c r="TIV261" s="7"/>
      <c r="TIW261" s="7"/>
      <c r="TIX261" s="7"/>
      <c r="TIY261" s="7"/>
      <c r="TIZ261" s="7"/>
      <c r="TJA261" s="7"/>
      <c r="TJB261" s="7"/>
      <c r="TJC261" s="7"/>
      <c r="TJD261" s="7"/>
      <c r="TJE261" s="7"/>
      <c r="TJF261" s="7"/>
      <c r="TJG261" s="7"/>
      <c r="TJH261" s="7"/>
      <c r="TJI261" s="7"/>
      <c r="TJJ261" s="7"/>
      <c r="TJK261" s="7"/>
      <c r="TJL261" s="7"/>
      <c r="TJM261" s="7"/>
      <c r="TJN261" s="7"/>
      <c r="TJO261" s="7"/>
      <c r="TJP261" s="7"/>
      <c r="TJQ261" s="7"/>
      <c r="TJR261" s="7"/>
      <c r="TJS261" s="7"/>
      <c r="TJT261" s="7"/>
      <c r="TJU261" s="7"/>
      <c r="TJV261" s="7"/>
      <c r="TJW261" s="7"/>
      <c r="TJX261" s="7"/>
      <c r="TJY261" s="7"/>
      <c r="TJZ261" s="7"/>
      <c r="TKA261" s="7"/>
      <c r="TKB261" s="7"/>
      <c r="TKC261" s="7"/>
      <c r="TKD261" s="7"/>
      <c r="TKE261" s="7"/>
      <c r="TKF261" s="7"/>
      <c r="TKG261" s="7"/>
      <c r="TKH261" s="7"/>
      <c r="TKI261" s="7"/>
      <c r="TKJ261" s="7"/>
      <c r="TKK261" s="7"/>
      <c r="TKL261" s="7"/>
      <c r="TKM261" s="7"/>
      <c r="TKN261" s="7"/>
      <c r="TKO261" s="7"/>
      <c r="TKP261" s="7"/>
      <c r="TKQ261" s="7"/>
      <c r="TKR261" s="7"/>
      <c r="TKS261" s="7"/>
      <c r="TKT261" s="7"/>
      <c r="TKU261" s="7"/>
      <c r="TKV261" s="7"/>
      <c r="TKW261" s="7"/>
      <c r="TKX261" s="7"/>
      <c r="TKY261" s="7"/>
      <c r="TKZ261" s="7"/>
      <c r="TLA261" s="7"/>
      <c r="TLB261" s="7"/>
      <c r="TLC261" s="7"/>
      <c r="TLD261" s="7"/>
      <c r="TLE261" s="7"/>
      <c r="TLF261" s="7"/>
      <c r="TLG261" s="7"/>
      <c r="TLH261" s="7"/>
      <c r="TLI261" s="7"/>
      <c r="TLJ261" s="7"/>
      <c r="TLK261" s="7"/>
      <c r="TLL261" s="7"/>
      <c r="TLM261" s="7"/>
      <c r="TLN261" s="7"/>
      <c r="TLO261" s="7"/>
      <c r="TLP261" s="7"/>
      <c r="TLQ261" s="7"/>
      <c r="TLR261" s="7"/>
      <c r="TLS261" s="7"/>
      <c r="TLT261" s="7"/>
      <c r="TLU261" s="7"/>
      <c r="TLV261" s="7"/>
      <c r="TLW261" s="7"/>
      <c r="TLX261" s="7"/>
      <c r="TLY261" s="7"/>
      <c r="TLZ261" s="7"/>
      <c r="TMA261" s="7"/>
      <c r="TMB261" s="7"/>
      <c r="TMC261" s="7"/>
      <c r="TMD261" s="7"/>
      <c r="TME261" s="7"/>
      <c r="TMF261" s="7"/>
      <c r="TMG261" s="7"/>
      <c r="TMH261" s="7"/>
      <c r="TMI261" s="7"/>
      <c r="TMJ261" s="7"/>
      <c r="TMK261" s="7"/>
      <c r="TML261" s="7"/>
      <c r="TMM261" s="7"/>
      <c r="TMN261" s="7"/>
      <c r="TMO261" s="7"/>
      <c r="TMP261" s="7"/>
      <c r="TMQ261" s="7"/>
      <c r="TMR261" s="7"/>
      <c r="TMS261" s="7"/>
      <c r="TMT261" s="7"/>
      <c r="TMU261" s="7"/>
      <c r="TMV261" s="7"/>
      <c r="TMW261" s="7"/>
      <c r="TMX261" s="7"/>
      <c r="TMY261" s="7"/>
      <c r="TMZ261" s="7"/>
      <c r="TNA261" s="7"/>
      <c r="TNB261" s="7"/>
      <c r="TNC261" s="7"/>
      <c r="TND261" s="7"/>
      <c r="TNE261" s="7"/>
      <c r="TNF261" s="7"/>
      <c r="TNG261" s="7"/>
      <c r="TNH261" s="7"/>
      <c r="TNI261" s="7"/>
      <c r="TNJ261" s="7"/>
      <c r="TNK261" s="7"/>
      <c r="TNL261" s="7"/>
      <c r="TNM261" s="7"/>
      <c r="TNN261" s="7"/>
      <c r="TNO261" s="7"/>
      <c r="TNP261" s="7"/>
      <c r="TNQ261" s="7"/>
      <c r="TNR261" s="7"/>
      <c r="TNS261" s="7"/>
      <c r="TNT261" s="7"/>
      <c r="TNU261" s="7"/>
      <c r="TNV261" s="7"/>
      <c r="TNW261" s="7"/>
      <c r="TNX261" s="7"/>
      <c r="TNY261" s="7"/>
      <c r="TNZ261" s="7"/>
      <c r="TOA261" s="7"/>
      <c r="TOB261" s="7"/>
      <c r="TOC261" s="7"/>
      <c r="TOD261" s="7"/>
      <c r="TOE261" s="7"/>
      <c r="TOF261" s="7"/>
      <c r="TOG261" s="7"/>
      <c r="TOH261" s="7"/>
      <c r="TOI261" s="7"/>
      <c r="TOJ261" s="7"/>
      <c r="TOK261" s="7"/>
      <c r="TOL261" s="7"/>
      <c r="TOM261" s="7"/>
      <c r="TON261" s="7"/>
      <c r="TOO261" s="7"/>
      <c r="TOP261" s="7"/>
      <c r="TOQ261" s="7"/>
      <c r="TOR261" s="7"/>
      <c r="TOS261" s="7"/>
      <c r="TOT261" s="7"/>
      <c r="TOU261" s="7"/>
      <c r="TOV261" s="7"/>
      <c r="TOW261" s="7"/>
      <c r="TOX261" s="7"/>
      <c r="TOY261" s="7"/>
      <c r="TOZ261" s="7"/>
      <c r="TPA261" s="7"/>
      <c r="TPB261" s="7"/>
      <c r="TPC261" s="7"/>
      <c r="TPD261" s="7"/>
      <c r="TPE261" s="7"/>
      <c r="TPF261" s="7"/>
      <c r="TPG261" s="7"/>
      <c r="TPH261" s="7"/>
      <c r="TPI261" s="7"/>
      <c r="TPJ261" s="7"/>
      <c r="TPK261" s="7"/>
      <c r="TPL261" s="7"/>
      <c r="TPM261" s="7"/>
      <c r="TPN261" s="7"/>
      <c r="TPO261" s="7"/>
      <c r="TPP261" s="7"/>
      <c r="TPQ261" s="7"/>
      <c r="TPR261" s="7"/>
      <c r="TPS261" s="7"/>
      <c r="TPT261" s="7"/>
      <c r="TPU261" s="7"/>
      <c r="TPV261" s="7"/>
      <c r="TPW261" s="7"/>
      <c r="TPX261" s="7"/>
      <c r="TPY261" s="7"/>
      <c r="TPZ261" s="7"/>
      <c r="TQA261" s="7"/>
      <c r="TQB261" s="7"/>
      <c r="TQC261" s="7"/>
      <c r="TQD261" s="7"/>
      <c r="TQE261" s="7"/>
      <c r="TQF261" s="7"/>
      <c r="TQG261" s="7"/>
      <c r="TQH261" s="7"/>
      <c r="TQI261" s="7"/>
      <c r="TQJ261" s="7"/>
      <c r="TQK261" s="7"/>
      <c r="TQL261" s="7"/>
      <c r="TQM261" s="7"/>
      <c r="TQN261" s="7"/>
      <c r="TQO261" s="7"/>
      <c r="TQP261" s="7"/>
      <c r="TQQ261" s="7"/>
      <c r="TQR261" s="7"/>
      <c r="TQS261" s="7"/>
      <c r="TQT261" s="7"/>
      <c r="TQU261" s="7"/>
      <c r="TQV261" s="7"/>
      <c r="TQW261" s="7"/>
      <c r="TQX261" s="7"/>
      <c r="TQY261" s="7"/>
      <c r="TQZ261" s="7"/>
      <c r="TRA261" s="7"/>
      <c r="TRB261" s="7"/>
      <c r="TRC261" s="7"/>
      <c r="TRD261" s="7"/>
      <c r="TRE261" s="7"/>
      <c r="TRF261" s="7"/>
      <c r="TRG261" s="7"/>
      <c r="TRH261" s="7"/>
      <c r="TRI261" s="7"/>
      <c r="TRJ261" s="7"/>
      <c r="TRK261" s="7"/>
      <c r="TRL261" s="7"/>
      <c r="TRM261" s="7"/>
      <c r="TRN261" s="7"/>
      <c r="TRO261" s="7"/>
      <c r="TRP261" s="7"/>
      <c r="TRQ261" s="7"/>
      <c r="TRR261" s="7"/>
      <c r="TRS261" s="7"/>
      <c r="TRT261" s="7"/>
      <c r="TRU261" s="7"/>
      <c r="TRV261" s="7"/>
      <c r="TRW261" s="7"/>
      <c r="TRX261" s="7"/>
      <c r="TRY261" s="7"/>
      <c r="TRZ261" s="7"/>
      <c r="TSA261" s="7"/>
      <c r="TSB261" s="7"/>
      <c r="TSC261" s="7"/>
      <c r="TSD261" s="7"/>
      <c r="TSE261" s="7"/>
      <c r="TSF261" s="7"/>
      <c r="TSG261" s="7"/>
      <c r="TSH261" s="7"/>
      <c r="TSI261" s="7"/>
      <c r="TSJ261" s="7"/>
      <c r="TSK261" s="7"/>
      <c r="TSL261" s="7"/>
      <c r="TSM261" s="7"/>
      <c r="TSN261" s="7"/>
      <c r="TSO261" s="7"/>
      <c r="TSP261" s="7"/>
      <c r="TSQ261" s="7"/>
      <c r="TSR261" s="7"/>
      <c r="TSS261" s="7"/>
      <c r="TST261" s="7"/>
      <c r="TSU261" s="7"/>
      <c r="TSV261" s="7"/>
      <c r="TSW261" s="7"/>
      <c r="TSX261" s="7"/>
      <c r="TSY261" s="7"/>
      <c r="TSZ261" s="7"/>
      <c r="TTA261" s="7"/>
      <c r="TTB261" s="7"/>
      <c r="TTC261" s="7"/>
      <c r="TTD261" s="7"/>
      <c r="TTE261" s="7"/>
      <c r="TTF261" s="7"/>
      <c r="TTG261" s="7"/>
      <c r="TTH261" s="7"/>
      <c r="TTI261" s="7"/>
      <c r="TTJ261" s="7"/>
      <c r="TTK261" s="7"/>
      <c r="TTL261" s="7"/>
      <c r="TTM261" s="7"/>
      <c r="TTN261" s="7"/>
      <c r="TTO261" s="7"/>
      <c r="TTP261" s="7"/>
      <c r="TTQ261" s="7"/>
      <c r="TTR261" s="7"/>
      <c r="TTS261" s="7"/>
      <c r="TTT261" s="7"/>
      <c r="TTU261" s="7"/>
      <c r="TTV261" s="7"/>
      <c r="TTW261" s="7"/>
      <c r="TTX261" s="7"/>
      <c r="TTY261" s="7"/>
      <c r="TTZ261" s="7"/>
      <c r="TUA261" s="7"/>
      <c r="TUB261" s="7"/>
      <c r="TUC261" s="7"/>
      <c r="TUD261" s="7"/>
      <c r="TUE261" s="7"/>
      <c r="TUF261" s="7"/>
      <c r="TUG261" s="7"/>
      <c r="TUH261" s="7"/>
      <c r="TUI261" s="7"/>
      <c r="TUJ261" s="7"/>
      <c r="TUK261" s="7"/>
      <c r="TUL261" s="7"/>
      <c r="TUM261" s="7"/>
      <c r="TUN261" s="7"/>
      <c r="TUO261" s="7"/>
      <c r="TUP261" s="7"/>
      <c r="TUQ261" s="7"/>
      <c r="TUR261" s="7"/>
      <c r="TUS261" s="7"/>
      <c r="TUT261" s="7"/>
      <c r="TUU261" s="7"/>
      <c r="TUV261" s="7"/>
      <c r="TUW261" s="7"/>
      <c r="TUX261" s="7"/>
      <c r="TUY261" s="7"/>
      <c r="TUZ261" s="7"/>
      <c r="TVA261" s="7"/>
      <c r="TVB261" s="7"/>
      <c r="TVC261" s="7"/>
      <c r="TVD261" s="7"/>
      <c r="TVE261" s="7"/>
      <c r="TVF261" s="7"/>
      <c r="TVG261" s="7"/>
      <c r="TVH261" s="7"/>
      <c r="TVI261" s="7"/>
      <c r="TVJ261" s="7"/>
      <c r="TVK261" s="7"/>
      <c r="TVL261" s="7"/>
      <c r="TVM261" s="7"/>
      <c r="TVN261" s="7"/>
      <c r="TVO261" s="7"/>
      <c r="TVP261" s="7"/>
      <c r="TVQ261" s="7"/>
      <c r="TVR261" s="7"/>
      <c r="TVS261" s="7"/>
      <c r="TVT261" s="7"/>
      <c r="TVU261" s="7"/>
      <c r="TVV261" s="7"/>
      <c r="TVW261" s="7"/>
      <c r="TVX261" s="7"/>
      <c r="TVY261" s="7"/>
      <c r="TVZ261" s="7"/>
      <c r="TWA261" s="7"/>
      <c r="TWB261" s="7"/>
      <c r="TWC261" s="7"/>
      <c r="TWD261" s="7"/>
      <c r="TWE261" s="7"/>
      <c r="TWF261" s="7"/>
      <c r="TWG261" s="7"/>
      <c r="TWH261" s="7"/>
      <c r="TWI261" s="7"/>
      <c r="TWJ261" s="7"/>
      <c r="TWK261" s="7"/>
      <c r="TWL261" s="7"/>
      <c r="TWM261" s="7"/>
      <c r="TWN261" s="7"/>
      <c r="TWO261" s="7"/>
      <c r="TWP261" s="7"/>
      <c r="TWQ261" s="7"/>
      <c r="TWR261" s="7"/>
      <c r="TWS261" s="7"/>
      <c r="TWT261" s="7"/>
      <c r="TWU261" s="7"/>
      <c r="TWV261" s="7"/>
      <c r="TWW261" s="7"/>
      <c r="TWX261" s="7"/>
      <c r="TWY261" s="7"/>
      <c r="TWZ261" s="7"/>
      <c r="TXA261" s="7"/>
      <c r="TXB261" s="7"/>
      <c r="TXC261" s="7"/>
      <c r="TXD261" s="7"/>
      <c r="TXE261" s="7"/>
      <c r="TXF261" s="7"/>
      <c r="TXG261" s="7"/>
      <c r="TXH261" s="7"/>
      <c r="TXI261" s="7"/>
      <c r="TXJ261" s="7"/>
      <c r="TXK261" s="7"/>
      <c r="TXL261" s="7"/>
      <c r="TXM261" s="7"/>
      <c r="TXN261" s="7"/>
      <c r="TXO261" s="7"/>
      <c r="TXP261" s="7"/>
      <c r="TXQ261" s="7"/>
      <c r="TXR261" s="7"/>
      <c r="TXS261" s="7"/>
      <c r="TXT261" s="7"/>
      <c r="TXU261" s="7"/>
      <c r="TXV261" s="7"/>
      <c r="TXW261" s="7"/>
      <c r="TXX261" s="7"/>
      <c r="TXY261" s="7"/>
      <c r="TXZ261" s="7"/>
      <c r="TYA261" s="7"/>
      <c r="TYB261" s="7"/>
      <c r="TYC261" s="7"/>
      <c r="TYD261" s="7"/>
      <c r="TYE261" s="7"/>
      <c r="TYF261" s="7"/>
      <c r="TYG261" s="7"/>
      <c r="TYH261" s="7"/>
      <c r="TYI261" s="7"/>
      <c r="TYJ261" s="7"/>
      <c r="TYK261" s="7"/>
      <c r="TYL261" s="7"/>
      <c r="TYM261" s="7"/>
      <c r="TYN261" s="7"/>
      <c r="TYO261" s="7"/>
      <c r="TYP261" s="7"/>
      <c r="TYQ261" s="7"/>
      <c r="TYR261" s="7"/>
      <c r="TYS261" s="7"/>
      <c r="TYT261" s="7"/>
      <c r="TYU261" s="7"/>
      <c r="TYV261" s="7"/>
      <c r="TYW261" s="7"/>
      <c r="TYX261" s="7"/>
      <c r="TYY261" s="7"/>
      <c r="TYZ261" s="7"/>
      <c r="TZA261" s="7"/>
      <c r="TZB261" s="7"/>
      <c r="TZC261" s="7"/>
      <c r="TZD261" s="7"/>
      <c r="TZE261" s="7"/>
      <c r="TZF261" s="7"/>
      <c r="TZG261" s="7"/>
      <c r="TZH261" s="7"/>
      <c r="TZI261" s="7"/>
      <c r="TZJ261" s="7"/>
      <c r="TZK261" s="7"/>
      <c r="TZL261" s="7"/>
      <c r="TZM261" s="7"/>
      <c r="TZN261" s="7"/>
      <c r="TZO261" s="7"/>
      <c r="TZP261" s="7"/>
      <c r="TZQ261" s="7"/>
      <c r="TZR261" s="7"/>
      <c r="TZS261" s="7"/>
      <c r="TZT261" s="7"/>
      <c r="TZU261" s="7"/>
      <c r="TZV261" s="7"/>
      <c r="TZW261" s="7"/>
      <c r="TZX261" s="7"/>
      <c r="TZY261" s="7"/>
      <c r="TZZ261" s="7"/>
      <c r="UAA261" s="7"/>
      <c r="UAB261" s="7"/>
      <c r="UAC261" s="7"/>
      <c r="UAD261" s="7"/>
      <c r="UAE261" s="7"/>
      <c r="UAF261" s="7"/>
      <c r="UAG261" s="7"/>
      <c r="UAH261" s="7"/>
      <c r="UAI261" s="7"/>
      <c r="UAJ261" s="7"/>
      <c r="UAK261" s="7"/>
      <c r="UAL261" s="7"/>
      <c r="UAM261" s="7"/>
      <c r="UAN261" s="7"/>
      <c r="UAO261" s="7"/>
      <c r="UAP261" s="7"/>
      <c r="UAQ261" s="7"/>
      <c r="UAR261" s="7"/>
      <c r="UAS261" s="7"/>
      <c r="UAT261" s="7"/>
      <c r="UAU261" s="7"/>
      <c r="UAV261" s="7"/>
      <c r="UAW261" s="7"/>
      <c r="UAX261" s="7"/>
      <c r="UAY261" s="7"/>
      <c r="UAZ261" s="7"/>
      <c r="UBA261" s="7"/>
      <c r="UBB261" s="7"/>
      <c r="UBC261" s="7"/>
      <c r="UBD261" s="7"/>
      <c r="UBE261" s="7"/>
      <c r="UBF261" s="7"/>
      <c r="UBG261" s="7"/>
      <c r="UBH261" s="7"/>
      <c r="UBI261" s="7"/>
      <c r="UBJ261" s="7"/>
      <c r="UBK261" s="7"/>
      <c r="UBL261" s="7"/>
      <c r="UBM261" s="7"/>
      <c r="UBN261" s="7"/>
      <c r="UBO261" s="7"/>
      <c r="UBP261" s="7"/>
      <c r="UBQ261" s="7"/>
      <c r="UBR261" s="7"/>
      <c r="UBS261" s="7"/>
      <c r="UBT261" s="7"/>
      <c r="UBU261" s="7"/>
      <c r="UBV261" s="7"/>
      <c r="UBW261" s="7"/>
      <c r="UBX261" s="7"/>
      <c r="UBY261" s="7"/>
      <c r="UBZ261" s="7"/>
      <c r="UCA261" s="7"/>
      <c r="UCB261" s="7"/>
      <c r="UCC261" s="7"/>
      <c r="UCD261" s="7"/>
      <c r="UCE261" s="7"/>
      <c r="UCF261" s="7"/>
      <c r="UCG261" s="7"/>
      <c r="UCH261" s="7"/>
      <c r="UCI261" s="7"/>
      <c r="UCJ261" s="7"/>
      <c r="UCK261" s="7"/>
      <c r="UCL261" s="7"/>
      <c r="UCM261" s="7"/>
      <c r="UCN261" s="7"/>
      <c r="UCO261" s="7"/>
      <c r="UCP261" s="7"/>
      <c r="UCQ261" s="7"/>
      <c r="UCR261" s="7"/>
      <c r="UCS261" s="7"/>
      <c r="UCT261" s="7"/>
      <c r="UCU261" s="7"/>
      <c r="UCV261" s="7"/>
      <c r="UCW261" s="7"/>
      <c r="UCX261" s="7"/>
      <c r="UCY261" s="7"/>
      <c r="UCZ261" s="7"/>
      <c r="UDA261" s="7"/>
      <c r="UDB261" s="7"/>
      <c r="UDC261" s="7"/>
      <c r="UDD261" s="7"/>
      <c r="UDE261" s="7"/>
      <c r="UDF261" s="7"/>
      <c r="UDG261" s="7"/>
      <c r="UDH261" s="7"/>
      <c r="UDI261" s="7"/>
      <c r="UDJ261" s="7"/>
      <c r="UDK261" s="7"/>
      <c r="UDL261" s="7"/>
      <c r="UDM261" s="7"/>
      <c r="UDN261" s="7"/>
      <c r="UDO261" s="7"/>
      <c r="UDP261" s="7"/>
      <c r="UDQ261" s="7"/>
      <c r="UDR261" s="7"/>
      <c r="UDS261" s="7"/>
      <c r="UDT261" s="7"/>
      <c r="UDU261" s="7"/>
      <c r="UDV261" s="7"/>
      <c r="UDW261" s="7"/>
      <c r="UDX261" s="7"/>
      <c r="UDY261" s="7"/>
      <c r="UDZ261" s="7"/>
      <c r="UEA261" s="7"/>
      <c r="UEB261" s="7"/>
      <c r="UEC261" s="7"/>
      <c r="UED261" s="7"/>
      <c r="UEE261" s="7"/>
      <c r="UEF261" s="7"/>
      <c r="UEG261" s="7"/>
      <c r="UEH261" s="7"/>
      <c r="UEI261" s="7"/>
      <c r="UEJ261" s="7"/>
      <c r="UEK261" s="7"/>
      <c r="UEL261" s="7"/>
      <c r="UEM261" s="7"/>
      <c r="UEN261" s="7"/>
      <c r="UEO261" s="7"/>
      <c r="UEP261" s="7"/>
      <c r="UEQ261" s="7"/>
      <c r="UER261" s="7"/>
      <c r="UES261" s="7"/>
      <c r="UET261" s="7"/>
      <c r="UEU261" s="7"/>
      <c r="UEV261" s="7"/>
      <c r="UEW261" s="7"/>
      <c r="UEX261" s="7"/>
      <c r="UEY261" s="7"/>
      <c r="UEZ261" s="7"/>
      <c r="UFA261" s="7"/>
      <c r="UFB261" s="7"/>
      <c r="UFC261" s="7"/>
      <c r="UFD261" s="7"/>
      <c r="UFE261" s="7"/>
      <c r="UFF261" s="7"/>
      <c r="UFG261" s="7"/>
      <c r="UFH261" s="7"/>
      <c r="UFI261" s="7"/>
      <c r="UFJ261" s="7"/>
      <c r="UFK261" s="7"/>
      <c r="UFL261" s="7"/>
      <c r="UFM261" s="7"/>
      <c r="UFN261" s="7"/>
      <c r="UFO261" s="7"/>
      <c r="UFP261" s="7"/>
      <c r="UFQ261" s="7"/>
      <c r="UFR261" s="7"/>
      <c r="UFS261" s="7"/>
      <c r="UFT261" s="7"/>
      <c r="UFU261" s="7"/>
      <c r="UFV261" s="7"/>
      <c r="UFW261" s="7"/>
      <c r="UFX261" s="7"/>
      <c r="UFY261" s="7"/>
      <c r="UFZ261" s="7"/>
      <c r="UGA261" s="7"/>
      <c r="UGB261" s="7"/>
      <c r="UGC261" s="7"/>
      <c r="UGD261" s="7"/>
      <c r="UGE261" s="7"/>
      <c r="UGF261" s="7"/>
      <c r="UGG261" s="7"/>
      <c r="UGH261" s="7"/>
      <c r="UGI261" s="7"/>
      <c r="UGJ261" s="7"/>
      <c r="UGK261" s="7"/>
      <c r="UGL261" s="7"/>
      <c r="UGM261" s="7"/>
      <c r="UGN261" s="7"/>
      <c r="UGO261" s="7"/>
      <c r="UGP261" s="7"/>
      <c r="UGQ261" s="7"/>
      <c r="UGR261" s="7"/>
      <c r="UGS261" s="7"/>
      <c r="UGT261" s="7"/>
      <c r="UGU261" s="7"/>
      <c r="UGV261" s="7"/>
      <c r="UGW261" s="7"/>
      <c r="UGX261" s="7"/>
      <c r="UGY261" s="7"/>
      <c r="UGZ261" s="7"/>
      <c r="UHA261" s="7"/>
      <c r="UHB261" s="7"/>
      <c r="UHC261" s="7"/>
      <c r="UHD261" s="7"/>
      <c r="UHE261" s="7"/>
      <c r="UHF261" s="7"/>
      <c r="UHG261" s="7"/>
      <c r="UHH261" s="7"/>
      <c r="UHI261" s="7"/>
      <c r="UHJ261" s="7"/>
      <c r="UHK261" s="7"/>
      <c r="UHL261" s="7"/>
      <c r="UHM261" s="7"/>
      <c r="UHN261" s="7"/>
      <c r="UHO261" s="7"/>
      <c r="UHP261" s="7"/>
      <c r="UHQ261" s="7"/>
      <c r="UHR261" s="7"/>
      <c r="UHS261" s="7"/>
      <c r="UHT261" s="7"/>
      <c r="UHU261" s="7"/>
      <c r="UHV261" s="7"/>
      <c r="UHW261" s="7"/>
      <c r="UHX261" s="7"/>
      <c r="UHY261" s="7"/>
      <c r="UHZ261" s="7"/>
      <c r="UIA261" s="7"/>
      <c r="UIB261" s="7"/>
      <c r="UIC261" s="7"/>
      <c r="UID261" s="7"/>
      <c r="UIE261" s="7"/>
      <c r="UIF261" s="7"/>
      <c r="UIG261" s="7"/>
      <c r="UIH261" s="7"/>
      <c r="UII261" s="7"/>
      <c r="UIJ261" s="7"/>
      <c r="UIK261" s="7"/>
      <c r="UIL261" s="7"/>
      <c r="UIM261" s="7"/>
      <c r="UIN261" s="7"/>
      <c r="UIO261" s="7"/>
      <c r="UIP261" s="7"/>
      <c r="UIQ261" s="7"/>
      <c r="UIR261" s="7"/>
      <c r="UIS261" s="7"/>
      <c r="UIT261" s="7"/>
      <c r="UIU261" s="7"/>
      <c r="UIV261" s="7"/>
      <c r="UIW261" s="7"/>
      <c r="UIX261" s="7"/>
      <c r="UIY261" s="7"/>
      <c r="UIZ261" s="7"/>
      <c r="UJA261" s="7"/>
      <c r="UJB261" s="7"/>
      <c r="UJC261" s="7"/>
      <c r="UJD261" s="7"/>
      <c r="UJE261" s="7"/>
      <c r="UJF261" s="7"/>
      <c r="UJG261" s="7"/>
      <c r="UJH261" s="7"/>
      <c r="UJI261" s="7"/>
      <c r="UJJ261" s="7"/>
      <c r="UJK261" s="7"/>
      <c r="UJL261" s="7"/>
      <c r="UJM261" s="7"/>
      <c r="UJN261" s="7"/>
      <c r="UJO261" s="7"/>
      <c r="UJP261" s="7"/>
      <c r="UJQ261" s="7"/>
      <c r="UJR261" s="7"/>
      <c r="UJS261" s="7"/>
      <c r="UJT261" s="7"/>
      <c r="UJU261" s="7"/>
      <c r="UJV261" s="7"/>
      <c r="UJW261" s="7"/>
      <c r="UJX261" s="7"/>
      <c r="UJY261" s="7"/>
      <c r="UJZ261" s="7"/>
      <c r="UKA261" s="7"/>
      <c r="UKB261" s="7"/>
      <c r="UKC261" s="7"/>
      <c r="UKD261" s="7"/>
      <c r="UKE261" s="7"/>
      <c r="UKF261" s="7"/>
      <c r="UKG261" s="7"/>
      <c r="UKH261" s="7"/>
      <c r="UKI261" s="7"/>
      <c r="UKJ261" s="7"/>
      <c r="UKK261" s="7"/>
      <c r="UKL261" s="7"/>
      <c r="UKM261" s="7"/>
      <c r="UKN261" s="7"/>
      <c r="UKO261" s="7"/>
      <c r="UKP261" s="7"/>
      <c r="UKQ261" s="7"/>
      <c r="UKR261" s="7"/>
      <c r="UKS261" s="7"/>
      <c r="UKT261" s="7"/>
      <c r="UKU261" s="7"/>
      <c r="UKV261" s="7"/>
      <c r="UKW261" s="7"/>
      <c r="UKX261" s="7"/>
      <c r="UKY261" s="7"/>
      <c r="UKZ261" s="7"/>
      <c r="ULA261" s="7"/>
      <c r="ULB261" s="7"/>
      <c r="ULC261" s="7"/>
      <c r="ULD261" s="7"/>
      <c r="ULE261" s="7"/>
      <c r="ULF261" s="7"/>
      <c r="ULG261" s="7"/>
      <c r="ULH261" s="7"/>
      <c r="ULI261" s="7"/>
      <c r="ULJ261" s="7"/>
      <c r="ULK261" s="7"/>
      <c r="ULL261" s="7"/>
      <c r="ULM261" s="7"/>
      <c r="ULN261" s="7"/>
      <c r="ULO261" s="7"/>
      <c r="ULP261" s="7"/>
      <c r="ULQ261" s="7"/>
      <c r="ULR261" s="7"/>
      <c r="ULS261" s="7"/>
      <c r="ULT261" s="7"/>
      <c r="ULU261" s="7"/>
      <c r="ULV261" s="7"/>
      <c r="ULW261" s="7"/>
      <c r="ULX261" s="7"/>
      <c r="ULY261" s="7"/>
      <c r="ULZ261" s="7"/>
      <c r="UMA261" s="7"/>
      <c r="UMB261" s="7"/>
      <c r="UMC261" s="7"/>
      <c r="UMD261" s="7"/>
      <c r="UME261" s="7"/>
      <c r="UMF261" s="7"/>
      <c r="UMG261" s="7"/>
      <c r="UMH261" s="7"/>
      <c r="UMI261" s="7"/>
      <c r="UMJ261" s="7"/>
      <c r="UMK261" s="7"/>
      <c r="UML261" s="7"/>
      <c r="UMM261" s="7"/>
      <c r="UMN261" s="7"/>
      <c r="UMO261" s="7"/>
      <c r="UMP261" s="7"/>
      <c r="UMQ261" s="7"/>
      <c r="UMR261" s="7"/>
      <c r="UMS261" s="7"/>
      <c r="UMT261" s="7"/>
      <c r="UMU261" s="7"/>
      <c r="UMV261" s="7"/>
      <c r="UMW261" s="7"/>
      <c r="UMX261" s="7"/>
      <c r="UMY261" s="7"/>
      <c r="UMZ261" s="7"/>
      <c r="UNA261" s="7"/>
      <c r="UNB261" s="7"/>
      <c r="UNC261" s="7"/>
      <c r="UND261" s="7"/>
      <c r="UNE261" s="7"/>
      <c r="UNF261" s="7"/>
      <c r="UNG261" s="7"/>
      <c r="UNH261" s="7"/>
      <c r="UNI261" s="7"/>
      <c r="UNJ261" s="7"/>
      <c r="UNK261" s="7"/>
      <c r="UNL261" s="7"/>
      <c r="UNM261" s="7"/>
      <c r="UNN261" s="7"/>
      <c r="UNO261" s="7"/>
      <c r="UNP261" s="7"/>
      <c r="UNQ261" s="7"/>
      <c r="UNR261" s="7"/>
      <c r="UNS261" s="7"/>
      <c r="UNT261" s="7"/>
      <c r="UNU261" s="7"/>
      <c r="UNV261" s="7"/>
      <c r="UNW261" s="7"/>
      <c r="UNX261" s="7"/>
      <c r="UNY261" s="7"/>
      <c r="UNZ261" s="7"/>
      <c r="UOA261" s="7"/>
      <c r="UOB261" s="7"/>
      <c r="UOC261" s="7"/>
      <c r="UOD261" s="7"/>
      <c r="UOE261" s="7"/>
      <c r="UOF261" s="7"/>
      <c r="UOG261" s="7"/>
      <c r="UOH261" s="7"/>
      <c r="UOI261" s="7"/>
      <c r="UOJ261" s="7"/>
      <c r="UOK261" s="7"/>
      <c r="UOL261" s="7"/>
      <c r="UOM261" s="7"/>
      <c r="UON261" s="7"/>
      <c r="UOO261" s="7"/>
      <c r="UOP261" s="7"/>
      <c r="UOQ261" s="7"/>
      <c r="UOR261" s="7"/>
      <c r="UOS261" s="7"/>
      <c r="UOT261" s="7"/>
      <c r="UOU261" s="7"/>
      <c r="UOV261" s="7"/>
      <c r="UOW261" s="7"/>
      <c r="UOX261" s="7"/>
      <c r="UOY261" s="7"/>
      <c r="UOZ261" s="7"/>
      <c r="UPA261" s="7"/>
      <c r="UPB261" s="7"/>
      <c r="UPC261" s="7"/>
      <c r="UPD261" s="7"/>
      <c r="UPE261" s="7"/>
      <c r="UPF261" s="7"/>
      <c r="UPG261" s="7"/>
      <c r="UPH261" s="7"/>
      <c r="UPI261" s="7"/>
      <c r="UPJ261" s="7"/>
      <c r="UPK261" s="7"/>
      <c r="UPL261" s="7"/>
      <c r="UPM261" s="7"/>
      <c r="UPN261" s="7"/>
      <c r="UPO261" s="7"/>
      <c r="UPP261" s="7"/>
      <c r="UPQ261" s="7"/>
      <c r="UPR261" s="7"/>
      <c r="UPS261" s="7"/>
      <c r="UPT261" s="7"/>
      <c r="UPU261" s="7"/>
      <c r="UPV261" s="7"/>
      <c r="UPW261" s="7"/>
      <c r="UPX261" s="7"/>
      <c r="UPY261" s="7"/>
      <c r="UPZ261" s="7"/>
      <c r="UQA261" s="7"/>
      <c r="UQB261" s="7"/>
      <c r="UQC261" s="7"/>
      <c r="UQD261" s="7"/>
      <c r="UQE261" s="7"/>
      <c r="UQF261" s="7"/>
      <c r="UQG261" s="7"/>
      <c r="UQH261" s="7"/>
      <c r="UQI261" s="7"/>
      <c r="UQJ261" s="7"/>
      <c r="UQK261" s="7"/>
      <c r="UQL261" s="7"/>
      <c r="UQM261" s="7"/>
      <c r="UQN261" s="7"/>
      <c r="UQO261" s="7"/>
      <c r="UQP261" s="7"/>
      <c r="UQQ261" s="7"/>
      <c r="UQR261" s="7"/>
      <c r="UQS261" s="7"/>
      <c r="UQT261" s="7"/>
      <c r="UQU261" s="7"/>
      <c r="UQV261" s="7"/>
      <c r="UQW261" s="7"/>
      <c r="UQX261" s="7"/>
      <c r="UQY261" s="7"/>
      <c r="UQZ261" s="7"/>
      <c r="URA261" s="7"/>
      <c r="URB261" s="7"/>
      <c r="URC261" s="7"/>
      <c r="URD261" s="7"/>
      <c r="URE261" s="7"/>
      <c r="URF261" s="7"/>
      <c r="URG261" s="7"/>
      <c r="URH261" s="7"/>
      <c r="URI261" s="7"/>
      <c r="URJ261" s="7"/>
      <c r="URK261" s="7"/>
      <c r="URL261" s="7"/>
      <c r="URM261" s="7"/>
      <c r="URN261" s="7"/>
      <c r="URO261" s="7"/>
      <c r="URP261" s="7"/>
      <c r="URQ261" s="7"/>
      <c r="URR261" s="7"/>
      <c r="URS261" s="7"/>
      <c r="URT261" s="7"/>
      <c r="URU261" s="7"/>
      <c r="URV261" s="7"/>
      <c r="URW261" s="7"/>
      <c r="URX261" s="7"/>
      <c r="URY261" s="7"/>
      <c r="URZ261" s="7"/>
      <c r="USA261" s="7"/>
      <c r="USB261" s="7"/>
      <c r="USC261" s="7"/>
      <c r="USD261" s="7"/>
      <c r="USE261" s="7"/>
      <c r="USF261" s="7"/>
      <c r="USG261" s="7"/>
      <c r="USH261" s="7"/>
      <c r="USI261" s="7"/>
      <c r="USJ261" s="7"/>
      <c r="USK261" s="7"/>
      <c r="USL261" s="7"/>
      <c r="USM261" s="7"/>
      <c r="USN261" s="7"/>
      <c r="USO261" s="7"/>
      <c r="USP261" s="7"/>
      <c r="USQ261" s="7"/>
      <c r="USR261" s="7"/>
      <c r="USS261" s="7"/>
      <c r="UST261" s="7"/>
      <c r="USU261" s="7"/>
      <c r="USV261" s="7"/>
      <c r="USW261" s="7"/>
      <c r="USX261" s="7"/>
      <c r="USY261" s="7"/>
      <c r="USZ261" s="7"/>
      <c r="UTA261" s="7"/>
      <c r="UTB261" s="7"/>
      <c r="UTC261" s="7"/>
      <c r="UTD261" s="7"/>
      <c r="UTE261" s="7"/>
      <c r="UTF261" s="7"/>
      <c r="UTG261" s="7"/>
      <c r="UTH261" s="7"/>
      <c r="UTI261" s="7"/>
      <c r="UTJ261" s="7"/>
      <c r="UTK261" s="7"/>
      <c r="UTL261" s="7"/>
      <c r="UTM261" s="7"/>
      <c r="UTN261" s="7"/>
      <c r="UTO261" s="7"/>
      <c r="UTP261" s="7"/>
      <c r="UTQ261" s="7"/>
      <c r="UTR261" s="7"/>
      <c r="UTS261" s="7"/>
      <c r="UTT261" s="7"/>
      <c r="UTU261" s="7"/>
      <c r="UTV261" s="7"/>
      <c r="UTW261" s="7"/>
      <c r="UTX261" s="7"/>
      <c r="UTY261" s="7"/>
      <c r="UTZ261" s="7"/>
      <c r="UUA261" s="7"/>
      <c r="UUB261" s="7"/>
      <c r="UUC261" s="7"/>
      <c r="UUD261" s="7"/>
      <c r="UUE261" s="7"/>
      <c r="UUF261" s="7"/>
      <c r="UUG261" s="7"/>
      <c r="UUH261" s="7"/>
      <c r="UUI261" s="7"/>
      <c r="UUJ261" s="7"/>
      <c r="UUK261" s="7"/>
      <c r="UUL261" s="7"/>
      <c r="UUM261" s="7"/>
      <c r="UUN261" s="7"/>
      <c r="UUO261" s="7"/>
      <c r="UUP261" s="7"/>
      <c r="UUQ261" s="7"/>
      <c r="UUR261" s="7"/>
      <c r="UUS261" s="7"/>
      <c r="UUT261" s="7"/>
      <c r="UUU261" s="7"/>
      <c r="UUV261" s="7"/>
      <c r="UUW261" s="7"/>
      <c r="UUX261" s="7"/>
      <c r="UUY261" s="7"/>
      <c r="UUZ261" s="7"/>
      <c r="UVA261" s="7"/>
      <c r="UVB261" s="7"/>
      <c r="UVC261" s="7"/>
      <c r="UVD261" s="7"/>
      <c r="UVE261" s="7"/>
      <c r="UVF261" s="7"/>
      <c r="UVG261" s="7"/>
      <c r="UVH261" s="7"/>
      <c r="UVI261" s="7"/>
      <c r="UVJ261" s="7"/>
      <c r="UVK261" s="7"/>
      <c r="UVL261" s="7"/>
      <c r="UVM261" s="7"/>
      <c r="UVN261" s="7"/>
      <c r="UVO261" s="7"/>
      <c r="UVP261" s="7"/>
      <c r="UVQ261" s="7"/>
      <c r="UVR261" s="7"/>
      <c r="UVS261" s="7"/>
      <c r="UVT261" s="7"/>
      <c r="UVU261" s="7"/>
      <c r="UVV261" s="7"/>
      <c r="UVW261" s="7"/>
      <c r="UVX261" s="7"/>
      <c r="UVY261" s="7"/>
      <c r="UVZ261" s="7"/>
      <c r="UWA261" s="7"/>
      <c r="UWB261" s="7"/>
      <c r="UWC261" s="7"/>
      <c r="UWD261" s="7"/>
      <c r="UWE261" s="7"/>
      <c r="UWF261" s="7"/>
      <c r="UWG261" s="7"/>
      <c r="UWH261" s="7"/>
      <c r="UWI261" s="7"/>
      <c r="UWJ261" s="7"/>
      <c r="UWK261" s="7"/>
      <c r="UWL261" s="7"/>
      <c r="UWM261" s="7"/>
      <c r="UWN261" s="7"/>
      <c r="UWO261" s="7"/>
      <c r="UWP261" s="7"/>
      <c r="UWQ261" s="7"/>
      <c r="UWR261" s="7"/>
      <c r="UWS261" s="7"/>
      <c r="UWT261" s="7"/>
      <c r="UWU261" s="7"/>
      <c r="UWV261" s="7"/>
      <c r="UWW261" s="7"/>
      <c r="UWX261" s="7"/>
      <c r="UWY261" s="7"/>
      <c r="UWZ261" s="7"/>
      <c r="UXA261" s="7"/>
      <c r="UXB261" s="7"/>
      <c r="UXC261" s="7"/>
      <c r="UXD261" s="7"/>
      <c r="UXE261" s="7"/>
      <c r="UXF261" s="7"/>
      <c r="UXG261" s="7"/>
      <c r="UXH261" s="7"/>
      <c r="UXI261" s="7"/>
      <c r="UXJ261" s="7"/>
      <c r="UXK261" s="7"/>
      <c r="UXL261" s="7"/>
      <c r="UXM261" s="7"/>
      <c r="UXN261" s="7"/>
      <c r="UXO261" s="7"/>
      <c r="UXP261" s="7"/>
      <c r="UXQ261" s="7"/>
      <c r="UXR261" s="7"/>
      <c r="UXS261" s="7"/>
      <c r="UXT261" s="7"/>
      <c r="UXU261" s="7"/>
      <c r="UXV261" s="7"/>
      <c r="UXW261" s="7"/>
      <c r="UXX261" s="7"/>
      <c r="UXY261" s="7"/>
      <c r="UXZ261" s="7"/>
      <c r="UYA261" s="7"/>
      <c r="UYB261" s="7"/>
      <c r="UYC261" s="7"/>
      <c r="UYD261" s="7"/>
      <c r="UYE261" s="7"/>
      <c r="UYF261" s="7"/>
      <c r="UYG261" s="7"/>
      <c r="UYH261" s="7"/>
      <c r="UYI261" s="7"/>
      <c r="UYJ261" s="7"/>
      <c r="UYK261" s="7"/>
      <c r="UYL261" s="7"/>
      <c r="UYM261" s="7"/>
      <c r="UYN261" s="7"/>
      <c r="UYO261" s="7"/>
      <c r="UYP261" s="7"/>
      <c r="UYQ261" s="7"/>
      <c r="UYR261" s="7"/>
      <c r="UYS261" s="7"/>
      <c r="UYT261" s="7"/>
      <c r="UYU261" s="7"/>
      <c r="UYV261" s="7"/>
      <c r="UYW261" s="7"/>
      <c r="UYX261" s="7"/>
      <c r="UYY261" s="7"/>
      <c r="UYZ261" s="7"/>
      <c r="UZA261" s="7"/>
      <c r="UZB261" s="7"/>
      <c r="UZC261" s="7"/>
      <c r="UZD261" s="7"/>
      <c r="UZE261" s="7"/>
      <c r="UZF261" s="7"/>
      <c r="UZG261" s="7"/>
      <c r="UZH261" s="7"/>
      <c r="UZI261" s="7"/>
      <c r="UZJ261" s="7"/>
      <c r="UZK261" s="7"/>
      <c r="UZL261" s="7"/>
      <c r="UZM261" s="7"/>
      <c r="UZN261" s="7"/>
      <c r="UZO261" s="7"/>
      <c r="UZP261" s="7"/>
      <c r="UZQ261" s="7"/>
      <c r="UZR261" s="7"/>
      <c r="UZS261" s="7"/>
      <c r="UZT261" s="7"/>
      <c r="UZU261" s="7"/>
      <c r="UZV261" s="7"/>
      <c r="UZW261" s="7"/>
      <c r="UZX261" s="7"/>
      <c r="UZY261" s="7"/>
      <c r="UZZ261" s="7"/>
      <c r="VAA261" s="7"/>
      <c r="VAB261" s="7"/>
      <c r="VAC261" s="7"/>
      <c r="VAD261" s="7"/>
      <c r="VAE261" s="7"/>
      <c r="VAF261" s="7"/>
      <c r="VAG261" s="7"/>
      <c r="VAH261" s="7"/>
      <c r="VAI261" s="7"/>
      <c r="VAJ261" s="7"/>
      <c r="VAK261" s="7"/>
      <c r="VAL261" s="7"/>
      <c r="VAM261" s="7"/>
      <c r="VAN261" s="7"/>
      <c r="VAO261" s="7"/>
      <c r="VAP261" s="7"/>
      <c r="VAQ261" s="7"/>
      <c r="VAR261" s="7"/>
      <c r="VAS261" s="7"/>
      <c r="VAT261" s="7"/>
      <c r="VAU261" s="7"/>
      <c r="VAV261" s="7"/>
      <c r="VAW261" s="7"/>
      <c r="VAX261" s="7"/>
      <c r="VAY261" s="7"/>
      <c r="VAZ261" s="7"/>
      <c r="VBA261" s="7"/>
      <c r="VBB261" s="7"/>
      <c r="VBC261" s="7"/>
      <c r="VBD261" s="7"/>
      <c r="VBE261" s="7"/>
      <c r="VBF261" s="7"/>
      <c r="VBG261" s="7"/>
      <c r="VBH261" s="7"/>
      <c r="VBI261" s="7"/>
      <c r="VBJ261" s="7"/>
      <c r="VBK261" s="7"/>
      <c r="VBL261" s="7"/>
      <c r="VBM261" s="7"/>
      <c r="VBN261" s="7"/>
      <c r="VBO261" s="7"/>
      <c r="VBP261" s="7"/>
      <c r="VBQ261" s="7"/>
      <c r="VBR261" s="7"/>
      <c r="VBS261" s="7"/>
      <c r="VBT261" s="7"/>
      <c r="VBU261" s="7"/>
      <c r="VBV261" s="7"/>
      <c r="VBW261" s="7"/>
      <c r="VBX261" s="7"/>
      <c r="VBY261" s="7"/>
      <c r="VBZ261" s="7"/>
      <c r="VCA261" s="7"/>
      <c r="VCB261" s="7"/>
      <c r="VCC261" s="7"/>
      <c r="VCD261" s="7"/>
      <c r="VCE261" s="7"/>
      <c r="VCF261" s="7"/>
      <c r="VCG261" s="7"/>
      <c r="VCH261" s="7"/>
      <c r="VCI261" s="7"/>
      <c r="VCJ261" s="7"/>
      <c r="VCK261" s="7"/>
      <c r="VCL261" s="7"/>
      <c r="VCM261" s="7"/>
      <c r="VCN261" s="7"/>
      <c r="VCO261" s="7"/>
      <c r="VCP261" s="7"/>
      <c r="VCQ261" s="7"/>
      <c r="VCR261" s="7"/>
      <c r="VCS261" s="7"/>
      <c r="VCT261" s="7"/>
      <c r="VCU261" s="7"/>
      <c r="VCV261" s="7"/>
      <c r="VCW261" s="7"/>
      <c r="VCX261" s="7"/>
      <c r="VCY261" s="7"/>
      <c r="VCZ261" s="7"/>
      <c r="VDA261" s="7"/>
      <c r="VDB261" s="7"/>
      <c r="VDC261" s="7"/>
      <c r="VDD261" s="7"/>
      <c r="VDE261" s="7"/>
      <c r="VDF261" s="7"/>
      <c r="VDG261" s="7"/>
      <c r="VDH261" s="7"/>
      <c r="VDI261" s="7"/>
      <c r="VDJ261" s="7"/>
      <c r="VDK261" s="7"/>
      <c r="VDL261" s="7"/>
      <c r="VDM261" s="7"/>
      <c r="VDN261" s="7"/>
      <c r="VDO261" s="7"/>
      <c r="VDP261" s="7"/>
      <c r="VDQ261" s="7"/>
      <c r="VDR261" s="7"/>
      <c r="VDS261" s="7"/>
      <c r="VDT261" s="7"/>
      <c r="VDU261" s="7"/>
      <c r="VDV261" s="7"/>
      <c r="VDW261" s="7"/>
      <c r="VDX261" s="7"/>
      <c r="VDY261" s="7"/>
      <c r="VDZ261" s="7"/>
      <c r="VEA261" s="7"/>
      <c r="VEB261" s="7"/>
      <c r="VEC261" s="7"/>
      <c r="VED261" s="7"/>
      <c r="VEE261" s="7"/>
      <c r="VEF261" s="7"/>
      <c r="VEG261" s="7"/>
      <c r="VEH261" s="7"/>
      <c r="VEI261" s="7"/>
      <c r="VEJ261" s="7"/>
      <c r="VEK261" s="7"/>
      <c r="VEL261" s="7"/>
      <c r="VEM261" s="7"/>
      <c r="VEN261" s="7"/>
      <c r="VEO261" s="7"/>
      <c r="VEP261" s="7"/>
      <c r="VEQ261" s="7"/>
      <c r="VER261" s="7"/>
      <c r="VES261" s="7"/>
      <c r="VET261" s="7"/>
      <c r="VEU261" s="7"/>
      <c r="VEV261" s="7"/>
      <c r="VEW261" s="7"/>
      <c r="VEX261" s="7"/>
      <c r="VEY261" s="7"/>
      <c r="VEZ261" s="7"/>
      <c r="VFA261" s="7"/>
      <c r="VFB261" s="7"/>
      <c r="VFC261" s="7"/>
      <c r="VFD261" s="7"/>
      <c r="VFE261" s="7"/>
      <c r="VFF261" s="7"/>
      <c r="VFG261" s="7"/>
      <c r="VFH261" s="7"/>
      <c r="VFI261" s="7"/>
      <c r="VFJ261" s="7"/>
      <c r="VFK261" s="7"/>
      <c r="VFL261" s="7"/>
      <c r="VFM261" s="7"/>
      <c r="VFN261" s="7"/>
      <c r="VFO261" s="7"/>
      <c r="VFP261" s="7"/>
      <c r="VFQ261" s="7"/>
      <c r="VFR261" s="7"/>
      <c r="VFS261" s="7"/>
      <c r="VFT261" s="7"/>
      <c r="VFU261" s="7"/>
      <c r="VFV261" s="7"/>
      <c r="VFW261" s="7"/>
      <c r="VFX261" s="7"/>
      <c r="VFY261" s="7"/>
      <c r="VFZ261" s="7"/>
      <c r="VGA261" s="7"/>
      <c r="VGB261" s="7"/>
      <c r="VGC261" s="7"/>
      <c r="VGD261" s="7"/>
      <c r="VGE261" s="7"/>
      <c r="VGF261" s="7"/>
      <c r="VGG261" s="7"/>
      <c r="VGH261" s="7"/>
      <c r="VGI261" s="7"/>
      <c r="VGJ261" s="7"/>
      <c r="VGK261" s="7"/>
      <c r="VGL261" s="7"/>
      <c r="VGM261" s="7"/>
      <c r="VGN261" s="7"/>
      <c r="VGO261" s="7"/>
      <c r="VGP261" s="7"/>
      <c r="VGQ261" s="7"/>
      <c r="VGR261" s="7"/>
      <c r="VGS261" s="7"/>
      <c r="VGT261" s="7"/>
      <c r="VGU261" s="7"/>
      <c r="VGV261" s="7"/>
      <c r="VGW261" s="7"/>
      <c r="VGX261" s="7"/>
      <c r="VGY261" s="7"/>
      <c r="VGZ261" s="7"/>
      <c r="VHA261" s="7"/>
      <c r="VHB261" s="7"/>
      <c r="VHC261" s="7"/>
      <c r="VHD261" s="7"/>
      <c r="VHE261" s="7"/>
      <c r="VHF261" s="7"/>
      <c r="VHG261" s="7"/>
      <c r="VHH261" s="7"/>
      <c r="VHI261" s="7"/>
      <c r="VHJ261" s="7"/>
      <c r="VHK261" s="7"/>
      <c r="VHL261" s="7"/>
      <c r="VHM261" s="7"/>
      <c r="VHN261" s="7"/>
      <c r="VHO261" s="7"/>
      <c r="VHP261" s="7"/>
      <c r="VHQ261" s="7"/>
      <c r="VHR261" s="7"/>
      <c r="VHS261" s="7"/>
      <c r="VHT261" s="7"/>
      <c r="VHU261" s="7"/>
      <c r="VHV261" s="7"/>
      <c r="VHW261" s="7"/>
      <c r="VHX261" s="7"/>
      <c r="VHY261" s="7"/>
      <c r="VHZ261" s="7"/>
      <c r="VIA261" s="7"/>
      <c r="VIB261" s="7"/>
      <c r="VIC261" s="7"/>
      <c r="VID261" s="7"/>
      <c r="VIE261" s="7"/>
      <c r="VIF261" s="7"/>
      <c r="VIG261" s="7"/>
      <c r="VIH261" s="7"/>
      <c r="VII261" s="7"/>
      <c r="VIJ261" s="7"/>
      <c r="VIK261" s="7"/>
      <c r="VIL261" s="7"/>
      <c r="VIM261" s="7"/>
      <c r="VIN261" s="7"/>
      <c r="VIO261" s="7"/>
      <c r="VIP261" s="7"/>
      <c r="VIQ261" s="7"/>
      <c r="VIR261" s="7"/>
      <c r="VIS261" s="7"/>
      <c r="VIT261" s="7"/>
      <c r="VIU261" s="7"/>
      <c r="VIV261" s="7"/>
      <c r="VIW261" s="7"/>
      <c r="VIX261" s="7"/>
      <c r="VIY261" s="7"/>
      <c r="VIZ261" s="7"/>
      <c r="VJA261" s="7"/>
      <c r="VJB261" s="7"/>
      <c r="VJC261" s="7"/>
      <c r="VJD261" s="7"/>
      <c r="VJE261" s="7"/>
      <c r="VJF261" s="7"/>
      <c r="VJG261" s="7"/>
      <c r="VJH261" s="7"/>
      <c r="VJI261" s="7"/>
      <c r="VJJ261" s="7"/>
      <c r="VJK261" s="7"/>
      <c r="VJL261" s="7"/>
      <c r="VJM261" s="7"/>
      <c r="VJN261" s="7"/>
      <c r="VJO261" s="7"/>
      <c r="VJP261" s="7"/>
      <c r="VJQ261" s="7"/>
      <c r="VJR261" s="7"/>
      <c r="VJS261" s="7"/>
      <c r="VJT261" s="7"/>
      <c r="VJU261" s="7"/>
      <c r="VJV261" s="7"/>
      <c r="VJW261" s="7"/>
      <c r="VJX261" s="7"/>
      <c r="VJY261" s="7"/>
      <c r="VJZ261" s="7"/>
      <c r="VKA261" s="7"/>
      <c r="VKB261" s="7"/>
      <c r="VKC261" s="7"/>
      <c r="VKD261" s="7"/>
      <c r="VKE261" s="7"/>
      <c r="VKF261" s="7"/>
      <c r="VKG261" s="7"/>
      <c r="VKH261" s="7"/>
      <c r="VKI261" s="7"/>
      <c r="VKJ261" s="7"/>
      <c r="VKK261" s="7"/>
      <c r="VKL261" s="7"/>
      <c r="VKM261" s="7"/>
      <c r="VKN261" s="7"/>
      <c r="VKO261" s="7"/>
      <c r="VKP261" s="7"/>
      <c r="VKQ261" s="7"/>
      <c r="VKR261" s="7"/>
      <c r="VKS261" s="7"/>
      <c r="VKT261" s="7"/>
      <c r="VKU261" s="7"/>
      <c r="VKV261" s="7"/>
      <c r="VKW261" s="7"/>
      <c r="VKX261" s="7"/>
      <c r="VKY261" s="7"/>
      <c r="VKZ261" s="7"/>
      <c r="VLA261" s="7"/>
      <c r="VLB261" s="7"/>
      <c r="VLC261" s="7"/>
      <c r="VLD261" s="7"/>
      <c r="VLE261" s="7"/>
      <c r="VLF261" s="7"/>
      <c r="VLG261" s="7"/>
      <c r="VLH261" s="7"/>
      <c r="VLI261" s="7"/>
      <c r="VLJ261" s="7"/>
      <c r="VLK261" s="7"/>
      <c r="VLL261" s="7"/>
      <c r="VLM261" s="7"/>
      <c r="VLN261" s="7"/>
      <c r="VLO261" s="7"/>
      <c r="VLP261" s="7"/>
      <c r="VLQ261" s="7"/>
      <c r="VLR261" s="7"/>
      <c r="VLS261" s="7"/>
      <c r="VLT261" s="7"/>
      <c r="VLU261" s="7"/>
      <c r="VLV261" s="7"/>
      <c r="VLW261" s="7"/>
      <c r="VLX261" s="7"/>
      <c r="VLY261" s="7"/>
      <c r="VLZ261" s="7"/>
      <c r="VMA261" s="7"/>
      <c r="VMB261" s="7"/>
      <c r="VMC261" s="7"/>
      <c r="VMD261" s="7"/>
      <c r="VME261" s="7"/>
      <c r="VMF261" s="7"/>
      <c r="VMG261" s="7"/>
      <c r="VMH261" s="7"/>
      <c r="VMI261" s="7"/>
      <c r="VMJ261" s="7"/>
      <c r="VMK261" s="7"/>
      <c r="VML261" s="7"/>
      <c r="VMM261" s="7"/>
      <c r="VMN261" s="7"/>
      <c r="VMO261" s="7"/>
      <c r="VMP261" s="7"/>
      <c r="VMQ261" s="7"/>
      <c r="VMR261" s="7"/>
      <c r="VMS261" s="7"/>
      <c r="VMT261" s="7"/>
      <c r="VMU261" s="7"/>
      <c r="VMV261" s="7"/>
      <c r="VMW261" s="7"/>
      <c r="VMX261" s="7"/>
      <c r="VMY261" s="7"/>
      <c r="VMZ261" s="7"/>
      <c r="VNA261" s="7"/>
      <c r="VNB261" s="7"/>
      <c r="VNC261" s="7"/>
      <c r="VND261" s="7"/>
      <c r="VNE261" s="7"/>
      <c r="VNF261" s="7"/>
      <c r="VNG261" s="7"/>
      <c r="VNH261" s="7"/>
      <c r="VNI261" s="7"/>
      <c r="VNJ261" s="7"/>
      <c r="VNK261" s="7"/>
      <c r="VNL261" s="7"/>
      <c r="VNM261" s="7"/>
      <c r="VNN261" s="7"/>
      <c r="VNO261" s="7"/>
      <c r="VNP261" s="7"/>
      <c r="VNQ261" s="7"/>
      <c r="VNR261" s="7"/>
      <c r="VNS261" s="7"/>
      <c r="VNT261" s="7"/>
      <c r="VNU261" s="7"/>
      <c r="VNV261" s="7"/>
      <c r="VNW261" s="7"/>
      <c r="VNX261" s="7"/>
      <c r="VNY261" s="7"/>
      <c r="VNZ261" s="7"/>
      <c r="VOA261" s="7"/>
      <c r="VOB261" s="7"/>
      <c r="VOC261" s="7"/>
      <c r="VOD261" s="7"/>
      <c r="VOE261" s="7"/>
      <c r="VOF261" s="7"/>
      <c r="VOG261" s="7"/>
      <c r="VOH261" s="7"/>
      <c r="VOI261" s="7"/>
      <c r="VOJ261" s="7"/>
      <c r="VOK261" s="7"/>
      <c r="VOL261" s="7"/>
      <c r="VOM261" s="7"/>
      <c r="VON261" s="7"/>
      <c r="VOO261" s="7"/>
      <c r="VOP261" s="7"/>
      <c r="VOQ261" s="7"/>
      <c r="VOR261" s="7"/>
      <c r="VOS261" s="7"/>
      <c r="VOT261" s="7"/>
      <c r="VOU261" s="7"/>
      <c r="VOV261" s="7"/>
      <c r="VOW261" s="7"/>
      <c r="VOX261" s="7"/>
      <c r="VOY261" s="7"/>
      <c r="VOZ261" s="7"/>
      <c r="VPA261" s="7"/>
      <c r="VPB261" s="7"/>
      <c r="VPC261" s="7"/>
      <c r="VPD261" s="7"/>
      <c r="VPE261" s="7"/>
      <c r="VPF261" s="7"/>
      <c r="VPG261" s="7"/>
      <c r="VPH261" s="7"/>
      <c r="VPI261" s="7"/>
      <c r="VPJ261" s="7"/>
      <c r="VPK261" s="7"/>
      <c r="VPL261" s="7"/>
      <c r="VPM261" s="7"/>
      <c r="VPN261" s="7"/>
      <c r="VPO261" s="7"/>
      <c r="VPP261" s="7"/>
      <c r="VPQ261" s="7"/>
      <c r="VPR261" s="7"/>
      <c r="VPS261" s="7"/>
      <c r="VPT261" s="7"/>
      <c r="VPU261" s="7"/>
      <c r="VPV261" s="7"/>
      <c r="VPW261" s="7"/>
      <c r="VPX261" s="7"/>
      <c r="VPY261" s="7"/>
      <c r="VPZ261" s="7"/>
      <c r="VQA261" s="7"/>
      <c r="VQB261" s="7"/>
      <c r="VQC261" s="7"/>
      <c r="VQD261" s="7"/>
      <c r="VQE261" s="7"/>
      <c r="VQF261" s="7"/>
      <c r="VQG261" s="7"/>
      <c r="VQH261" s="7"/>
      <c r="VQI261" s="7"/>
      <c r="VQJ261" s="7"/>
      <c r="VQK261" s="7"/>
      <c r="VQL261" s="7"/>
      <c r="VQM261" s="7"/>
      <c r="VQN261" s="7"/>
      <c r="VQO261" s="7"/>
      <c r="VQP261" s="7"/>
      <c r="VQQ261" s="7"/>
      <c r="VQR261" s="7"/>
      <c r="VQS261" s="7"/>
      <c r="VQT261" s="7"/>
      <c r="VQU261" s="7"/>
      <c r="VQV261" s="7"/>
      <c r="VQW261" s="7"/>
      <c r="VQX261" s="7"/>
      <c r="VQY261" s="7"/>
      <c r="VQZ261" s="7"/>
      <c r="VRA261" s="7"/>
      <c r="VRB261" s="7"/>
      <c r="VRC261" s="7"/>
      <c r="VRD261" s="7"/>
      <c r="VRE261" s="7"/>
      <c r="VRF261" s="7"/>
      <c r="VRG261" s="7"/>
      <c r="VRH261" s="7"/>
      <c r="VRI261" s="7"/>
      <c r="VRJ261" s="7"/>
      <c r="VRK261" s="7"/>
      <c r="VRL261" s="7"/>
      <c r="VRM261" s="7"/>
      <c r="VRN261" s="7"/>
      <c r="VRO261" s="7"/>
      <c r="VRP261" s="7"/>
      <c r="VRQ261" s="7"/>
      <c r="VRR261" s="7"/>
      <c r="VRS261" s="7"/>
      <c r="VRT261" s="7"/>
      <c r="VRU261" s="7"/>
      <c r="VRV261" s="7"/>
      <c r="VRW261" s="7"/>
      <c r="VRX261" s="7"/>
      <c r="VRY261" s="7"/>
      <c r="VRZ261" s="7"/>
      <c r="VSA261" s="7"/>
      <c r="VSB261" s="7"/>
      <c r="VSC261" s="7"/>
      <c r="VSD261" s="7"/>
      <c r="VSE261" s="7"/>
      <c r="VSF261" s="7"/>
      <c r="VSG261" s="7"/>
      <c r="VSH261" s="7"/>
      <c r="VSI261" s="7"/>
      <c r="VSJ261" s="7"/>
      <c r="VSK261" s="7"/>
      <c r="VSL261" s="7"/>
      <c r="VSM261" s="7"/>
      <c r="VSN261" s="7"/>
      <c r="VSO261" s="7"/>
      <c r="VSP261" s="7"/>
      <c r="VSQ261" s="7"/>
      <c r="VSR261" s="7"/>
      <c r="VSS261" s="7"/>
      <c r="VST261" s="7"/>
      <c r="VSU261" s="7"/>
      <c r="VSV261" s="7"/>
      <c r="VSW261" s="7"/>
      <c r="VSX261" s="7"/>
      <c r="VSY261" s="7"/>
      <c r="VSZ261" s="7"/>
      <c r="VTA261" s="7"/>
      <c r="VTB261" s="7"/>
      <c r="VTC261" s="7"/>
      <c r="VTD261" s="7"/>
      <c r="VTE261" s="7"/>
      <c r="VTF261" s="7"/>
      <c r="VTG261" s="7"/>
      <c r="VTH261" s="7"/>
      <c r="VTI261" s="7"/>
      <c r="VTJ261" s="7"/>
      <c r="VTK261" s="7"/>
      <c r="VTL261" s="7"/>
      <c r="VTM261" s="7"/>
      <c r="VTN261" s="7"/>
      <c r="VTO261" s="7"/>
      <c r="VTP261" s="7"/>
      <c r="VTQ261" s="7"/>
      <c r="VTR261" s="7"/>
      <c r="VTS261" s="7"/>
      <c r="VTT261" s="7"/>
      <c r="VTU261" s="7"/>
      <c r="VTV261" s="7"/>
      <c r="VTW261" s="7"/>
      <c r="VTX261" s="7"/>
      <c r="VTY261" s="7"/>
      <c r="VTZ261" s="7"/>
      <c r="VUA261" s="7"/>
      <c r="VUB261" s="7"/>
      <c r="VUC261" s="7"/>
      <c r="VUD261" s="7"/>
      <c r="VUE261" s="7"/>
      <c r="VUF261" s="7"/>
      <c r="VUG261" s="7"/>
      <c r="VUH261" s="7"/>
      <c r="VUI261" s="7"/>
      <c r="VUJ261" s="7"/>
      <c r="VUK261" s="7"/>
      <c r="VUL261" s="7"/>
      <c r="VUM261" s="7"/>
      <c r="VUN261" s="7"/>
      <c r="VUO261" s="7"/>
      <c r="VUP261" s="7"/>
      <c r="VUQ261" s="7"/>
      <c r="VUR261" s="7"/>
      <c r="VUS261" s="7"/>
      <c r="VUT261" s="7"/>
      <c r="VUU261" s="7"/>
      <c r="VUV261" s="7"/>
      <c r="VUW261" s="7"/>
      <c r="VUX261" s="7"/>
      <c r="VUY261" s="7"/>
      <c r="VUZ261" s="7"/>
      <c r="VVA261" s="7"/>
      <c r="VVB261" s="7"/>
      <c r="VVC261" s="7"/>
      <c r="VVD261" s="7"/>
      <c r="VVE261" s="7"/>
      <c r="VVF261" s="7"/>
      <c r="VVG261" s="7"/>
      <c r="VVH261" s="7"/>
      <c r="VVI261" s="7"/>
      <c r="VVJ261" s="7"/>
      <c r="VVK261" s="7"/>
      <c r="VVL261" s="7"/>
      <c r="VVM261" s="7"/>
      <c r="VVN261" s="7"/>
      <c r="VVO261" s="7"/>
      <c r="VVP261" s="7"/>
      <c r="VVQ261" s="7"/>
      <c r="VVR261" s="7"/>
      <c r="VVS261" s="7"/>
      <c r="VVT261" s="7"/>
      <c r="VVU261" s="7"/>
      <c r="VVV261" s="7"/>
      <c r="VVW261" s="7"/>
      <c r="VVX261" s="7"/>
      <c r="VVY261" s="7"/>
      <c r="VVZ261" s="7"/>
      <c r="VWA261" s="7"/>
      <c r="VWB261" s="7"/>
      <c r="VWC261" s="7"/>
      <c r="VWD261" s="7"/>
      <c r="VWE261" s="7"/>
      <c r="VWF261" s="7"/>
      <c r="VWG261" s="7"/>
      <c r="VWH261" s="7"/>
      <c r="VWI261" s="7"/>
      <c r="VWJ261" s="7"/>
      <c r="VWK261" s="7"/>
      <c r="VWL261" s="7"/>
      <c r="VWM261" s="7"/>
      <c r="VWN261" s="7"/>
      <c r="VWO261" s="7"/>
      <c r="VWP261" s="7"/>
      <c r="VWQ261" s="7"/>
      <c r="VWR261" s="7"/>
      <c r="VWS261" s="7"/>
      <c r="VWT261" s="7"/>
      <c r="VWU261" s="7"/>
      <c r="VWV261" s="7"/>
      <c r="VWW261" s="7"/>
      <c r="VWX261" s="7"/>
      <c r="VWY261" s="7"/>
      <c r="VWZ261" s="7"/>
      <c r="VXA261" s="7"/>
      <c r="VXB261" s="7"/>
      <c r="VXC261" s="7"/>
      <c r="VXD261" s="7"/>
      <c r="VXE261" s="7"/>
      <c r="VXF261" s="7"/>
      <c r="VXG261" s="7"/>
      <c r="VXH261" s="7"/>
      <c r="VXI261" s="7"/>
      <c r="VXJ261" s="7"/>
      <c r="VXK261" s="7"/>
      <c r="VXL261" s="7"/>
      <c r="VXM261" s="7"/>
      <c r="VXN261" s="7"/>
      <c r="VXO261" s="7"/>
      <c r="VXP261" s="7"/>
      <c r="VXQ261" s="7"/>
      <c r="VXR261" s="7"/>
      <c r="VXS261" s="7"/>
      <c r="VXT261" s="7"/>
      <c r="VXU261" s="7"/>
      <c r="VXV261" s="7"/>
      <c r="VXW261" s="7"/>
      <c r="VXX261" s="7"/>
      <c r="VXY261" s="7"/>
      <c r="VXZ261" s="7"/>
      <c r="VYA261" s="7"/>
      <c r="VYB261" s="7"/>
      <c r="VYC261" s="7"/>
      <c r="VYD261" s="7"/>
      <c r="VYE261" s="7"/>
      <c r="VYF261" s="7"/>
      <c r="VYG261" s="7"/>
      <c r="VYH261" s="7"/>
      <c r="VYI261" s="7"/>
      <c r="VYJ261" s="7"/>
      <c r="VYK261" s="7"/>
      <c r="VYL261" s="7"/>
      <c r="VYM261" s="7"/>
      <c r="VYN261" s="7"/>
      <c r="VYO261" s="7"/>
      <c r="VYP261" s="7"/>
      <c r="VYQ261" s="7"/>
      <c r="VYR261" s="7"/>
      <c r="VYS261" s="7"/>
      <c r="VYT261" s="7"/>
      <c r="VYU261" s="7"/>
      <c r="VYV261" s="7"/>
      <c r="VYW261" s="7"/>
      <c r="VYX261" s="7"/>
      <c r="VYY261" s="7"/>
      <c r="VYZ261" s="7"/>
      <c r="VZA261" s="7"/>
      <c r="VZB261" s="7"/>
      <c r="VZC261" s="7"/>
      <c r="VZD261" s="7"/>
      <c r="VZE261" s="7"/>
      <c r="VZF261" s="7"/>
      <c r="VZG261" s="7"/>
      <c r="VZH261" s="7"/>
      <c r="VZI261" s="7"/>
      <c r="VZJ261" s="7"/>
      <c r="VZK261" s="7"/>
      <c r="VZL261" s="7"/>
      <c r="VZM261" s="7"/>
      <c r="VZN261" s="7"/>
      <c r="VZO261" s="7"/>
      <c r="VZP261" s="7"/>
      <c r="VZQ261" s="7"/>
      <c r="VZR261" s="7"/>
      <c r="VZS261" s="7"/>
      <c r="VZT261" s="7"/>
      <c r="VZU261" s="7"/>
      <c r="VZV261" s="7"/>
      <c r="VZW261" s="7"/>
      <c r="VZX261" s="7"/>
      <c r="VZY261" s="7"/>
      <c r="VZZ261" s="7"/>
      <c r="WAA261" s="7"/>
      <c r="WAB261" s="7"/>
      <c r="WAC261" s="7"/>
      <c r="WAD261" s="7"/>
      <c r="WAE261" s="7"/>
      <c r="WAF261" s="7"/>
      <c r="WAG261" s="7"/>
      <c r="WAH261" s="7"/>
      <c r="WAI261" s="7"/>
      <c r="WAJ261" s="7"/>
      <c r="WAK261" s="7"/>
      <c r="WAL261" s="7"/>
      <c r="WAM261" s="7"/>
      <c r="WAN261" s="7"/>
      <c r="WAO261" s="7"/>
      <c r="WAP261" s="7"/>
      <c r="WAQ261" s="7"/>
      <c r="WAR261" s="7"/>
      <c r="WAS261" s="7"/>
      <c r="WAT261" s="7"/>
      <c r="WAU261" s="7"/>
      <c r="WAV261" s="7"/>
      <c r="WAW261" s="7"/>
      <c r="WAX261" s="7"/>
      <c r="WAY261" s="7"/>
      <c r="WAZ261" s="7"/>
      <c r="WBA261" s="7"/>
      <c r="WBB261" s="7"/>
      <c r="WBC261" s="7"/>
      <c r="WBD261" s="7"/>
      <c r="WBE261" s="7"/>
      <c r="WBF261" s="7"/>
      <c r="WBG261" s="7"/>
      <c r="WBH261" s="7"/>
      <c r="WBI261" s="7"/>
      <c r="WBJ261" s="7"/>
      <c r="WBK261" s="7"/>
      <c r="WBL261" s="7"/>
      <c r="WBM261" s="7"/>
      <c r="WBN261" s="7"/>
      <c r="WBO261" s="7"/>
      <c r="WBP261" s="7"/>
      <c r="WBQ261" s="7"/>
      <c r="WBR261" s="7"/>
      <c r="WBS261" s="7"/>
      <c r="WBT261" s="7"/>
      <c r="WBU261" s="7"/>
      <c r="WBV261" s="7"/>
      <c r="WBW261" s="7"/>
      <c r="WBX261" s="7"/>
      <c r="WBY261" s="7"/>
      <c r="WBZ261" s="7"/>
      <c r="WCA261" s="7"/>
      <c r="WCB261" s="7"/>
      <c r="WCC261" s="7"/>
      <c r="WCD261" s="7"/>
      <c r="WCE261" s="7"/>
      <c r="WCF261" s="7"/>
      <c r="WCG261" s="7"/>
      <c r="WCH261" s="7"/>
      <c r="WCI261" s="7"/>
      <c r="WCJ261" s="7"/>
      <c r="WCK261" s="7"/>
      <c r="WCL261" s="7"/>
      <c r="WCM261" s="7"/>
      <c r="WCN261" s="7"/>
      <c r="WCO261" s="7"/>
      <c r="WCP261" s="7"/>
      <c r="WCQ261" s="7"/>
      <c r="WCR261" s="7"/>
      <c r="WCS261" s="7"/>
      <c r="WCT261" s="7"/>
      <c r="WCU261" s="7"/>
      <c r="WCV261" s="7"/>
      <c r="WCW261" s="7"/>
      <c r="WCX261" s="7"/>
      <c r="WCY261" s="7"/>
      <c r="WCZ261" s="7"/>
      <c r="WDA261" s="7"/>
      <c r="WDB261" s="7"/>
      <c r="WDC261" s="7"/>
      <c r="WDD261" s="7"/>
      <c r="WDE261" s="7"/>
      <c r="WDF261" s="7"/>
      <c r="WDG261" s="7"/>
      <c r="WDH261" s="7"/>
      <c r="WDI261" s="7"/>
      <c r="WDJ261" s="7"/>
      <c r="WDK261" s="7"/>
      <c r="WDL261" s="7"/>
      <c r="WDM261" s="7"/>
      <c r="WDN261" s="7"/>
      <c r="WDO261" s="7"/>
      <c r="WDP261" s="7"/>
      <c r="WDQ261" s="7"/>
      <c r="WDR261" s="7"/>
      <c r="WDS261" s="7"/>
      <c r="WDT261" s="7"/>
      <c r="WDU261" s="7"/>
      <c r="WDV261" s="7"/>
      <c r="WDW261" s="7"/>
      <c r="WDX261" s="7"/>
      <c r="WDY261" s="7"/>
      <c r="WDZ261" s="7"/>
      <c r="WEA261" s="7"/>
      <c r="WEB261" s="7"/>
      <c r="WEC261" s="7"/>
      <c r="WED261" s="7"/>
      <c r="WEE261" s="7"/>
      <c r="WEF261" s="7"/>
      <c r="WEG261" s="7"/>
      <c r="WEH261" s="7"/>
      <c r="WEI261" s="7"/>
      <c r="WEJ261" s="7"/>
      <c r="WEK261" s="7"/>
      <c r="WEL261" s="7"/>
      <c r="WEM261" s="7"/>
      <c r="WEN261" s="7"/>
      <c r="WEO261" s="7"/>
      <c r="WEP261" s="7"/>
      <c r="WEQ261" s="7"/>
      <c r="WER261" s="7"/>
      <c r="WES261" s="7"/>
      <c r="WET261" s="7"/>
      <c r="WEU261" s="7"/>
      <c r="WEV261" s="7"/>
      <c r="WEW261" s="7"/>
      <c r="WEX261" s="7"/>
      <c r="WEY261" s="7"/>
      <c r="WEZ261" s="7"/>
      <c r="WFA261" s="7"/>
      <c r="WFB261" s="7"/>
      <c r="WFC261" s="7"/>
      <c r="WFD261" s="7"/>
      <c r="WFE261" s="7"/>
      <c r="WFF261" s="7"/>
      <c r="WFG261" s="7"/>
      <c r="WFH261" s="7"/>
      <c r="WFI261" s="7"/>
      <c r="WFJ261" s="7"/>
      <c r="WFK261" s="7"/>
      <c r="WFL261" s="7"/>
      <c r="WFM261" s="7"/>
      <c r="WFN261" s="7"/>
      <c r="WFO261" s="7"/>
      <c r="WFP261" s="7"/>
      <c r="WFQ261" s="7"/>
      <c r="WFR261" s="7"/>
      <c r="WFS261" s="7"/>
      <c r="WFT261" s="7"/>
      <c r="WFU261" s="7"/>
      <c r="WFV261" s="7"/>
      <c r="WFW261" s="7"/>
      <c r="WFX261" s="7"/>
      <c r="WFY261" s="7"/>
      <c r="WFZ261" s="7"/>
      <c r="WGA261" s="7"/>
      <c r="WGB261" s="7"/>
      <c r="WGC261" s="7"/>
      <c r="WGD261" s="7"/>
      <c r="WGE261" s="7"/>
      <c r="WGF261" s="7"/>
      <c r="WGG261" s="7"/>
      <c r="WGH261" s="7"/>
      <c r="WGI261" s="7"/>
      <c r="WGJ261" s="7"/>
      <c r="WGK261" s="7"/>
      <c r="WGL261" s="7"/>
      <c r="WGM261" s="7"/>
      <c r="WGN261" s="7"/>
      <c r="WGO261" s="7"/>
      <c r="WGP261" s="7"/>
      <c r="WGQ261" s="7"/>
      <c r="WGR261" s="7"/>
      <c r="WGS261" s="7"/>
      <c r="WGT261" s="7"/>
      <c r="WGU261" s="7"/>
      <c r="WGV261" s="7"/>
      <c r="WGW261" s="7"/>
      <c r="WGX261" s="7"/>
      <c r="WGY261" s="7"/>
      <c r="WGZ261" s="7"/>
      <c r="WHA261" s="7"/>
      <c r="WHB261" s="7"/>
      <c r="WHC261" s="7"/>
      <c r="WHD261" s="7"/>
      <c r="WHE261" s="7"/>
      <c r="WHF261" s="7"/>
      <c r="WHG261" s="7"/>
      <c r="WHH261" s="7"/>
      <c r="WHI261" s="7"/>
      <c r="WHJ261" s="7"/>
      <c r="WHK261" s="7"/>
      <c r="WHL261" s="7"/>
      <c r="WHM261" s="7"/>
      <c r="WHN261" s="7"/>
      <c r="WHO261" s="7"/>
      <c r="WHP261" s="7"/>
      <c r="WHQ261" s="7"/>
      <c r="WHR261" s="7"/>
      <c r="WHS261" s="7"/>
      <c r="WHT261" s="7"/>
      <c r="WHU261" s="7"/>
      <c r="WHV261" s="7"/>
      <c r="WHW261" s="7"/>
      <c r="WHX261" s="7"/>
      <c r="WHY261" s="7"/>
      <c r="WHZ261" s="7"/>
      <c r="WIA261" s="7"/>
      <c r="WIB261" s="7"/>
      <c r="WIC261" s="7"/>
      <c r="WID261" s="7"/>
      <c r="WIE261" s="7"/>
      <c r="WIF261" s="7"/>
      <c r="WIG261" s="7"/>
      <c r="WIH261" s="7"/>
      <c r="WII261" s="7"/>
      <c r="WIJ261" s="7"/>
      <c r="WIK261" s="7"/>
      <c r="WIL261" s="7"/>
      <c r="WIM261" s="7"/>
      <c r="WIN261" s="7"/>
      <c r="WIO261" s="7"/>
      <c r="WIP261" s="7"/>
      <c r="WIQ261" s="7"/>
      <c r="WIR261" s="7"/>
      <c r="WIS261" s="7"/>
      <c r="WIT261" s="7"/>
      <c r="WIU261" s="7"/>
      <c r="WIV261" s="7"/>
      <c r="WIW261" s="7"/>
      <c r="WIX261" s="7"/>
      <c r="WIY261" s="7"/>
      <c r="WIZ261" s="7"/>
      <c r="WJA261" s="7"/>
      <c r="WJB261" s="7"/>
      <c r="WJC261" s="7"/>
      <c r="WJD261" s="7"/>
      <c r="WJE261" s="7"/>
      <c r="WJF261" s="7"/>
      <c r="WJG261" s="7"/>
      <c r="WJH261" s="7"/>
      <c r="WJI261" s="7"/>
      <c r="WJJ261" s="7"/>
      <c r="WJK261" s="7"/>
      <c r="WJL261" s="7"/>
      <c r="WJM261" s="7"/>
      <c r="WJN261" s="7"/>
      <c r="WJO261" s="7"/>
      <c r="WJP261" s="7"/>
      <c r="WJQ261" s="7"/>
      <c r="WJR261" s="7"/>
      <c r="WJS261" s="7"/>
      <c r="WJT261" s="7"/>
      <c r="WJU261" s="7"/>
      <c r="WJV261" s="7"/>
      <c r="WJW261" s="7"/>
      <c r="WJX261" s="7"/>
      <c r="WJY261" s="7"/>
      <c r="WJZ261" s="7"/>
      <c r="WKA261" s="7"/>
      <c r="WKB261" s="7"/>
      <c r="WKC261" s="7"/>
      <c r="WKD261" s="7"/>
      <c r="WKE261" s="7"/>
      <c r="WKF261" s="7"/>
      <c r="WKG261" s="7"/>
      <c r="WKH261" s="7"/>
      <c r="WKI261" s="7"/>
      <c r="WKJ261" s="7"/>
      <c r="WKK261" s="7"/>
      <c r="WKL261" s="7"/>
      <c r="WKM261" s="7"/>
      <c r="WKN261" s="7"/>
      <c r="WKO261" s="7"/>
      <c r="WKP261" s="7"/>
      <c r="WKQ261" s="7"/>
      <c r="WKR261" s="7"/>
      <c r="WKS261" s="7"/>
      <c r="WKT261" s="7"/>
      <c r="WKU261" s="7"/>
      <c r="WKV261" s="7"/>
      <c r="WKW261" s="7"/>
      <c r="WKX261" s="7"/>
      <c r="WKY261" s="7"/>
      <c r="WKZ261" s="7"/>
      <c r="WLA261" s="7"/>
      <c r="WLB261" s="7"/>
      <c r="WLC261" s="7"/>
      <c r="WLD261" s="7"/>
      <c r="WLE261" s="7"/>
      <c r="WLF261" s="7"/>
      <c r="WLG261" s="7"/>
      <c r="WLH261" s="7"/>
      <c r="WLI261" s="7"/>
      <c r="WLJ261" s="7"/>
      <c r="WLK261" s="7"/>
      <c r="WLL261" s="7"/>
      <c r="WLM261" s="7"/>
      <c r="WLN261" s="7"/>
      <c r="WLO261" s="7"/>
      <c r="WLP261" s="7"/>
      <c r="WLQ261" s="7"/>
      <c r="WLR261" s="7"/>
      <c r="WLS261" s="7"/>
      <c r="WLT261" s="7"/>
      <c r="WLU261" s="7"/>
      <c r="WLV261" s="7"/>
      <c r="WLW261" s="7"/>
      <c r="WLX261" s="7"/>
      <c r="WLY261" s="7"/>
      <c r="WLZ261" s="7"/>
      <c r="WMA261" s="7"/>
      <c r="WMB261" s="7"/>
      <c r="WMC261" s="7"/>
      <c r="WMD261" s="7"/>
      <c r="WME261" s="7"/>
      <c r="WMF261" s="7"/>
      <c r="WMG261" s="7"/>
      <c r="WMH261" s="7"/>
      <c r="WMI261" s="7"/>
      <c r="WMJ261" s="7"/>
      <c r="WMK261" s="7"/>
      <c r="WML261" s="7"/>
      <c r="WMM261" s="7"/>
      <c r="WMN261" s="7"/>
      <c r="WMO261" s="7"/>
      <c r="WMP261" s="7"/>
      <c r="WMQ261" s="7"/>
      <c r="WMR261" s="7"/>
      <c r="WMS261" s="7"/>
      <c r="WMT261" s="7"/>
      <c r="WMU261" s="7"/>
      <c r="WMV261" s="7"/>
      <c r="WMW261" s="7"/>
      <c r="WMX261" s="7"/>
      <c r="WMY261" s="7"/>
      <c r="WMZ261" s="7"/>
      <c r="WNA261" s="7"/>
      <c r="WNB261" s="7"/>
      <c r="WNC261" s="7"/>
      <c r="WND261" s="7"/>
      <c r="WNE261" s="7"/>
      <c r="WNF261" s="7"/>
      <c r="WNG261" s="7"/>
      <c r="WNH261" s="7"/>
      <c r="WNI261" s="7"/>
      <c r="WNJ261" s="7"/>
      <c r="WNK261" s="7"/>
      <c r="WNL261" s="7"/>
      <c r="WNM261" s="7"/>
      <c r="WNN261" s="7"/>
      <c r="WNO261" s="7"/>
      <c r="WNP261" s="7"/>
      <c r="WNQ261" s="7"/>
      <c r="WNR261" s="7"/>
      <c r="WNS261" s="7"/>
      <c r="WNT261" s="7"/>
      <c r="WNU261" s="7"/>
      <c r="WNV261" s="7"/>
      <c r="WNW261" s="7"/>
      <c r="WNX261" s="7"/>
      <c r="WNY261" s="7"/>
      <c r="WNZ261" s="7"/>
      <c r="WOA261" s="7"/>
      <c r="WOB261" s="7"/>
      <c r="WOC261" s="7"/>
      <c r="WOD261" s="7"/>
      <c r="WOE261" s="7"/>
      <c r="WOF261" s="7"/>
      <c r="WOG261" s="7"/>
      <c r="WOH261" s="7"/>
      <c r="WOI261" s="7"/>
      <c r="WOJ261" s="7"/>
      <c r="WOK261" s="7"/>
      <c r="WOL261" s="7"/>
      <c r="WOM261" s="7"/>
      <c r="WON261" s="7"/>
      <c r="WOO261" s="7"/>
      <c r="WOP261" s="7"/>
      <c r="WOQ261" s="7"/>
      <c r="WOR261" s="7"/>
      <c r="WOS261" s="7"/>
      <c r="WOT261" s="7"/>
      <c r="WOU261" s="7"/>
      <c r="WOV261" s="7"/>
      <c r="WOW261" s="7"/>
      <c r="WOX261" s="7"/>
      <c r="WOY261" s="7"/>
      <c r="WOZ261" s="7"/>
      <c r="WPA261" s="7"/>
      <c r="WPB261" s="7"/>
      <c r="WPC261" s="7"/>
      <c r="WPD261" s="7"/>
      <c r="WPE261" s="7"/>
      <c r="WPF261" s="7"/>
      <c r="WPG261" s="7"/>
      <c r="WPH261" s="7"/>
      <c r="WPI261" s="7"/>
      <c r="WPJ261" s="7"/>
      <c r="WPK261" s="7"/>
      <c r="WPL261" s="7"/>
      <c r="WPM261" s="7"/>
      <c r="WPN261" s="7"/>
      <c r="WPO261" s="7"/>
      <c r="WPP261" s="7"/>
      <c r="WPQ261" s="7"/>
      <c r="WPR261" s="7"/>
      <c r="WPS261" s="7"/>
      <c r="WPT261" s="7"/>
      <c r="WPU261" s="7"/>
      <c r="WPV261" s="7"/>
      <c r="WPW261" s="7"/>
      <c r="WPX261" s="7"/>
      <c r="WPY261" s="7"/>
      <c r="WPZ261" s="7"/>
      <c r="WQA261" s="7"/>
      <c r="WQB261" s="7"/>
      <c r="WQC261" s="7"/>
      <c r="WQD261" s="7"/>
      <c r="WQE261" s="7"/>
      <c r="WQF261" s="7"/>
      <c r="WQG261" s="7"/>
      <c r="WQH261" s="7"/>
      <c r="WQI261" s="7"/>
      <c r="WQJ261" s="7"/>
      <c r="WQK261" s="7"/>
      <c r="WQL261" s="7"/>
      <c r="WQM261" s="7"/>
      <c r="WQN261" s="7"/>
      <c r="WQO261" s="7"/>
      <c r="WQP261" s="7"/>
      <c r="WQQ261" s="7"/>
      <c r="WQR261" s="7"/>
      <c r="WQS261" s="7"/>
      <c r="WQT261" s="7"/>
      <c r="WQU261" s="7"/>
      <c r="WQV261" s="7"/>
      <c r="WQW261" s="7"/>
      <c r="WQX261" s="7"/>
      <c r="WQY261" s="7"/>
      <c r="WQZ261" s="7"/>
      <c r="WRA261" s="7"/>
      <c r="WRB261" s="7"/>
      <c r="WRC261" s="7"/>
      <c r="WRD261" s="7"/>
      <c r="WRE261" s="7"/>
      <c r="WRF261" s="7"/>
      <c r="WRG261" s="7"/>
      <c r="WRH261" s="7"/>
      <c r="WRI261" s="7"/>
      <c r="WRJ261" s="7"/>
      <c r="WRK261" s="7"/>
      <c r="WRL261" s="7"/>
      <c r="WRM261" s="7"/>
      <c r="WRN261" s="7"/>
      <c r="WRO261" s="7"/>
      <c r="WRP261" s="7"/>
      <c r="WRQ261" s="7"/>
      <c r="WRR261" s="7"/>
      <c r="WRS261" s="7"/>
      <c r="WRT261" s="7"/>
      <c r="WRU261" s="7"/>
      <c r="WRV261" s="7"/>
      <c r="WRW261" s="7"/>
      <c r="WRX261" s="7"/>
      <c r="WRY261" s="7"/>
      <c r="WRZ261" s="7"/>
      <c r="WSA261" s="7"/>
      <c r="WSB261" s="7"/>
      <c r="WSC261" s="7"/>
      <c r="WSD261" s="7"/>
      <c r="WSE261" s="7"/>
      <c r="WSF261" s="7"/>
      <c r="WSG261" s="7"/>
      <c r="WSH261" s="7"/>
      <c r="WSI261" s="7"/>
      <c r="WSJ261" s="7"/>
      <c r="WSK261" s="7"/>
      <c r="WSL261" s="7"/>
      <c r="WSM261" s="7"/>
      <c r="WSN261" s="7"/>
      <c r="WSO261" s="7"/>
      <c r="WSP261" s="7"/>
      <c r="WSQ261" s="7"/>
      <c r="WSR261" s="7"/>
      <c r="WSS261" s="7"/>
      <c r="WST261" s="7"/>
      <c r="WSU261" s="7"/>
      <c r="WSV261" s="7"/>
      <c r="WSW261" s="7"/>
      <c r="WSX261" s="7"/>
      <c r="WSY261" s="7"/>
      <c r="WSZ261" s="7"/>
      <c r="WTA261" s="7"/>
      <c r="WTB261" s="7"/>
      <c r="WTC261" s="7"/>
      <c r="WTD261" s="7"/>
      <c r="WTE261" s="7"/>
      <c r="WTF261" s="7"/>
      <c r="WTG261" s="7"/>
      <c r="WTH261" s="7"/>
      <c r="WTI261" s="7"/>
      <c r="WTJ261" s="7"/>
      <c r="WTK261" s="7"/>
      <c r="WTL261" s="7"/>
      <c r="WTM261" s="7"/>
      <c r="WTN261" s="7"/>
      <c r="WTO261" s="7"/>
      <c r="WTP261" s="7"/>
      <c r="WTQ261" s="7"/>
      <c r="WTR261" s="7"/>
      <c r="WTS261" s="7"/>
      <c r="WTT261" s="7"/>
      <c r="WTU261" s="7"/>
      <c r="WTV261" s="7"/>
      <c r="WTW261" s="7"/>
      <c r="WTX261" s="7"/>
      <c r="WTY261" s="7"/>
      <c r="WTZ261" s="7"/>
      <c r="WUA261" s="7"/>
      <c r="WUB261" s="7"/>
      <c r="WUC261" s="7"/>
      <c r="WUD261" s="7"/>
      <c r="WUE261" s="7"/>
      <c r="WUF261" s="7"/>
      <c r="WUG261" s="7"/>
      <c r="WUH261" s="7"/>
      <c r="WUI261" s="7"/>
      <c r="WUJ261" s="7"/>
      <c r="WUK261" s="7"/>
      <c r="WUL261" s="7"/>
      <c r="WUM261" s="7"/>
      <c r="WUN261" s="7"/>
      <c r="WUO261" s="7"/>
      <c r="WUP261" s="7"/>
      <c r="WUQ261" s="7"/>
      <c r="WUR261" s="7"/>
      <c r="WUS261" s="7"/>
      <c r="WUT261" s="7"/>
      <c r="WUU261" s="7"/>
      <c r="WUV261" s="7"/>
      <c r="WUW261" s="7"/>
      <c r="WUX261" s="7"/>
      <c r="WUY261" s="7"/>
      <c r="WUZ261" s="7"/>
      <c r="WVA261" s="7"/>
      <c r="WVB261" s="7"/>
      <c r="WVC261" s="7"/>
      <c r="WVD261" s="7"/>
      <c r="WVE261" s="7"/>
      <c r="WVF261" s="7"/>
      <c r="WVG261" s="7"/>
      <c r="WVH261" s="7"/>
      <c r="WVI261" s="7"/>
      <c r="WVJ261" s="7"/>
      <c r="WVK261" s="7"/>
      <c r="WVL261" s="7"/>
      <c r="WVM261" s="7"/>
      <c r="WVN261" s="7"/>
      <c r="WVO261" s="7"/>
      <c r="WVP261" s="7"/>
      <c r="WVQ261" s="7"/>
      <c r="WVR261" s="7"/>
      <c r="WVS261" s="7"/>
      <c r="WVT261" s="7"/>
      <c r="WVU261" s="7"/>
      <c r="WVV261" s="7"/>
      <c r="WVW261" s="7"/>
      <c r="WVX261" s="7"/>
      <c r="WVY261" s="7"/>
      <c r="WVZ261" s="7"/>
      <c r="WWA261" s="7"/>
      <c r="WWB261" s="7"/>
      <c r="WWC261" s="7"/>
      <c r="WWD261" s="7"/>
      <c r="WWE261" s="7"/>
      <c r="WWF261" s="7"/>
      <c r="WWG261" s="7"/>
      <c r="WWH261" s="7"/>
      <c r="WWI261" s="7"/>
      <c r="WWJ261" s="7"/>
      <c r="WWK261" s="7"/>
      <c r="WWL261" s="7"/>
      <c r="WWM261" s="7"/>
      <c r="WWN261" s="7"/>
      <c r="WWO261" s="7"/>
      <c r="WWP261" s="7"/>
      <c r="WWQ261" s="7"/>
      <c r="WWR261" s="7"/>
      <c r="WWS261" s="7"/>
      <c r="WWT261" s="7"/>
      <c r="WWU261" s="7"/>
      <c r="WWV261" s="7"/>
      <c r="WWW261" s="7"/>
      <c r="WWX261" s="7"/>
      <c r="WWY261" s="7"/>
      <c r="WWZ261" s="7"/>
      <c r="WXA261" s="7"/>
      <c r="WXB261" s="7"/>
      <c r="WXC261" s="7"/>
      <c r="WXD261" s="7"/>
      <c r="WXE261" s="7"/>
      <c r="WXF261" s="7"/>
      <c r="WXG261" s="7"/>
      <c r="WXH261" s="7"/>
      <c r="WXI261" s="7"/>
      <c r="WXJ261" s="7"/>
      <c r="WXK261" s="7"/>
      <c r="WXL261" s="7"/>
      <c r="WXM261" s="7"/>
      <c r="WXN261" s="7"/>
      <c r="WXO261" s="7"/>
      <c r="WXP261" s="7"/>
      <c r="WXQ261" s="7"/>
      <c r="WXR261" s="7"/>
      <c r="WXS261" s="7"/>
      <c r="WXT261" s="7"/>
      <c r="WXU261" s="7"/>
      <c r="WXV261" s="7"/>
      <c r="WXW261" s="7"/>
      <c r="WXX261" s="7"/>
      <c r="WXY261" s="7"/>
      <c r="WXZ261" s="7"/>
      <c r="WYA261" s="7"/>
      <c r="WYB261" s="7"/>
      <c r="WYC261" s="7"/>
      <c r="WYD261" s="7"/>
      <c r="WYE261" s="7"/>
      <c r="WYF261" s="7"/>
      <c r="WYG261" s="7"/>
      <c r="WYH261" s="7"/>
      <c r="WYI261" s="7"/>
      <c r="WYJ261" s="7"/>
      <c r="WYK261" s="7"/>
      <c r="WYL261" s="7"/>
      <c r="WYM261" s="7"/>
      <c r="WYN261" s="7"/>
      <c r="WYO261" s="7"/>
      <c r="WYP261" s="7"/>
      <c r="WYQ261" s="7"/>
      <c r="WYR261" s="7"/>
      <c r="WYS261" s="7"/>
      <c r="WYT261" s="7"/>
      <c r="WYU261" s="7"/>
      <c r="WYV261" s="7"/>
      <c r="WYW261" s="7"/>
      <c r="WYX261" s="7"/>
      <c r="WYY261" s="7"/>
      <c r="WYZ261" s="7"/>
      <c r="WZA261" s="7"/>
      <c r="WZB261" s="7"/>
      <c r="WZC261" s="7"/>
      <c r="WZD261" s="7"/>
      <c r="WZE261" s="7"/>
      <c r="WZF261" s="7"/>
      <c r="WZG261" s="7"/>
      <c r="WZH261" s="7"/>
      <c r="WZI261" s="7"/>
      <c r="WZJ261" s="7"/>
      <c r="WZK261" s="7"/>
      <c r="WZL261" s="7"/>
      <c r="WZM261" s="7"/>
      <c r="WZN261" s="7"/>
      <c r="WZO261" s="7"/>
      <c r="WZP261" s="7"/>
      <c r="WZQ261" s="7"/>
      <c r="WZR261" s="7"/>
      <c r="WZS261" s="7"/>
      <c r="WZT261" s="7"/>
      <c r="WZU261" s="7"/>
      <c r="WZV261" s="7"/>
      <c r="WZW261" s="7"/>
      <c r="WZX261" s="7"/>
      <c r="WZY261" s="7"/>
      <c r="WZZ261" s="7"/>
      <c r="XAA261" s="7"/>
      <c r="XAB261" s="7"/>
      <c r="XAC261" s="7"/>
      <c r="XAD261" s="7"/>
      <c r="XAE261" s="7"/>
      <c r="XAF261" s="7"/>
      <c r="XAG261" s="7"/>
      <c r="XAH261" s="7"/>
      <c r="XAI261" s="7"/>
      <c r="XAJ261" s="7"/>
      <c r="XAK261" s="7"/>
      <c r="XAL261" s="7"/>
      <c r="XAM261" s="7"/>
      <c r="XAN261" s="7"/>
      <c r="XAO261" s="7"/>
      <c r="XAP261" s="7"/>
      <c r="XAQ261" s="7"/>
      <c r="XAR261" s="7"/>
      <c r="XAS261" s="7"/>
      <c r="XAT261" s="7"/>
      <c r="XAU261" s="7"/>
      <c r="XAV261" s="7"/>
      <c r="XAW261" s="7"/>
      <c r="XAX261" s="7"/>
      <c r="XAY261" s="7"/>
      <c r="XAZ261" s="7"/>
      <c r="XBA261" s="7"/>
      <c r="XBB261" s="7"/>
      <c r="XBC261" s="7"/>
      <c r="XBD261" s="7"/>
      <c r="XBE261" s="7"/>
      <c r="XBF261" s="7"/>
      <c r="XBG261" s="7"/>
      <c r="XBH261" s="7"/>
      <c r="XBI261" s="7"/>
      <c r="XBJ261" s="7"/>
      <c r="XBK261" s="7"/>
      <c r="XBL261" s="7"/>
      <c r="XBM261" s="7"/>
      <c r="XBN261" s="7"/>
      <c r="XBO261" s="7"/>
      <c r="XBP261" s="7"/>
      <c r="XBQ261" s="7"/>
      <c r="XBR261" s="7"/>
      <c r="XBS261" s="7"/>
      <c r="XBT261" s="7"/>
      <c r="XBU261" s="7"/>
      <c r="XBV261" s="7"/>
      <c r="XBW261" s="7"/>
      <c r="XBX261" s="7"/>
      <c r="XBY261" s="7"/>
      <c r="XBZ261" s="7"/>
      <c r="XCA261" s="7"/>
      <c r="XCB261" s="7"/>
      <c r="XCC261" s="7"/>
      <c r="XCD261" s="7"/>
      <c r="XCE261" s="7"/>
      <c r="XCF261" s="7"/>
      <c r="XCG261" s="7"/>
      <c r="XCH261" s="7"/>
      <c r="XCI261" s="7"/>
      <c r="XCJ261" s="7"/>
      <c r="XCK261" s="7"/>
      <c r="XCL261" s="7"/>
      <c r="XCM261" s="7"/>
      <c r="XCN261" s="7"/>
      <c r="XCO261" s="7"/>
      <c r="XCP261" s="7"/>
      <c r="XCQ261" s="7"/>
      <c r="XCR261" s="7"/>
      <c r="XCS261" s="7"/>
      <c r="XCT261" s="7"/>
      <c r="XCU261" s="7"/>
      <c r="XCV261" s="7"/>
      <c r="XCW261" s="7"/>
      <c r="XCX261" s="7"/>
      <c r="XCY261" s="7"/>
      <c r="XCZ261" s="7"/>
      <c r="XDA261" s="7"/>
      <c r="XDB261" s="7"/>
      <c r="XDC261" s="7"/>
      <c r="XDD261" s="7"/>
      <c r="XDE261" s="7"/>
      <c r="XDF261" s="7"/>
      <c r="XDG261" s="7"/>
      <c r="XDH261" s="7"/>
      <c r="XDI261" s="7"/>
      <c r="XDJ261" s="7"/>
      <c r="XDK261" s="7"/>
      <c r="XDL261" s="7"/>
      <c r="XDM261" s="7"/>
      <c r="XDN261" s="7"/>
      <c r="XDO261" s="7"/>
      <c r="XDP261" s="7"/>
      <c r="XDQ261" s="7"/>
      <c r="XDR261" s="7"/>
      <c r="XDS261" s="7"/>
      <c r="XDT261" s="7"/>
      <c r="XDU261" s="7"/>
      <c r="XDV261" s="7"/>
      <c r="XDW261" s="7"/>
      <c r="XDX261" s="7"/>
      <c r="XDY261" s="7"/>
      <c r="XDZ261" s="7"/>
      <c r="XEA261" s="7"/>
      <c r="XEB261" s="7"/>
      <c r="XEC261" s="7"/>
      <c r="XED261" s="7"/>
      <c r="XEE261" s="7"/>
      <c r="XEF261" s="7"/>
      <c r="XEG261" s="7"/>
      <c r="XEH261" s="7"/>
      <c r="XEI261" s="7"/>
      <c r="XEJ261" s="7"/>
      <c r="XEK261" s="7"/>
      <c r="XEL261" s="7"/>
      <c r="XEM261" s="7"/>
      <c r="XEN261" s="7"/>
      <c r="XEO261" s="7"/>
      <c r="XEP261" s="7"/>
      <c r="XEQ261" s="7"/>
      <c r="XER261" s="7"/>
      <c r="XES261" s="7"/>
      <c r="XET261" s="7"/>
      <c r="XEU261" s="7"/>
      <c r="XEV261" s="7"/>
      <c r="XEW261" s="7"/>
      <c r="XEX261" s="7"/>
      <c r="XEY261" s="7"/>
      <c r="XEZ261" s="7"/>
      <c r="XFA261" s="7"/>
      <c r="XFB261" s="7"/>
    </row>
    <row r="262" spans="1:16382" s="2" customFormat="1" ht="13.5">
      <c r="A262" s="215"/>
      <c r="C262" s="92"/>
      <c r="D262" s="432"/>
      <c r="F262" s="440"/>
      <c r="G262" s="100"/>
      <c r="H262" s="441"/>
      <c r="I262" s="432"/>
      <c r="J262" s="432"/>
      <c r="K262" s="94"/>
      <c r="L262" s="83"/>
      <c r="M262" s="442"/>
      <c r="N262" s="436"/>
      <c r="O262" s="437"/>
      <c r="P262" s="437"/>
      <c r="Q262" s="97"/>
      <c r="R262" s="91"/>
      <c r="S262" s="438"/>
      <c r="T262" s="439"/>
      <c r="U262" s="439"/>
      <c r="V262" s="436"/>
      <c r="W262" s="438"/>
      <c r="X262" s="438"/>
      <c r="Y262" s="439"/>
      <c r="Z262" s="439"/>
      <c r="AA262" s="436"/>
      <c r="AB262" s="436"/>
      <c r="AC262" s="436"/>
      <c r="AD262" s="439"/>
      <c r="AE262" s="439"/>
      <c r="AF262" s="436"/>
      <c r="AG262" s="438"/>
      <c r="AH262" s="438"/>
      <c r="AI262" s="438"/>
      <c r="AJ262" s="438"/>
      <c r="AK262" s="438"/>
      <c r="AL262" s="438"/>
      <c r="AM262" s="438"/>
      <c r="AN262" s="438"/>
      <c r="AO262" s="438"/>
      <c r="AP262" s="438"/>
      <c r="AQ262" s="438"/>
      <c r="AR262" s="438"/>
      <c r="AS262" s="438"/>
      <c r="AT262" s="438"/>
      <c r="AU262" s="438"/>
      <c r="AV262" s="438"/>
      <c r="AW262" s="438"/>
      <c r="AX262" s="438"/>
      <c r="AY262" s="438"/>
      <c r="AZ262" s="438"/>
      <c r="BA262" s="438"/>
      <c r="BB262" s="438"/>
      <c r="BC262" s="438"/>
      <c r="BD262" s="438"/>
      <c r="BE262" s="438"/>
      <c r="BF262" s="438"/>
      <c r="BG262" s="438"/>
      <c r="BH262" s="438"/>
      <c r="BI262" s="438"/>
      <c r="BJ262" s="438"/>
      <c r="BK262" s="438"/>
      <c r="BL262" s="438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  <c r="KM262" s="7"/>
      <c r="KN262" s="7"/>
      <c r="KO262" s="7"/>
      <c r="KP262" s="7"/>
      <c r="KQ262" s="7"/>
      <c r="KR262" s="7"/>
      <c r="KS262" s="7"/>
      <c r="KT262" s="7"/>
      <c r="KU262" s="7"/>
      <c r="KV262" s="7"/>
      <c r="KW262" s="7"/>
      <c r="KX262" s="7"/>
      <c r="KY262" s="7"/>
      <c r="KZ262" s="7"/>
      <c r="LA262" s="7"/>
      <c r="LB262" s="7"/>
      <c r="LC262" s="7"/>
      <c r="LD262" s="7"/>
      <c r="LE262" s="7"/>
      <c r="LF262" s="7"/>
      <c r="LG262" s="7"/>
      <c r="LH262" s="7"/>
      <c r="LI262" s="7"/>
      <c r="LJ262" s="7"/>
      <c r="LK262" s="7"/>
      <c r="LL262" s="7"/>
      <c r="LM262" s="7"/>
      <c r="LN262" s="7"/>
      <c r="LO262" s="7"/>
      <c r="LP262" s="7"/>
      <c r="LQ262" s="7"/>
      <c r="LR262" s="7"/>
      <c r="LS262" s="7"/>
      <c r="LT262" s="7"/>
      <c r="LU262" s="7"/>
      <c r="LV262" s="7"/>
      <c r="LW262" s="7"/>
      <c r="LX262" s="7"/>
      <c r="LY262" s="7"/>
      <c r="LZ262" s="7"/>
      <c r="MA262" s="7"/>
      <c r="MB262" s="7"/>
      <c r="MC262" s="7"/>
      <c r="MD262" s="7"/>
      <c r="ME262" s="7"/>
      <c r="MF262" s="7"/>
      <c r="MG262" s="7"/>
      <c r="MH262" s="7"/>
      <c r="MI262" s="7"/>
      <c r="MJ262" s="7"/>
      <c r="MK262" s="7"/>
      <c r="ML262" s="7"/>
      <c r="MM262" s="7"/>
      <c r="MN262" s="7"/>
      <c r="MO262" s="7"/>
      <c r="MP262" s="7"/>
      <c r="MQ262" s="7"/>
      <c r="MR262" s="7"/>
      <c r="MS262" s="7"/>
      <c r="MT262" s="7"/>
      <c r="MU262" s="7"/>
      <c r="MV262" s="7"/>
      <c r="MW262" s="7"/>
      <c r="MX262" s="7"/>
      <c r="MY262" s="7"/>
      <c r="MZ262" s="7"/>
      <c r="NA262" s="7"/>
      <c r="NB262" s="7"/>
      <c r="NC262" s="7"/>
      <c r="ND262" s="7"/>
      <c r="NE262" s="7"/>
      <c r="NF262" s="7"/>
      <c r="NG262" s="7"/>
      <c r="NH262" s="7"/>
      <c r="NI262" s="7"/>
      <c r="NJ262" s="7"/>
      <c r="NK262" s="7"/>
      <c r="NL262" s="7"/>
      <c r="NM262" s="7"/>
      <c r="NN262" s="7"/>
      <c r="NO262" s="7"/>
      <c r="NP262" s="7"/>
      <c r="NQ262" s="7"/>
      <c r="NR262" s="7"/>
      <c r="NS262" s="7"/>
      <c r="NT262" s="7"/>
      <c r="NU262" s="7"/>
      <c r="NV262" s="7"/>
      <c r="NW262" s="7"/>
      <c r="NX262" s="7"/>
      <c r="NY262" s="7"/>
      <c r="NZ262" s="7"/>
      <c r="OA262" s="7"/>
      <c r="OB262" s="7"/>
      <c r="OC262" s="7"/>
      <c r="OD262" s="7"/>
      <c r="OE262" s="7"/>
      <c r="OF262" s="7"/>
      <c r="OG262" s="7"/>
      <c r="OH262" s="7"/>
      <c r="OI262" s="7"/>
      <c r="OJ262" s="7"/>
      <c r="OK262" s="7"/>
      <c r="OL262" s="7"/>
      <c r="OM262" s="7"/>
      <c r="ON262" s="7"/>
      <c r="OO262" s="7"/>
      <c r="OP262" s="7"/>
      <c r="OQ262" s="7"/>
      <c r="OR262" s="7"/>
      <c r="OS262" s="7"/>
      <c r="OT262" s="7"/>
      <c r="OU262" s="7"/>
      <c r="OV262" s="7"/>
      <c r="OW262" s="7"/>
      <c r="OX262" s="7"/>
      <c r="OY262" s="7"/>
      <c r="OZ262" s="7"/>
      <c r="PA262" s="7"/>
      <c r="PB262" s="7"/>
      <c r="PC262" s="7"/>
      <c r="PD262" s="7"/>
      <c r="PE262" s="7"/>
      <c r="PF262" s="7"/>
      <c r="PG262" s="7"/>
      <c r="PH262" s="7"/>
      <c r="PI262" s="7"/>
      <c r="PJ262" s="7"/>
      <c r="PK262" s="7"/>
      <c r="PL262" s="7"/>
      <c r="PM262" s="7"/>
      <c r="PN262" s="7"/>
      <c r="PO262" s="7"/>
      <c r="PP262" s="7"/>
      <c r="PQ262" s="7"/>
      <c r="PR262" s="7"/>
      <c r="PS262" s="7"/>
      <c r="PT262" s="7"/>
      <c r="PU262" s="7"/>
      <c r="PV262" s="7"/>
      <c r="PW262" s="7"/>
      <c r="PX262" s="7"/>
      <c r="PY262" s="7"/>
      <c r="PZ262" s="7"/>
      <c r="QA262" s="7"/>
      <c r="QB262" s="7"/>
      <c r="QC262" s="7"/>
      <c r="QD262" s="7"/>
      <c r="QE262" s="7"/>
      <c r="QF262" s="7"/>
      <c r="QG262" s="7"/>
      <c r="QH262" s="7"/>
      <c r="QI262" s="7"/>
      <c r="QJ262" s="7"/>
      <c r="QK262" s="7"/>
      <c r="QL262" s="7"/>
      <c r="QM262" s="7"/>
      <c r="QN262" s="7"/>
      <c r="QO262" s="7"/>
      <c r="QP262" s="7"/>
      <c r="QQ262" s="7"/>
      <c r="QR262" s="7"/>
      <c r="QS262" s="7"/>
      <c r="QT262" s="7"/>
      <c r="QU262" s="7"/>
      <c r="QV262" s="7"/>
      <c r="QW262" s="7"/>
      <c r="QX262" s="7"/>
      <c r="QY262" s="7"/>
      <c r="QZ262" s="7"/>
      <c r="RA262" s="7"/>
      <c r="RB262" s="7"/>
      <c r="RC262" s="7"/>
      <c r="RD262" s="7"/>
      <c r="RE262" s="7"/>
      <c r="RF262" s="7"/>
      <c r="RG262" s="7"/>
      <c r="RH262" s="7"/>
      <c r="RI262" s="7"/>
      <c r="RJ262" s="7"/>
      <c r="RK262" s="7"/>
      <c r="RL262" s="7"/>
      <c r="RM262" s="7"/>
      <c r="RN262" s="7"/>
      <c r="RO262" s="7"/>
      <c r="RP262" s="7"/>
      <c r="RQ262" s="7"/>
      <c r="RR262" s="7"/>
      <c r="RS262" s="7"/>
      <c r="RT262" s="7"/>
      <c r="RU262" s="7"/>
      <c r="RV262" s="7"/>
      <c r="RW262" s="7"/>
      <c r="RX262" s="7"/>
      <c r="RY262" s="7"/>
      <c r="RZ262" s="7"/>
      <c r="SA262" s="7"/>
      <c r="SB262" s="7"/>
      <c r="SC262" s="7"/>
      <c r="SD262" s="7"/>
      <c r="SE262" s="7"/>
      <c r="SF262" s="7"/>
      <c r="SG262" s="7"/>
      <c r="SH262" s="7"/>
      <c r="SI262" s="7"/>
      <c r="SJ262" s="7"/>
      <c r="SK262" s="7"/>
      <c r="SL262" s="7"/>
      <c r="SM262" s="7"/>
      <c r="SN262" s="7"/>
      <c r="SO262" s="7"/>
      <c r="SP262" s="7"/>
      <c r="SQ262" s="7"/>
      <c r="SR262" s="7"/>
      <c r="SS262" s="7"/>
      <c r="ST262" s="7"/>
      <c r="SU262" s="7"/>
      <c r="SV262" s="7"/>
      <c r="SW262" s="7"/>
      <c r="SX262" s="7"/>
      <c r="SY262" s="7"/>
      <c r="SZ262" s="7"/>
      <c r="TA262" s="7"/>
      <c r="TB262" s="7"/>
      <c r="TC262" s="7"/>
      <c r="TD262" s="7"/>
      <c r="TE262" s="7"/>
      <c r="TF262" s="7"/>
      <c r="TG262" s="7"/>
      <c r="TH262" s="7"/>
      <c r="TI262" s="7"/>
      <c r="TJ262" s="7"/>
      <c r="TK262" s="7"/>
      <c r="TL262" s="7"/>
      <c r="TM262" s="7"/>
      <c r="TN262" s="7"/>
      <c r="TO262" s="7"/>
      <c r="TP262" s="7"/>
      <c r="TQ262" s="7"/>
      <c r="TR262" s="7"/>
      <c r="TS262" s="7"/>
      <c r="TT262" s="7"/>
      <c r="TU262" s="7"/>
      <c r="TV262" s="7"/>
      <c r="TW262" s="7"/>
      <c r="TX262" s="7"/>
      <c r="TY262" s="7"/>
      <c r="TZ262" s="7"/>
      <c r="UA262" s="7"/>
      <c r="UB262" s="7"/>
      <c r="UC262" s="7"/>
      <c r="UD262" s="7"/>
      <c r="UE262" s="7"/>
      <c r="UF262" s="7"/>
      <c r="UG262" s="7"/>
      <c r="UH262" s="7"/>
      <c r="UI262" s="7"/>
      <c r="UJ262" s="7"/>
      <c r="UK262" s="7"/>
      <c r="UL262" s="7"/>
      <c r="UM262" s="7"/>
      <c r="UN262" s="7"/>
      <c r="UO262" s="7"/>
      <c r="UP262" s="7"/>
      <c r="UQ262" s="7"/>
      <c r="UR262" s="7"/>
      <c r="US262" s="7"/>
      <c r="UT262" s="7"/>
      <c r="UU262" s="7"/>
      <c r="UV262" s="7"/>
      <c r="UW262" s="7"/>
      <c r="UX262" s="7"/>
      <c r="UY262" s="7"/>
      <c r="UZ262" s="7"/>
      <c r="VA262" s="7"/>
      <c r="VB262" s="7"/>
      <c r="VC262" s="7"/>
      <c r="VD262" s="7"/>
      <c r="VE262" s="7"/>
      <c r="VF262" s="7"/>
      <c r="VG262" s="7"/>
      <c r="VH262" s="7"/>
      <c r="VI262" s="7"/>
      <c r="VJ262" s="7"/>
      <c r="VK262" s="7"/>
      <c r="VL262" s="7"/>
      <c r="VM262" s="7"/>
      <c r="VN262" s="7"/>
      <c r="VO262" s="7"/>
      <c r="VP262" s="7"/>
      <c r="VQ262" s="7"/>
      <c r="VR262" s="7"/>
      <c r="VS262" s="7"/>
      <c r="VT262" s="7"/>
      <c r="VU262" s="7"/>
      <c r="VV262" s="7"/>
      <c r="VW262" s="7"/>
      <c r="VX262" s="7"/>
      <c r="VY262" s="7"/>
      <c r="VZ262" s="7"/>
      <c r="WA262" s="7"/>
      <c r="WB262" s="7"/>
      <c r="WC262" s="7"/>
      <c r="WD262" s="7"/>
      <c r="WE262" s="7"/>
      <c r="WF262" s="7"/>
      <c r="WG262" s="7"/>
      <c r="WH262" s="7"/>
      <c r="WI262" s="7"/>
      <c r="WJ262" s="7"/>
      <c r="WK262" s="7"/>
      <c r="WL262" s="7"/>
      <c r="WM262" s="7"/>
      <c r="WN262" s="7"/>
      <c r="WO262" s="7"/>
      <c r="WP262" s="7"/>
      <c r="WQ262" s="7"/>
      <c r="WR262" s="7"/>
      <c r="WS262" s="7"/>
      <c r="WT262" s="7"/>
      <c r="WU262" s="7"/>
      <c r="WV262" s="7"/>
      <c r="WW262" s="7"/>
      <c r="WX262" s="7"/>
      <c r="WY262" s="7"/>
      <c r="WZ262" s="7"/>
      <c r="XA262" s="7"/>
      <c r="XB262" s="7"/>
      <c r="XC262" s="7"/>
      <c r="XD262" s="7"/>
      <c r="XE262" s="7"/>
      <c r="XF262" s="7"/>
      <c r="XG262" s="7"/>
      <c r="XH262" s="7"/>
      <c r="XI262" s="7"/>
      <c r="XJ262" s="7"/>
      <c r="XK262" s="7"/>
      <c r="XL262" s="7"/>
      <c r="XM262" s="7"/>
      <c r="XN262" s="7"/>
      <c r="XO262" s="7"/>
      <c r="XP262" s="7"/>
      <c r="XQ262" s="7"/>
      <c r="XR262" s="7"/>
      <c r="XS262" s="7"/>
      <c r="XT262" s="7"/>
      <c r="XU262" s="7"/>
      <c r="XV262" s="7"/>
      <c r="XW262" s="7"/>
      <c r="XX262" s="7"/>
      <c r="XY262" s="7"/>
      <c r="XZ262" s="7"/>
      <c r="YA262" s="7"/>
      <c r="YB262" s="7"/>
      <c r="YC262" s="7"/>
      <c r="YD262" s="7"/>
      <c r="YE262" s="7"/>
      <c r="YF262" s="7"/>
      <c r="YG262" s="7"/>
      <c r="YH262" s="7"/>
      <c r="YI262" s="7"/>
      <c r="YJ262" s="7"/>
      <c r="YK262" s="7"/>
      <c r="YL262" s="7"/>
      <c r="YM262" s="7"/>
      <c r="YN262" s="7"/>
      <c r="YO262" s="7"/>
      <c r="YP262" s="7"/>
      <c r="YQ262" s="7"/>
      <c r="YR262" s="7"/>
      <c r="YS262" s="7"/>
      <c r="YT262" s="7"/>
      <c r="YU262" s="7"/>
      <c r="YV262" s="7"/>
      <c r="YW262" s="7"/>
      <c r="YX262" s="7"/>
      <c r="YY262" s="7"/>
      <c r="YZ262" s="7"/>
      <c r="ZA262" s="7"/>
      <c r="ZB262" s="7"/>
      <c r="ZC262" s="7"/>
      <c r="ZD262" s="7"/>
      <c r="ZE262" s="7"/>
      <c r="ZF262" s="7"/>
      <c r="ZG262" s="7"/>
      <c r="ZH262" s="7"/>
      <c r="ZI262" s="7"/>
      <c r="ZJ262" s="7"/>
      <c r="ZK262" s="7"/>
      <c r="ZL262" s="7"/>
      <c r="ZM262" s="7"/>
      <c r="ZN262" s="7"/>
      <c r="ZO262" s="7"/>
      <c r="ZP262" s="7"/>
      <c r="ZQ262" s="7"/>
      <c r="ZR262" s="7"/>
      <c r="ZS262" s="7"/>
      <c r="ZT262" s="7"/>
      <c r="ZU262" s="7"/>
      <c r="ZV262" s="7"/>
      <c r="ZW262" s="7"/>
      <c r="ZX262" s="7"/>
      <c r="ZY262" s="7"/>
      <c r="ZZ262" s="7"/>
      <c r="AAA262" s="7"/>
      <c r="AAB262" s="7"/>
      <c r="AAC262" s="7"/>
      <c r="AAD262" s="7"/>
      <c r="AAE262" s="7"/>
      <c r="AAF262" s="7"/>
      <c r="AAG262" s="7"/>
      <c r="AAH262" s="7"/>
      <c r="AAI262" s="7"/>
      <c r="AAJ262" s="7"/>
      <c r="AAK262" s="7"/>
      <c r="AAL262" s="7"/>
      <c r="AAM262" s="7"/>
      <c r="AAN262" s="7"/>
      <c r="AAO262" s="7"/>
      <c r="AAP262" s="7"/>
      <c r="AAQ262" s="7"/>
      <c r="AAR262" s="7"/>
      <c r="AAS262" s="7"/>
      <c r="AAT262" s="7"/>
      <c r="AAU262" s="7"/>
      <c r="AAV262" s="7"/>
      <c r="AAW262" s="7"/>
      <c r="AAX262" s="7"/>
      <c r="AAY262" s="7"/>
      <c r="AAZ262" s="7"/>
      <c r="ABA262" s="7"/>
      <c r="ABB262" s="7"/>
      <c r="ABC262" s="7"/>
      <c r="ABD262" s="7"/>
      <c r="ABE262" s="7"/>
      <c r="ABF262" s="7"/>
      <c r="ABG262" s="7"/>
      <c r="ABH262" s="7"/>
      <c r="ABI262" s="7"/>
      <c r="ABJ262" s="7"/>
      <c r="ABK262" s="7"/>
      <c r="ABL262" s="7"/>
      <c r="ABM262" s="7"/>
      <c r="ABN262" s="7"/>
      <c r="ABO262" s="7"/>
      <c r="ABP262" s="7"/>
      <c r="ABQ262" s="7"/>
      <c r="ABR262" s="7"/>
      <c r="ABS262" s="7"/>
      <c r="ABT262" s="7"/>
      <c r="ABU262" s="7"/>
      <c r="ABV262" s="7"/>
      <c r="ABW262" s="7"/>
      <c r="ABX262" s="7"/>
      <c r="ABY262" s="7"/>
      <c r="ABZ262" s="7"/>
      <c r="ACA262" s="7"/>
      <c r="ACB262" s="7"/>
      <c r="ACC262" s="7"/>
      <c r="ACD262" s="7"/>
      <c r="ACE262" s="7"/>
      <c r="ACF262" s="7"/>
      <c r="ACG262" s="7"/>
      <c r="ACH262" s="7"/>
      <c r="ACI262" s="7"/>
      <c r="ACJ262" s="7"/>
      <c r="ACK262" s="7"/>
      <c r="ACL262" s="7"/>
      <c r="ACM262" s="7"/>
      <c r="ACN262" s="7"/>
      <c r="ACO262" s="7"/>
      <c r="ACP262" s="7"/>
      <c r="ACQ262" s="7"/>
      <c r="ACR262" s="7"/>
      <c r="ACS262" s="7"/>
      <c r="ACT262" s="7"/>
      <c r="ACU262" s="7"/>
      <c r="ACV262" s="7"/>
      <c r="ACW262" s="7"/>
      <c r="ACX262" s="7"/>
      <c r="ACY262" s="7"/>
      <c r="ACZ262" s="7"/>
      <c r="ADA262" s="7"/>
      <c r="ADB262" s="7"/>
      <c r="ADC262" s="7"/>
      <c r="ADD262" s="7"/>
      <c r="ADE262" s="7"/>
      <c r="ADF262" s="7"/>
      <c r="ADG262" s="7"/>
      <c r="ADH262" s="7"/>
      <c r="ADI262" s="7"/>
      <c r="ADJ262" s="7"/>
      <c r="ADK262" s="7"/>
      <c r="ADL262" s="7"/>
      <c r="ADM262" s="7"/>
      <c r="ADN262" s="7"/>
      <c r="ADO262" s="7"/>
      <c r="ADP262" s="7"/>
      <c r="ADQ262" s="7"/>
      <c r="ADR262" s="7"/>
      <c r="ADS262" s="7"/>
      <c r="ADT262" s="7"/>
      <c r="ADU262" s="7"/>
      <c r="ADV262" s="7"/>
      <c r="ADW262" s="7"/>
      <c r="ADX262" s="7"/>
      <c r="ADY262" s="7"/>
      <c r="ADZ262" s="7"/>
      <c r="AEA262" s="7"/>
      <c r="AEB262" s="7"/>
      <c r="AEC262" s="7"/>
      <c r="AED262" s="7"/>
      <c r="AEE262" s="7"/>
      <c r="AEF262" s="7"/>
      <c r="AEG262" s="7"/>
      <c r="AEH262" s="7"/>
      <c r="AEI262" s="7"/>
      <c r="AEJ262" s="7"/>
      <c r="AEK262" s="7"/>
      <c r="AEL262" s="7"/>
      <c r="AEM262" s="7"/>
      <c r="AEN262" s="7"/>
      <c r="AEO262" s="7"/>
      <c r="AEP262" s="7"/>
      <c r="AEQ262" s="7"/>
      <c r="AER262" s="7"/>
      <c r="AES262" s="7"/>
      <c r="AET262" s="7"/>
      <c r="AEU262" s="7"/>
      <c r="AEV262" s="7"/>
      <c r="AEW262" s="7"/>
      <c r="AEX262" s="7"/>
      <c r="AEY262" s="7"/>
      <c r="AEZ262" s="7"/>
      <c r="AFA262" s="7"/>
      <c r="AFB262" s="7"/>
      <c r="AFC262" s="7"/>
      <c r="AFD262" s="7"/>
      <c r="AFE262" s="7"/>
      <c r="AFF262" s="7"/>
      <c r="AFG262" s="7"/>
      <c r="AFH262" s="7"/>
      <c r="AFI262" s="7"/>
      <c r="AFJ262" s="7"/>
      <c r="AFK262" s="7"/>
      <c r="AFL262" s="7"/>
      <c r="AFM262" s="7"/>
      <c r="AFN262" s="7"/>
      <c r="AFO262" s="7"/>
      <c r="AFP262" s="7"/>
      <c r="AFQ262" s="7"/>
      <c r="AFR262" s="7"/>
      <c r="AFS262" s="7"/>
      <c r="AFT262" s="7"/>
      <c r="AFU262" s="7"/>
      <c r="AFV262" s="7"/>
      <c r="AFW262" s="7"/>
      <c r="AFX262" s="7"/>
      <c r="AFY262" s="7"/>
      <c r="AFZ262" s="7"/>
      <c r="AGA262" s="7"/>
      <c r="AGB262" s="7"/>
      <c r="AGC262" s="7"/>
      <c r="AGD262" s="7"/>
      <c r="AGE262" s="7"/>
      <c r="AGF262" s="7"/>
      <c r="AGG262" s="7"/>
      <c r="AGH262" s="7"/>
      <c r="AGI262" s="7"/>
      <c r="AGJ262" s="7"/>
      <c r="AGK262" s="7"/>
      <c r="AGL262" s="7"/>
      <c r="AGM262" s="7"/>
      <c r="AGN262" s="7"/>
      <c r="AGO262" s="7"/>
      <c r="AGP262" s="7"/>
      <c r="AGQ262" s="7"/>
      <c r="AGR262" s="7"/>
      <c r="AGS262" s="7"/>
      <c r="AGT262" s="7"/>
      <c r="AGU262" s="7"/>
      <c r="AGV262" s="7"/>
      <c r="AGW262" s="7"/>
      <c r="AGX262" s="7"/>
      <c r="AGY262" s="7"/>
      <c r="AGZ262" s="7"/>
      <c r="AHA262" s="7"/>
      <c r="AHB262" s="7"/>
      <c r="AHC262" s="7"/>
      <c r="AHD262" s="7"/>
      <c r="AHE262" s="7"/>
      <c r="AHF262" s="7"/>
      <c r="AHG262" s="7"/>
      <c r="AHH262" s="7"/>
      <c r="AHI262" s="7"/>
      <c r="AHJ262" s="7"/>
      <c r="AHK262" s="7"/>
      <c r="AHL262" s="7"/>
      <c r="AHM262" s="7"/>
      <c r="AHN262" s="7"/>
      <c r="AHO262" s="7"/>
      <c r="AHP262" s="7"/>
      <c r="AHQ262" s="7"/>
      <c r="AHR262" s="7"/>
      <c r="AHS262" s="7"/>
      <c r="AHT262" s="7"/>
      <c r="AHU262" s="7"/>
      <c r="AHV262" s="7"/>
      <c r="AHW262" s="7"/>
      <c r="AHX262" s="7"/>
      <c r="AHY262" s="7"/>
      <c r="AHZ262" s="7"/>
      <c r="AIA262" s="7"/>
      <c r="AIB262" s="7"/>
      <c r="AIC262" s="7"/>
      <c r="AID262" s="7"/>
      <c r="AIE262" s="7"/>
      <c r="AIF262" s="7"/>
      <c r="AIG262" s="7"/>
      <c r="AIH262" s="7"/>
      <c r="AII262" s="7"/>
      <c r="AIJ262" s="7"/>
      <c r="AIK262" s="7"/>
      <c r="AIL262" s="7"/>
      <c r="AIM262" s="7"/>
      <c r="AIN262" s="7"/>
      <c r="AIO262" s="7"/>
      <c r="AIP262" s="7"/>
      <c r="AIQ262" s="7"/>
      <c r="AIR262" s="7"/>
      <c r="AIS262" s="7"/>
      <c r="AIT262" s="7"/>
      <c r="AIU262" s="7"/>
      <c r="AIV262" s="7"/>
      <c r="AIW262" s="7"/>
      <c r="AIX262" s="7"/>
      <c r="AIY262" s="7"/>
      <c r="AIZ262" s="7"/>
      <c r="AJA262" s="7"/>
      <c r="AJB262" s="7"/>
      <c r="AJC262" s="7"/>
      <c r="AJD262" s="7"/>
      <c r="AJE262" s="7"/>
      <c r="AJF262" s="7"/>
      <c r="AJG262" s="7"/>
      <c r="AJH262" s="7"/>
      <c r="AJI262" s="7"/>
      <c r="AJJ262" s="7"/>
      <c r="AJK262" s="7"/>
      <c r="AJL262" s="7"/>
      <c r="AJM262" s="7"/>
      <c r="AJN262" s="7"/>
      <c r="AJO262" s="7"/>
      <c r="AJP262" s="7"/>
      <c r="AJQ262" s="7"/>
      <c r="AJR262" s="7"/>
      <c r="AJS262" s="7"/>
      <c r="AJT262" s="7"/>
      <c r="AJU262" s="7"/>
      <c r="AJV262" s="7"/>
      <c r="AJW262" s="7"/>
      <c r="AJX262" s="7"/>
      <c r="AJY262" s="7"/>
      <c r="AJZ262" s="7"/>
      <c r="AKA262" s="7"/>
      <c r="AKB262" s="7"/>
      <c r="AKC262" s="7"/>
      <c r="AKD262" s="7"/>
      <c r="AKE262" s="7"/>
      <c r="AKF262" s="7"/>
      <c r="AKG262" s="7"/>
      <c r="AKH262" s="7"/>
      <c r="AKI262" s="7"/>
      <c r="AKJ262" s="7"/>
      <c r="AKK262" s="7"/>
      <c r="AKL262" s="7"/>
      <c r="AKM262" s="7"/>
      <c r="AKN262" s="7"/>
      <c r="AKO262" s="7"/>
      <c r="AKP262" s="7"/>
      <c r="AKQ262" s="7"/>
      <c r="AKR262" s="7"/>
      <c r="AKS262" s="7"/>
      <c r="AKT262" s="7"/>
      <c r="AKU262" s="7"/>
      <c r="AKV262" s="7"/>
      <c r="AKW262" s="7"/>
      <c r="AKX262" s="7"/>
      <c r="AKY262" s="7"/>
      <c r="AKZ262" s="7"/>
      <c r="ALA262" s="7"/>
      <c r="ALB262" s="7"/>
      <c r="ALC262" s="7"/>
      <c r="ALD262" s="7"/>
      <c r="ALE262" s="7"/>
      <c r="ALF262" s="7"/>
      <c r="ALG262" s="7"/>
      <c r="ALH262" s="7"/>
      <c r="ALI262" s="7"/>
      <c r="ALJ262" s="7"/>
      <c r="ALK262" s="7"/>
      <c r="ALL262" s="7"/>
      <c r="ALM262" s="7"/>
      <c r="ALN262" s="7"/>
      <c r="ALO262" s="7"/>
      <c r="ALP262" s="7"/>
      <c r="ALQ262" s="7"/>
      <c r="ALR262" s="7"/>
      <c r="ALS262" s="7"/>
      <c r="ALT262" s="7"/>
      <c r="ALU262" s="7"/>
      <c r="ALV262" s="7"/>
      <c r="ALW262" s="7"/>
      <c r="ALX262" s="7"/>
      <c r="ALY262" s="7"/>
      <c r="ALZ262" s="7"/>
      <c r="AMA262" s="7"/>
      <c r="AMB262" s="7"/>
      <c r="AMC262" s="7"/>
      <c r="AMD262" s="7"/>
      <c r="AME262" s="7"/>
      <c r="AMF262" s="7"/>
      <c r="AMG262" s="7"/>
      <c r="AMH262" s="7"/>
      <c r="AMI262" s="7"/>
      <c r="AMJ262" s="7"/>
      <c r="AMK262" s="7"/>
      <c r="AML262" s="7"/>
      <c r="AMM262" s="7"/>
      <c r="AMN262" s="7"/>
      <c r="AMO262" s="7"/>
      <c r="AMP262" s="7"/>
      <c r="AMQ262" s="7"/>
      <c r="AMR262" s="7"/>
      <c r="AMS262" s="7"/>
      <c r="AMT262" s="7"/>
      <c r="AMU262" s="7"/>
      <c r="AMV262" s="7"/>
      <c r="AMW262" s="7"/>
      <c r="AMX262" s="7"/>
      <c r="AMY262" s="7"/>
      <c r="AMZ262" s="7"/>
      <c r="ANA262" s="7"/>
      <c r="ANB262" s="7"/>
      <c r="ANC262" s="7"/>
      <c r="AND262" s="7"/>
      <c r="ANE262" s="7"/>
      <c r="ANF262" s="7"/>
      <c r="ANG262" s="7"/>
      <c r="ANH262" s="7"/>
      <c r="ANI262" s="7"/>
      <c r="ANJ262" s="7"/>
      <c r="ANK262" s="7"/>
      <c r="ANL262" s="7"/>
      <c r="ANM262" s="7"/>
      <c r="ANN262" s="7"/>
      <c r="ANO262" s="7"/>
      <c r="ANP262" s="7"/>
      <c r="ANQ262" s="7"/>
      <c r="ANR262" s="7"/>
      <c r="ANS262" s="7"/>
      <c r="ANT262" s="7"/>
      <c r="ANU262" s="7"/>
      <c r="ANV262" s="7"/>
      <c r="ANW262" s="7"/>
      <c r="ANX262" s="7"/>
      <c r="ANY262" s="7"/>
      <c r="ANZ262" s="7"/>
      <c r="AOA262" s="7"/>
      <c r="AOB262" s="7"/>
      <c r="AOC262" s="7"/>
      <c r="AOD262" s="7"/>
      <c r="AOE262" s="7"/>
      <c r="AOF262" s="7"/>
      <c r="AOG262" s="7"/>
      <c r="AOH262" s="7"/>
      <c r="AOI262" s="7"/>
      <c r="AOJ262" s="7"/>
      <c r="AOK262" s="7"/>
      <c r="AOL262" s="7"/>
      <c r="AOM262" s="7"/>
      <c r="AON262" s="7"/>
      <c r="AOO262" s="7"/>
      <c r="AOP262" s="7"/>
      <c r="AOQ262" s="7"/>
      <c r="AOR262" s="7"/>
      <c r="AOS262" s="7"/>
      <c r="AOT262" s="7"/>
      <c r="AOU262" s="7"/>
      <c r="AOV262" s="7"/>
      <c r="AOW262" s="7"/>
      <c r="AOX262" s="7"/>
      <c r="AOY262" s="7"/>
      <c r="AOZ262" s="7"/>
      <c r="APA262" s="7"/>
      <c r="APB262" s="7"/>
      <c r="APC262" s="7"/>
      <c r="APD262" s="7"/>
      <c r="APE262" s="7"/>
      <c r="APF262" s="7"/>
      <c r="APG262" s="7"/>
      <c r="APH262" s="7"/>
      <c r="API262" s="7"/>
      <c r="APJ262" s="7"/>
      <c r="APK262" s="7"/>
      <c r="APL262" s="7"/>
      <c r="APM262" s="7"/>
      <c r="APN262" s="7"/>
      <c r="APO262" s="7"/>
      <c r="APP262" s="7"/>
      <c r="APQ262" s="7"/>
      <c r="APR262" s="7"/>
      <c r="APS262" s="7"/>
      <c r="APT262" s="7"/>
      <c r="APU262" s="7"/>
      <c r="APV262" s="7"/>
      <c r="APW262" s="7"/>
      <c r="APX262" s="7"/>
      <c r="APY262" s="7"/>
      <c r="APZ262" s="7"/>
      <c r="AQA262" s="7"/>
      <c r="AQB262" s="7"/>
      <c r="AQC262" s="7"/>
      <c r="AQD262" s="7"/>
      <c r="AQE262" s="7"/>
      <c r="AQF262" s="7"/>
      <c r="AQG262" s="7"/>
      <c r="AQH262" s="7"/>
      <c r="AQI262" s="7"/>
      <c r="AQJ262" s="7"/>
      <c r="AQK262" s="7"/>
      <c r="AQL262" s="7"/>
      <c r="AQM262" s="7"/>
      <c r="AQN262" s="7"/>
      <c r="AQO262" s="7"/>
      <c r="AQP262" s="7"/>
      <c r="AQQ262" s="7"/>
      <c r="AQR262" s="7"/>
      <c r="AQS262" s="7"/>
      <c r="AQT262" s="7"/>
      <c r="AQU262" s="7"/>
      <c r="AQV262" s="7"/>
      <c r="AQW262" s="7"/>
      <c r="AQX262" s="7"/>
      <c r="AQY262" s="7"/>
      <c r="AQZ262" s="7"/>
      <c r="ARA262" s="7"/>
      <c r="ARB262" s="7"/>
      <c r="ARC262" s="7"/>
      <c r="ARD262" s="7"/>
      <c r="ARE262" s="7"/>
      <c r="ARF262" s="7"/>
      <c r="ARG262" s="7"/>
      <c r="ARH262" s="7"/>
      <c r="ARI262" s="7"/>
      <c r="ARJ262" s="7"/>
      <c r="ARK262" s="7"/>
      <c r="ARL262" s="7"/>
      <c r="ARM262" s="7"/>
      <c r="ARN262" s="7"/>
      <c r="ARO262" s="7"/>
      <c r="ARP262" s="7"/>
      <c r="ARQ262" s="7"/>
      <c r="ARR262" s="7"/>
      <c r="ARS262" s="7"/>
      <c r="ART262" s="7"/>
      <c r="ARU262" s="7"/>
      <c r="ARV262" s="7"/>
      <c r="ARW262" s="7"/>
      <c r="ARX262" s="7"/>
      <c r="ARY262" s="7"/>
      <c r="ARZ262" s="7"/>
      <c r="ASA262" s="7"/>
      <c r="ASB262" s="7"/>
      <c r="ASC262" s="7"/>
      <c r="ASD262" s="7"/>
      <c r="ASE262" s="7"/>
      <c r="ASF262" s="7"/>
      <c r="ASG262" s="7"/>
      <c r="ASH262" s="7"/>
      <c r="ASI262" s="7"/>
      <c r="ASJ262" s="7"/>
      <c r="ASK262" s="7"/>
      <c r="ASL262" s="7"/>
      <c r="ASM262" s="7"/>
      <c r="ASN262" s="7"/>
      <c r="ASO262" s="7"/>
      <c r="ASP262" s="7"/>
      <c r="ASQ262" s="7"/>
      <c r="ASR262" s="7"/>
      <c r="ASS262" s="7"/>
      <c r="AST262" s="7"/>
      <c r="ASU262" s="7"/>
      <c r="ASV262" s="7"/>
      <c r="ASW262" s="7"/>
      <c r="ASX262" s="7"/>
      <c r="ASY262" s="7"/>
      <c r="ASZ262" s="7"/>
      <c r="ATA262" s="7"/>
      <c r="ATB262" s="7"/>
      <c r="ATC262" s="7"/>
      <c r="ATD262" s="7"/>
      <c r="ATE262" s="7"/>
      <c r="ATF262" s="7"/>
      <c r="ATG262" s="7"/>
      <c r="ATH262" s="7"/>
      <c r="ATI262" s="7"/>
      <c r="ATJ262" s="7"/>
      <c r="ATK262" s="7"/>
      <c r="ATL262" s="7"/>
      <c r="ATM262" s="7"/>
      <c r="ATN262" s="7"/>
      <c r="ATO262" s="7"/>
      <c r="ATP262" s="7"/>
      <c r="ATQ262" s="7"/>
      <c r="ATR262" s="7"/>
      <c r="ATS262" s="7"/>
      <c r="ATT262" s="7"/>
      <c r="ATU262" s="7"/>
      <c r="ATV262" s="7"/>
      <c r="ATW262" s="7"/>
      <c r="ATX262" s="7"/>
      <c r="ATY262" s="7"/>
      <c r="ATZ262" s="7"/>
      <c r="AUA262" s="7"/>
      <c r="AUB262" s="7"/>
      <c r="AUC262" s="7"/>
      <c r="AUD262" s="7"/>
      <c r="AUE262" s="7"/>
      <c r="AUF262" s="7"/>
      <c r="AUG262" s="7"/>
      <c r="AUH262" s="7"/>
      <c r="AUI262" s="7"/>
      <c r="AUJ262" s="7"/>
      <c r="AUK262" s="7"/>
      <c r="AUL262" s="7"/>
      <c r="AUM262" s="7"/>
      <c r="AUN262" s="7"/>
      <c r="AUO262" s="7"/>
      <c r="AUP262" s="7"/>
      <c r="AUQ262" s="7"/>
      <c r="AUR262" s="7"/>
      <c r="AUS262" s="7"/>
      <c r="AUT262" s="7"/>
      <c r="AUU262" s="7"/>
      <c r="AUV262" s="7"/>
      <c r="AUW262" s="7"/>
      <c r="AUX262" s="7"/>
      <c r="AUY262" s="7"/>
      <c r="AUZ262" s="7"/>
      <c r="AVA262" s="7"/>
      <c r="AVB262" s="7"/>
      <c r="AVC262" s="7"/>
      <c r="AVD262" s="7"/>
      <c r="AVE262" s="7"/>
      <c r="AVF262" s="7"/>
      <c r="AVG262" s="7"/>
      <c r="AVH262" s="7"/>
      <c r="AVI262" s="7"/>
      <c r="AVJ262" s="7"/>
      <c r="AVK262" s="7"/>
      <c r="AVL262" s="7"/>
      <c r="AVM262" s="7"/>
      <c r="AVN262" s="7"/>
      <c r="AVO262" s="7"/>
      <c r="AVP262" s="7"/>
      <c r="AVQ262" s="7"/>
      <c r="AVR262" s="7"/>
      <c r="AVS262" s="7"/>
      <c r="AVT262" s="7"/>
      <c r="AVU262" s="7"/>
      <c r="AVV262" s="7"/>
      <c r="AVW262" s="7"/>
      <c r="AVX262" s="7"/>
      <c r="AVY262" s="7"/>
      <c r="AVZ262" s="7"/>
      <c r="AWA262" s="7"/>
      <c r="AWB262" s="7"/>
      <c r="AWC262" s="7"/>
      <c r="AWD262" s="7"/>
      <c r="AWE262" s="7"/>
      <c r="AWF262" s="7"/>
      <c r="AWG262" s="7"/>
      <c r="AWH262" s="7"/>
      <c r="AWI262" s="7"/>
      <c r="AWJ262" s="7"/>
      <c r="AWK262" s="7"/>
      <c r="AWL262" s="7"/>
      <c r="AWM262" s="7"/>
      <c r="AWN262" s="7"/>
      <c r="AWO262" s="7"/>
      <c r="AWP262" s="7"/>
      <c r="AWQ262" s="7"/>
      <c r="AWR262" s="7"/>
      <c r="AWS262" s="7"/>
      <c r="AWT262" s="7"/>
      <c r="AWU262" s="7"/>
      <c r="AWV262" s="7"/>
      <c r="AWW262" s="7"/>
      <c r="AWX262" s="7"/>
      <c r="AWY262" s="7"/>
      <c r="AWZ262" s="7"/>
      <c r="AXA262" s="7"/>
      <c r="AXB262" s="7"/>
      <c r="AXC262" s="7"/>
      <c r="AXD262" s="7"/>
      <c r="AXE262" s="7"/>
      <c r="AXF262" s="7"/>
      <c r="AXG262" s="7"/>
      <c r="AXH262" s="7"/>
      <c r="AXI262" s="7"/>
      <c r="AXJ262" s="7"/>
      <c r="AXK262" s="7"/>
      <c r="AXL262" s="7"/>
      <c r="AXM262" s="7"/>
      <c r="AXN262" s="7"/>
      <c r="AXO262" s="7"/>
      <c r="AXP262" s="7"/>
      <c r="AXQ262" s="7"/>
      <c r="AXR262" s="7"/>
      <c r="AXS262" s="7"/>
      <c r="AXT262" s="7"/>
      <c r="AXU262" s="7"/>
      <c r="AXV262" s="7"/>
      <c r="AXW262" s="7"/>
      <c r="AXX262" s="7"/>
      <c r="AXY262" s="7"/>
      <c r="AXZ262" s="7"/>
      <c r="AYA262" s="7"/>
      <c r="AYB262" s="7"/>
      <c r="AYC262" s="7"/>
      <c r="AYD262" s="7"/>
      <c r="AYE262" s="7"/>
      <c r="AYF262" s="7"/>
      <c r="AYG262" s="7"/>
      <c r="AYH262" s="7"/>
      <c r="AYI262" s="7"/>
      <c r="AYJ262" s="7"/>
      <c r="AYK262" s="7"/>
      <c r="AYL262" s="7"/>
      <c r="AYM262" s="7"/>
      <c r="AYN262" s="7"/>
      <c r="AYO262" s="7"/>
      <c r="AYP262" s="7"/>
      <c r="AYQ262" s="7"/>
      <c r="AYR262" s="7"/>
      <c r="AYS262" s="7"/>
      <c r="AYT262" s="7"/>
      <c r="AYU262" s="7"/>
      <c r="AYV262" s="7"/>
      <c r="AYW262" s="7"/>
      <c r="AYX262" s="7"/>
      <c r="AYY262" s="7"/>
      <c r="AYZ262" s="7"/>
      <c r="AZA262" s="7"/>
      <c r="AZB262" s="7"/>
      <c r="AZC262" s="7"/>
      <c r="AZD262" s="7"/>
      <c r="AZE262" s="7"/>
      <c r="AZF262" s="7"/>
      <c r="AZG262" s="7"/>
      <c r="AZH262" s="7"/>
      <c r="AZI262" s="7"/>
      <c r="AZJ262" s="7"/>
      <c r="AZK262" s="7"/>
      <c r="AZL262" s="7"/>
      <c r="AZM262" s="7"/>
      <c r="AZN262" s="7"/>
      <c r="AZO262" s="7"/>
      <c r="AZP262" s="7"/>
      <c r="AZQ262" s="7"/>
      <c r="AZR262" s="7"/>
      <c r="AZS262" s="7"/>
      <c r="AZT262" s="7"/>
      <c r="AZU262" s="7"/>
      <c r="AZV262" s="7"/>
      <c r="AZW262" s="7"/>
      <c r="AZX262" s="7"/>
      <c r="AZY262" s="7"/>
      <c r="AZZ262" s="7"/>
      <c r="BAA262" s="7"/>
      <c r="BAB262" s="7"/>
      <c r="BAC262" s="7"/>
      <c r="BAD262" s="7"/>
      <c r="BAE262" s="7"/>
      <c r="BAF262" s="7"/>
      <c r="BAG262" s="7"/>
      <c r="BAH262" s="7"/>
      <c r="BAI262" s="7"/>
      <c r="BAJ262" s="7"/>
      <c r="BAK262" s="7"/>
      <c r="BAL262" s="7"/>
      <c r="BAM262" s="7"/>
      <c r="BAN262" s="7"/>
      <c r="BAO262" s="7"/>
      <c r="BAP262" s="7"/>
      <c r="BAQ262" s="7"/>
      <c r="BAR262" s="7"/>
      <c r="BAS262" s="7"/>
      <c r="BAT262" s="7"/>
      <c r="BAU262" s="7"/>
      <c r="BAV262" s="7"/>
      <c r="BAW262" s="7"/>
      <c r="BAX262" s="7"/>
      <c r="BAY262" s="7"/>
      <c r="BAZ262" s="7"/>
      <c r="BBA262" s="7"/>
      <c r="BBB262" s="7"/>
      <c r="BBC262" s="7"/>
      <c r="BBD262" s="7"/>
      <c r="BBE262" s="7"/>
      <c r="BBF262" s="7"/>
      <c r="BBG262" s="7"/>
      <c r="BBH262" s="7"/>
      <c r="BBI262" s="7"/>
      <c r="BBJ262" s="7"/>
      <c r="BBK262" s="7"/>
      <c r="BBL262" s="7"/>
      <c r="BBM262" s="7"/>
      <c r="BBN262" s="7"/>
      <c r="BBO262" s="7"/>
      <c r="BBP262" s="7"/>
      <c r="BBQ262" s="7"/>
      <c r="BBR262" s="7"/>
      <c r="BBS262" s="7"/>
      <c r="BBT262" s="7"/>
      <c r="BBU262" s="7"/>
      <c r="BBV262" s="7"/>
      <c r="BBW262" s="7"/>
      <c r="BBX262" s="7"/>
      <c r="BBY262" s="7"/>
      <c r="BBZ262" s="7"/>
      <c r="BCA262" s="7"/>
      <c r="BCB262" s="7"/>
      <c r="BCC262" s="7"/>
      <c r="BCD262" s="7"/>
      <c r="BCE262" s="7"/>
      <c r="BCF262" s="7"/>
      <c r="BCG262" s="7"/>
      <c r="BCH262" s="7"/>
      <c r="BCI262" s="7"/>
      <c r="BCJ262" s="7"/>
      <c r="BCK262" s="7"/>
      <c r="BCL262" s="7"/>
      <c r="BCM262" s="7"/>
      <c r="BCN262" s="7"/>
      <c r="BCO262" s="7"/>
      <c r="BCP262" s="7"/>
      <c r="BCQ262" s="7"/>
      <c r="BCR262" s="7"/>
      <c r="BCS262" s="7"/>
      <c r="BCT262" s="7"/>
      <c r="BCU262" s="7"/>
      <c r="BCV262" s="7"/>
      <c r="BCW262" s="7"/>
      <c r="BCX262" s="7"/>
      <c r="BCY262" s="7"/>
      <c r="BCZ262" s="7"/>
      <c r="BDA262" s="7"/>
      <c r="BDB262" s="7"/>
      <c r="BDC262" s="7"/>
      <c r="BDD262" s="7"/>
      <c r="BDE262" s="7"/>
      <c r="BDF262" s="7"/>
      <c r="BDG262" s="7"/>
      <c r="BDH262" s="7"/>
      <c r="BDI262" s="7"/>
      <c r="BDJ262" s="7"/>
      <c r="BDK262" s="7"/>
      <c r="BDL262" s="7"/>
      <c r="BDM262" s="7"/>
      <c r="BDN262" s="7"/>
      <c r="BDO262" s="7"/>
      <c r="BDP262" s="7"/>
      <c r="BDQ262" s="7"/>
      <c r="BDR262" s="7"/>
      <c r="BDS262" s="7"/>
      <c r="BDT262" s="7"/>
      <c r="BDU262" s="7"/>
      <c r="BDV262" s="7"/>
      <c r="BDW262" s="7"/>
      <c r="BDX262" s="7"/>
      <c r="BDY262" s="7"/>
      <c r="BDZ262" s="7"/>
      <c r="BEA262" s="7"/>
      <c r="BEB262" s="7"/>
      <c r="BEC262" s="7"/>
      <c r="BED262" s="7"/>
      <c r="BEE262" s="7"/>
      <c r="BEF262" s="7"/>
      <c r="BEG262" s="7"/>
      <c r="BEH262" s="7"/>
      <c r="BEI262" s="7"/>
      <c r="BEJ262" s="7"/>
      <c r="BEK262" s="7"/>
      <c r="BEL262" s="7"/>
      <c r="BEM262" s="7"/>
      <c r="BEN262" s="7"/>
      <c r="BEO262" s="7"/>
      <c r="BEP262" s="7"/>
      <c r="BEQ262" s="7"/>
      <c r="BER262" s="7"/>
      <c r="BES262" s="7"/>
      <c r="BET262" s="7"/>
      <c r="BEU262" s="7"/>
      <c r="BEV262" s="7"/>
      <c r="BEW262" s="7"/>
      <c r="BEX262" s="7"/>
      <c r="BEY262" s="7"/>
      <c r="BEZ262" s="7"/>
      <c r="BFA262" s="7"/>
      <c r="BFB262" s="7"/>
      <c r="BFC262" s="7"/>
      <c r="BFD262" s="7"/>
      <c r="BFE262" s="7"/>
      <c r="BFF262" s="7"/>
      <c r="BFG262" s="7"/>
      <c r="BFH262" s="7"/>
      <c r="BFI262" s="7"/>
      <c r="BFJ262" s="7"/>
      <c r="BFK262" s="7"/>
      <c r="BFL262" s="7"/>
      <c r="BFM262" s="7"/>
      <c r="BFN262" s="7"/>
      <c r="BFO262" s="7"/>
      <c r="BFP262" s="7"/>
      <c r="BFQ262" s="7"/>
      <c r="BFR262" s="7"/>
      <c r="BFS262" s="7"/>
      <c r="BFT262" s="7"/>
      <c r="BFU262" s="7"/>
      <c r="BFV262" s="7"/>
      <c r="BFW262" s="7"/>
      <c r="BFX262" s="7"/>
      <c r="BFY262" s="7"/>
      <c r="BFZ262" s="7"/>
      <c r="BGA262" s="7"/>
      <c r="BGB262" s="7"/>
      <c r="BGC262" s="7"/>
      <c r="BGD262" s="7"/>
      <c r="BGE262" s="7"/>
      <c r="BGF262" s="7"/>
      <c r="BGG262" s="7"/>
      <c r="BGH262" s="7"/>
      <c r="BGI262" s="7"/>
      <c r="BGJ262" s="7"/>
      <c r="BGK262" s="7"/>
      <c r="BGL262" s="7"/>
      <c r="BGM262" s="7"/>
      <c r="BGN262" s="7"/>
      <c r="BGO262" s="7"/>
      <c r="BGP262" s="7"/>
      <c r="BGQ262" s="7"/>
      <c r="BGR262" s="7"/>
      <c r="BGS262" s="7"/>
      <c r="BGT262" s="7"/>
      <c r="BGU262" s="7"/>
      <c r="BGV262" s="7"/>
      <c r="BGW262" s="7"/>
      <c r="BGX262" s="7"/>
      <c r="BGY262" s="7"/>
      <c r="BGZ262" s="7"/>
      <c r="BHA262" s="7"/>
      <c r="BHB262" s="7"/>
      <c r="BHC262" s="7"/>
      <c r="BHD262" s="7"/>
      <c r="BHE262" s="7"/>
      <c r="BHF262" s="7"/>
      <c r="BHG262" s="7"/>
      <c r="BHH262" s="7"/>
      <c r="BHI262" s="7"/>
      <c r="BHJ262" s="7"/>
      <c r="BHK262" s="7"/>
      <c r="BHL262" s="7"/>
      <c r="BHM262" s="7"/>
      <c r="BHN262" s="7"/>
      <c r="BHO262" s="7"/>
      <c r="BHP262" s="7"/>
      <c r="BHQ262" s="7"/>
      <c r="BHR262" s="7"/>
      <c r="BHS262" s="7"/>
      <c r="BHT262" s="7"/>
      <c r="BHU262" s="7"/>
      <c r="BHV262" s="7"/>
      <c r="BHW262" s="7"/>
      <c r="BHX262" s="7"/>
      <c r="BHY262" s="7"/>
      <c r="BHZ262" s="7"/>
      <c r="BIA262" s="7"/>
      <c r="BIB262" s="7"/>
      <c r="BIC262" s="7"/>
      <c r="BID262" s="7"/>
      <c r="BIE262" s="7"/>
      <c r="BIF262" s="7"/>
      <c r="BIG262" s="7"/>
      <c r="BIH262" s="7"/>
      <c r="BII262" s="7"/>
      <c r="BIJ262" s="7"/>
      <c r="BIK262" s="7"/>
      <c r="BIL262" s="7"/>
      <c r="BIM262" s="7"/>
      <c r="BIN262" s="7"/>
      <c r="BIO262" s="7"/>
      <c r="BIP262" s="7"/>
      <c r="BIQ262" s="7"/>
      <c r="BIR262" s="7"/>
      <c r="BIS262" s="7"/>
      <c r="BIT262" s="7"/>
      <c r="BIU262" s="7"/>
      <c r="BIV262" s="7"/>
      <c r="BIW262" s="7"/>
      <c r="BIX262" s="7"/>
      <c r="BIY262" s="7"/>
      <c r="BIZ262" s="7"/>
      <c r="BJA262" s="7"/>
      <c r="BJB262" s="7"/>
      <c r="BJC262" s="7"/>
      <c r="BJD262" s="7"/>
      <c r="BJE262" s="7"/>
      <c r="BJF262" s="7"/>
      <c r="BJG262" s="7"/>
      <c r="BJH262" s="7"/>
      <c r="BJI262" s="7"/>
      <c r="BJJ262" s="7"/>
      <c r="BJK262" s="7"/>
      <c r="BJL262" s="7"/>
      <c r="BJM262" s="7"/>
      <c r="BJN262" s="7"/>
      <c r="BJO262" s="7"/>
      <c r="BJP262" s="7"/>
      <c r="BJQ262" s="7"/>
      <c r="BJR262" s="7"/>
      <c r="BJS262" s="7"/>
      <c r="BJT262" s="7"/>
      <c r="BJU262" s="7"/>
      <c r="BJV262" s="7"/>
      <c r="BJW262" s="7"/>
      <c r="BJX262" s="7"/>
      <c r="BJY262" s="7"/>
      <c r="BJZ262" s="7"/>
      <c r="BKA262" s="7"/>
      <c r="BKB262" s="7"/>
      <c r="BKC262" s="7"/>
      <c r="BKD262" s="7"/>
      <c r="BKE262" s="7"/>
      <c r="BKF262" s="7"/>
      <c r="BKG262" s="7"/>
      <c r="BKH262" s="7"/>
      <c r="BKI262" s="7"/>
      <c r="BKJ262" s="7"/>
      <c r="BKK262" s="7"/>
      <c r="BKL262" s="7"/>
      <c r="BKM262" s="7"/>
      <c r="BKN262" s="7"/>
      <c r="BKO262" s="7"/>
      <c r="BKP262" s="7"/>
      <c r="BKQ262" s="7"/>
      <c r="BKR262" s="7"/>
      <c r="BKS262" s="7"/>
      <c r="BKT262" s="7"/>
      <c r="BKU262" s="7"/>
      <c r="BKV262" s="7"/>
      <c r="BKW262" s="7"/>
      <c r="BKX262" s="7"/>
      <c r="BKY262" s="7"/>
      <c r="BKZ262" s="7"/>
      <c r="BLA262" s="7"/>
      <c r="BLB262" s="7"/>
      <c r="BLC262" s="7"/>
      <c r="BLD262" s="7"/>
      <c r="BLE262" s="7"/>
      <c r="BLF262" s="7"/>
      <c r="BLG262" s="7"/>
      <c r="BLH262" s="7"/>
      <c r="BLI262" s="7"/>
      <c r="BLJ262" s="7"/>
      <c r="BLK262" s="7"/>
      <c r="BLL262" s="7"/>
      <c r="BLM262" s="7"/>
      <c r="BLN262" s="7"/>
      <c r="BLO262" s="7"/>
      <c r="BLP262" s="7"/>
      <c r="BLQ262" s="7"/>
      <c r="BLR262" s="7"/>
      <c r="BLS262" s="7"/>
      <c r="BLT262" s="7"/>
      <c r="BLU262" s="7"/>
      <c r="BLV262" s="7"/>
      <c r="BLW262" s="7"/>
      <c r="BLX262" s="7"/>
      <c r="BLY262" s="7"/>
      <c r="BLZ262" s="7"/>
      <c r="BMA262" s="7"/>
      <c r="BMB262" s="7"/>
      <c r="BMC262" s="7"/>
      <c r="BMD262" s="7"/>
      <c r="BME262" s="7"/>
      <c r="BMF262" s="7"/>
      <c r="BMG262" s="7"/>
      <c r="BMH262" s="7"/>
      <c r="BMI262" s="7"/>
      <c r="BMJ262" s="7"/>
      <c r="BMK262" s="7"/>
      <c r="BML262" s="7"/>
      <c r="BMM262" s="7"/>
      <c r="BMN262" s="7"/>
      <c r="BMO262" s="7"/>
      <c r="BMP262" s="7"/>
      <c r="BMQ262" s="7"/>
      <c r="BMR262" s="7"/>
      <c r="BMS262" s="7"/>
      <c r="BMT262" s="7"/>
      <c r="BMU262" s="7"/>
      <c r="BMV262" s="7"/>
      <c r="BMW262" s="7"/>
      <c r="BMX262" s="7"/>
      <c r="BMY262" s="7"/>
      <c r="BMZ262" s="7"/>
      <c r="BNA262" s="7"/>
      <c r="BNB262" s="7"/>
      <c r="BNC262" s="7"/>
      <c r="BND262" s="7"/>
      <c r="BNE262" s="7"/>
      <c r="BNF262" s="7"/>
      <c r="BNG262" s="7"/>
      <c r="BNH262" s="7"/>
      <c r="BNI262" s="7"/>
      <c r="BNJ262" s="7"/>
      <c r="BNK262" s="7"/>
      <c r="BNL262" s="7"/>
      <c r="BNM262" s="7"/>
      <c r="BNN262" s="7"/>
      <c r="BNO262" s="7"/>
      <c r="BNP262" s="7"/>
      <c r="BNQ262" s="7"/>
      <c r="BNR262" s="7"/>
      <c r="BNS262" s="7"/>
      <c r="BNT262" s="7"/>
      <c r="BNU262" s="7"/>
      <c r="BNV262" s="7"/>
      <c r="BNW262" s="7"/>
      <c r="BNX262" s="7"/>
      <c r="BNY262" s="7"/>
      <c r="BNZ262" s="7"/>
      <c r="BOA262" s="7"/>
      <c r="BOB262" s="7"/>
      <c r="BOC262" s="7"/>
      <c r="BOD262" s="7"/>
      <c r="BOE262" s="7"/>
      <c r="BOF262" s="7"/>
      <c r="BOG262" s="7"/>
      <c r="BOH262" s="7"/>
      <c r="BOI262" s="7"/>
      <c r="BOJ262" s="7"/>
      <c r="BOK262" s="7"/>
      <c r="BOL262" s="7"/>
      <c r="BOM262" s="7"/>
      <c r="BON262" s="7"/>
      <c r="BOO262" s="7"/>
      <c r="BOP262" s="7"/>
      <c r="BOQ262" s="7"/>
      <c r="BOR262" s="7"/>
      <c r="BOS262" s="7"/>
      <c r="BOT262" s="7"/>
      <c r="BOU262" s="7"/>
      <c r="BOV262" s="7"/>
      <c r="BOW262" s="7"/>
      <c r="BOX262" s="7"/>
      <c r="BOY262" s="7"/>
      <c r="BOZ262" s="7"/>
      <c r="BPA262" s="7"/>
      <c r="BPB262" s="7"/>
      <c r="BPC262" s="7"/>
      <c r="BPD262" s="7"/>
      <c r="BPE262" s="7"/>
      <c r="BPF262" s="7"/>
      <c r="BPG262" s="7"/>
      <c r="BPH262" s="7"/>
      <c r="BPI262" s="7"/>
      <c r="BPJ262" s="7"/>
      <c r="BPK262" s="7"/>
      <c r="BPL262" s="7"/>
      <c r="BPM262" s="7"/>
      <c r="BPN262" s="7"/>
      <c r="BPO262" s="7"/>
      <c r="BPP262" s="7"/>
      <c r="BPQ262" s="7"/>
      <c r="BPR262" s="7"/>
      <c r="BPS262" s="7"/>
      <c r="BPT262" s="7"/>
      <c r="BPU262" s="7"/>
      <c r="BPV262" s="7"/>
      <c r="BPW262" s="7"/>
      <c r="BPX262" s="7"/>
      <c r="BPY262" s="7"/>
      <c r="BPZ262" s="7"/>
      <c r="BQA262" s="7"/>
      <c r="BQB262" s="7"/>
      <c r="BQC262" s="7"/>
      <c r="BQD262" s="7"/>
      <c r="BQE262" s="7"/>
      <c r="BQF262" s="7"/>
      <c r="BQG262" s="7"/>
      <c r="BQH262" s="7"/>
      <c r="BQI262" s="7"/>
      <c r="BQJ262" s="7"/>
      <c r="BQK262" s="7"/>
      <c r="BQL262" s="7"/>
      <c r="BQM262" s="7"/>
      <c r="BQN262" s="7"/>
      <c r="BQO262" s="7"/>
      <c r="BQP262" s="7"/>
      <c r="BQQ262" s="7"/>
      <c r="BQR262" s="7"/>
      <c r="BQS262" s="7"/>
      <c r="BQT262" s="7"/>
      <c r="BQU262" s="7"/>
      <c r="BQV262" s="7"/>
      <c r="BQW262" s="7"/>
      <c r="BQX262" s="7"/>
      <c r="BQY262" s="7"/>
      <c r="BQZ262" s="7"/>
      <c r="BRA262" s="7"/>
      <c r="BRB262" s="7"/>
      <c r="BRC262" s="7"/>
      <c r="BRD262" s="7"/>
      <c r="BRE262" s="7"/>
      <c r="BRF262" s="7"/>
      <c r="BRG262" s="7"/>
      <c r="BRH262" s="7"/>
      <c r="BRI262" s="7"/>
      <c r="BRJ262" s="7"/>
      <c r="BRK262" s="7"/>
      <c r="BRL262" s="7"/>
      <c r="BRM262" s="7"/>
      <c r="BRN262" s="7"/>
      <c r="BRO262" s="7"/>
      <c r="BRP262" s="7"/>
      <c r="BRQ262" s="7"/>
      <c r="BRR262" s="7"/>
      <c r="BRS262" s="7"/>
      <c r="BRT262" s="7"/>
      <c r="BRU262" s="7"/>
      <c r="BRV262" s="7"/>
      <c r="BRW262" s="7"/>
      <c r="BRX262" s="7"/>
      <c r="BRY262" s="7"/>
      <c r="BRZ262" s="7"/>
      <c r="BSA262" s="7"/>
      <c r="BSB262" s="7"/>
      <c r="BSC262" s="7"/>
      <c r="BSD262" s="7"/>
      <c r="BSE262" s="7"/>
      <c r="BSF262" s="7"/>
      <c r="BSG262" s="7"/>
      <c r="BSH262" s="7"/>
      <c r="BSI262" s="7"/>
      <c r="BSJ262" s="7"/>
      <c r="BSK262" s="7"/>
      <c r="BSL262" s="7"/>
      <c r="BSM262" s="7"/>
      <c r="BSN262" s="7"/>
      <c r="BSO262" s="7"/>
      <c r="BSP262" s="7"/>
      <c r="BSQ262" s="7"/>
      <c r="BSR262" s="7"/>
      <c r="BSS262" s="7"/>
      <c r="BST262" s="7"/>
      <c r="BSU262" s="7"/>
      <c r="BSV262" s="7"/>
      <c r="BSW262" s="7"/>
      <c r="BSX262" s="7"/>
      <c r="BSY262" s="7"/>
      <c r="BSZ262" s="7"/>
      <c r="BTA262" s="7"/>
      <c r="BTB262" s="7"/>
      <c r="BTC262" s="7"/>
      <c r="BTD262" s="7"/>
      <c r="BTE262" s="7"/>
      <c r="BTF262" s="7"/>
      <c r="BTG262" s="7"/>
      <c r="BTH262" s="7"/>
      <c r="BTI262" s="7"/>
      <c r="BTJ262" s="7"/>
      <c r="BTK262" s="7"/>
      <c r="BTL262" s="7"/>
      <c r="BTM262" s="7"/>
      <c r="BTN262" s="7"/>
      <c r="BTO262" s="7"/>
      <c r="BTP262" s="7"/>
      <c r="BTQ262" s="7"/>
      <c r="BTR262" s="7"/>
      <c r="BTS262" s="7"/>
      <c r="BTT262" s="7"/>
      <c r="BTU262" s="7"/>
      <c r="BTV262" s="7"/>
      <c r="BTW262" s="7"/>
      <c r="BTX262" s="7"/>
      <c r="BTY262" s="7"/>
      <c r="BTZ262" s="7"/>
      <c r="BUA262" s="7"/>
      <c r="BUB262" s="7"/>
      <c r="BUC262" s="7"/>
      <c r="BUD262" s="7"/>
      <c r="BUE262" s="7"/>
      <c r="BUF262" s="7"/>
      <c r="BUG262" s="7"/>
      <c r="BUH262" s="7"/>
      <c r="BUI262" s="7"/>
      <c r="BUJ262" s="7"/>
      <c r="BUK262" s="7"/>
      <c r="BUL262" s="7"/>
      <c r="BUM262" s="7"/>
      <c r="BUN262" s="7"/>
      <c r="BUO262" s="7"/>
      <c r="BUP262" s="7"/>
      <c r="BUQ262" s="7"/>
      <c r="BUR262" s="7"/>
      <c r="BUS262" s="7"/>
      <c r="BUT262" s="7"/>
      <c r="BUU262" s="7"/>
      <c r="BUV262" s="7"/>
      <c r="BUW262" s="7"/>
      <c r="BUX262" s="7"/>
      <c r="BUY262" s="7"/>
      <c r="BUZ262" s="7"/>
      <c r="BVA262" s="7"/>
      <c r="BVB262" s="7"/>
      <c r="BVC262" s="7"/>
      <c r="BVD262" s="7"/>
      <c r="BVE262" s="7"/>
      <c r="BVF262" s="7"/>
      <c r="BVG262" s="7"/>
      <c r="BVH262" s="7"/>
      <c r="BVI262" s="7"/>
      <c r="BVJ262" s="7"/>
      <c r="BVK262" s="7"/>
      <c r="BVL262" s="7"/>
      <c r="BVM262" s="7"/>
      <c r="BVN262" s="7"/>
      <c r="BVO262" s="7"/>
      <c r="BVP262" s="7"/>
      <c r="BVQ262" s="7"/>
      <c r="BVR262" s="7"/>
      <c r="BVS262" s="7"/>
      <c r="BVT262" s="7"/>
      <c r="BVU262" s="7"/>
      <c r="BVV262" s="7"/>
      <c r="BVW262" s="7"/>
      <c r="BVX262" s="7"/>
      <c r="BVY262" s="7"/>
      <c r="BVZ262" s="7"/>
      <c r="BWA262" s="7"/>
      <c r="BWB262" s="7"/>
      <c r="BWC262" s="7"/>
      <c r="BWD262" s="7"/>
      <c r="BWE262" s="7"/>
      <c r="BWF262" s="7"/>
      <c r="BWG262" s="7"/>
      <c r="BWH262" s="7"/>
      <c r="BWI262" s="7"/>
      <c r="BWJ262" s="7"/>
      <c r="BWK262" s="7"/>
      <c r="BWL262" s="7"/>
      <c r="BWM262" s="7"/>
      <c r="BWN262" s="7"/>
      <c r="BWO262" s="7"/>
      <c r="BWP262" s="7"/>
      <c r="BWQ262" s="7"/>
      <c r="BWR262" s="7"/>
      <c r="BWS262" s="7"/>
      <c r="BWT262" s="7"/>
      <c r="BWU262" s="7"/>
      <c r="BWV262" s="7"/>
      <c r="BWW262" s="7"/>
      <c r="BWX262" s="7"/>
      <c r="BWY262" s="7"/>
      <c r="BWZ262" s="7"/>
      <c r="BXA262" s="7"/>
      <c r="BXB262" s="7"/>
      <c r="BXC262" s="7"/>
      <c r="BXD262" s="7"/>
      <c r="BXE262" s="7"/>
      <c r="BXF262" s="7"/>
      <c r="BXG262" s="7"/>
      <c r="BXH262" s="7"/>
      <c r="BXI262" s="7"/>
      <c r="BXJ262" s="7"/>
      <c r="BXK262" s="7"/>
      <c r="BXL262" s="7"/>
      <c r="BXM262" s="7"/>
      <c r="BXN262" s="7"/>
      <c r="BXO262" s="7"/>
      <c r="BXP262" s="7"/>
      <c r="BXQ262" s="7"/>
      <c r="BXR262" s="7"/>
      <c r="BXS262" s="7"/>
      <c r="BXT262" s="7"/>
      <c r="BXU262" s="7"/>
      <c r="BXV262" s="7"/>
      <c r="BXW262" s="7"/>
      <c r="BXX262" s="7"/>
      <c r="BXY262" s="7"/>
      <c r="BXZ262" s="7"/>
      <c r="BYA262" s="7"/>
      <c r="BYB262" s="7"/>
      <c r="BYC262" s="7"/>
      <c r="BYD262" s="7"/>
      <c r="BYE262" s="7"/>
      <c r="BYF262" s="7"/>
      <c r="BYG262" s="7"/>
      <c r="BYH262" s="7"/>
      <c r="BYI262" s="7"/>
      <c r="BYJ262" s="7"/>
      <c r="BYK262" s="7"/>
      <c r="BYL262" s="7"/>
      <c r="BYM262" s="7"/>
      <c r="BYN262" s="7"/>
      <c r="BYO262" s="7"/>
      <c r="BYP262" s="7"/>
      <c r="BYQ262" s="7"/>
      <c r="BYR262" s="7"/>
      <c r="BYS262" s="7"/>
      <c r="BYT262" s="7"/>
      <c r="BYU262" s="7"/>
      <c r="BYV262" s="7"/>
      <c r="BYW262" s="7"/>
      <c r="BYX262" s="7"/>
      <c r="BYY262" s="7"/>
      <c r="BYZ262" s="7"/>
      <c r="BZA262" s="7"/>
      <c r="BZB262" s="7"/>
      <c r="BZC262" s="7"/>
      <c r="BZD262" s="7"/>
      <c r="BZE262" s="7"/>
      <c r="BZF262" s="7"/>
      <c r="BZG262" s="7"/>
      <c r="BZH262" s="7"/>
      <c r="BZI262" s="7"/>
      <c r="BZJ262" s="7"/>
      <c r="BZK262" s="7"/>
      <c r="BZL262" s="7"/>
      <c r="BZM262" s="7"/>
      <c r="BZN262" s="7"/>
      <c r="BZO262" s="7"/>
      <c r="BZP262" s="7"/>
      <c r="BZQ262" s="7"/>
      <c r="BZR262" s="7"/>
      <c r="BZS262" s="7"/>
      <c r="BZT262" s="7"/>
      <c r="BZU262" s="7"/>
      <c r="BZV262" s="7"/>
      <c r="BZW262" s="7"/>
      <c r="BZX262" s="7"/>
      <c r="BZY262" s="7"/>
      <c r="BZZ262" s="7"/>
      <c r="CAA262" s="7"/>
      <c r="CAB262" s="7"/>
      <c r="CAC262" s="7"/>
      <c r="CAD262" s="7"/>
      <c r="CAE262" s="7"/>
      <c r="CAF262" s="7"/>
      <c r="CAG262" s="7"/>
      <c r="CAH262" s="7"/>
      <c r="CAI262" s="7"/>
      <c r="CAJ262" s="7"/>
      <c r="CAK262" s="7"/>
      <c r="CAL262" s="7"/>
      <c r="CAM262" s="7"/>
      <c r="CAN262" s="7"/>
      <c r="CAO262" s="7"/>
      <c r="CAP262" s="7"/>
      <c r="CAQ262" s="7"/>
      <c r="CAR262" s="7"/>
      <c r="CAS262" s="7"/>
      <c r="CAT262" s="7"/>
      <c r="CAU262" s="7"/>
      <c r="CAV262" s="7"/>
      <c r="CAW262" s="7"/>
      <c r="CAX262" s="7"/>
      <c r="CAY262" s="7"/>
      <c r="CAZ262" s="7"/>
      <c r="CBA262" s="7"/>
      <c r="CBB262" s="7"/>
      <c r="CBC262" s="7"/>
      <c r="CBD262" s="7"/>
      <c r="CBE262" s="7"/>
      <c r="CBF262" s="7"/>
      <c r="CBG262" s="7"/>
      <c r="CBH262" s="7"/>
      <c r="CBI262" s="7"/>
      <c r="CBJ262" s="7"/>
      <c r="CBK262" s="7"/>
      <c r="CBL262" s="7"/>
      <c r="CBM262" s="7"/>
      <c r="CBN262" s="7"/>
      <c r="CBO262" s="7"/>
      <c r="CBP262" s="7"/>
      <c r="CBQ262" s="7"/>
      <c r="CBR262" s="7"/>
      <c r="CBS262" s="7"/>
      <c r="CBT262" s="7"/>
      <c r="CBU262" s="7"/>
      <c r="CBV262" s="7"/>
      <c r="CBW262" s="7"/>
      <c r="CBX262" s="7"/>
      <c r="CBY262" s="7"/>
      <c r="CBZ262" s="7"/>
      <c r="CCA262" s="7"/>
      <c r="CCB262" s="7"/>
      <c r="CCC262" s="7"/>
      <c r="CCD262" s="7"/>
      <c r="CCE262" s="7"/>
      <c r="CCF262" s="7"/>
      <c r="CCG262" s="7"/>
      <c r="CCH262" s="7"/>
      <c r="CCI262" s="7"/>
      <c r="CCJ262" s="7"/>
      <c r="CCK262" s="7"/>
      <c r="CCL262" s="7"/>
      <c r="CCM262" s="7"/>
      <c r="CCN262" s="7"/>
      <c r="CCO262" s="7"/>
      <c r="CCP262" s="7"/>
      <c r="CCQ262" s="7"/>
      <c r="CCR262" s="7"/>
      <c r="CCS262" s="7"/>
      <c r="CCT262" s="7"/>
      <c r="CCU262" s="7"/>
      <c r="CCV262" s="7"/>
      <c r="CCW262" s="7"/>
      <c r="CCX262" s="7"/>
      <c r="CCY262" s="7"/>
      <c r="CCZ262" s="7"/>
      <c r="CDA262" s="7"/>
      <c r="CDB262" s="7"/>
      <c r="CDC262" s="7"/>
      <c r="CDD262" s="7"/>
      <c r="CDE262" s="7"/>
      <c r="CDF262" s="7"/>
      <c r="CDG262" s="7"/>
      <c r="CDH262" s="7"/>
      <c r="CDI262" s="7"/>
      <c r="CDJ262" s="7"/>
      <c r="CDK262" s="7"/>
      <c r="CDL262" s="7"/>
      <c r="CDM262" s="7"/>
      <c r="CDN262" s="7"/>
      <c r="CDO262" s="7"/>
      <c r="CDP262" s="7"/>
      <c r="CDQ262" s="7"/>
      <c r="CDR262" s="7"/>
      <c r="CDS262" s="7"/>
      <c r="CDT262" s="7"/>
      <c r="CDU262" s="7"/>
      <c r="CDV262" s="7"/>
      <c r="CDW262" s="7"/>
      <c r="CDX262" s="7"/>
      <c r="CDY262" s="7"/>
      <c r="CDZ262" s="7"/>
      <c r="CEA262" s="7"/>
      <c r="CEB262" s="7"/>
      <c r="CEC262" s="7"/>
      <c r="CED262" s="7"/>
      <c r="CEE262" s="7"/>
      <c r="CEF262" s="7"/>
      <c r="CEG262" s="7"/>
      <c r="CEH262" s="7"/>
      <c r="CEI262" s="7"/>
      <c r="CEJ262" s="7"/>
      <c r="CEK262" s="7"/>
      <c r="CEL262" s="7"/>
      <c r="CEM262" s="7"/>
      <c r="CEN262" s="7"/>
      <c r="CEO262" s="7"/>
      <c r="CEP262" s="7"/>
      <c r="CEQ262" s="7"/>
      <c r="CER262" s="7"/>
      <c r="CES262" s="7"/>
      <c r="CET262" s="7"/>
      <c r="CEU262" s="7"/>
      <c r="CEV262" s="7"/>
      <c r="CEW262" s="7"/>
      <c r="CEX262" s="7"/>
      <c r="CEY262" s="7"/>
      <c r="CEZ262" s="7"/>
      <c r="CFA262" s="7"/>
      <c r="CFB262" s="7"/>
      <c r="CFC262" s="7"/>
      <c r="CFD262" s="7"/>
      <c r="CFE262" s="7"/>
      <c r="CFF262" s="7"/>
      <c r="CFG262" s="7"/>
      <c r="CFH262" s="7"/>
      <c r="CFI262" s="7"/>
      <c r="CFJ262" s="7"/>
      <c r="CFK262" s="7"/>
      <c r="CFL262" s="7"/>
      <c r="CFM262" s="7"/>
      <c r="CFN262" s="7"/>
      <c r="CFO262" s="7"/>
      <c r="CFP262" s="7"/>
      <c r="CFQ262" s="7"/>
      <c r="CFR262" s="7"/>
      <c r="CFS262" s="7"/>
      <c r="CFT262" s="7"/>
      <c r="CFU262" s="7"/>
      <c r="CFV262" s="7"/>
      <c r="CFW262" s="7"/>
      <c r="CFX262" s="7"/>
      <c r="CFY262" s="7"/>
      <c r="CFZ262" s="7"/>
      <c r="CGA262" s="7"/>
      <c r="CGB262" s="7"/>
      <c r="CGC262" s="7"/>
      <c r="CGD262" s="7"/>
      <c r="CGE262" s="7"/>
      <c r="CGF262" s="7"/>
      <c r="CGG262" s="7"/>
      <c r="CGH262" s="7"/>
      <c r="CGI262" s="7"/>
      <c r="CGJ262" s="7"/>
      <c r="CGK262" s="7"/>
      <c r="CGL262" s="7"/>
      <c r="CGM262" s="7"/>
      <c r="CGN262" s="7"/>
      <c r="CGO262" s="7"/>
      <c r="CGP262" s="7"/>
      <c r="CGQ262" s="7"/>
      <c r="CGR262" s="7"/>
      <c r="CGS262" s="7"/>
      <c r="CGT262" s="7"/>
      <c r="CGU262" s="7"/>
      <c r="CGV262" s="7"/>
      <c r="CGW262" s="7"/>
      <c r="CGX262" s="7"/>
      <c r="CGY262" s="7"/>
      <c r="CGZ262" s="7"/>
      <c r="CHA262" s="7"/>
      <c r="CHB262" s="7"/>
      <c r="CHC262" s="7"/>
      <c r="CHD262" s="7"/>
      <c r="CHE262" s="7"/>
      <c r="CHF262" s="7"/>
      <c r="CHG262" s="7"/>
      <c r="CHH262" s="7"/>
      <c r="CHI262" s="7"/>
      <c r="CHJ262" s="7"/>
      <c r="CHK262" s="7"/>
      <c r="CHL262" s="7"/>
      <c r="CHM262" s="7"/>
      <c r="CHN262" s="7"/>
      <c r="CHO262" s="7"/>
      <c r="CHP262" s="7"/>
      <c r="CHQ262" s="7"/>
      <c r="CHR262" s="7"/>
      <c r="CHS262" s="7"/>
      <c r="CHT262" s="7"/>
      <c r="CHU262" s="7"/>
      <c r="CHV262" s="7"/>
      <c r="CHW262" s="7"/>
      <c r="CHX262" s="7"/>
      <c r="CHY262" s="7"/>
      <c r="CHZ262" s="7"/>
      <c r="CIA262" s="7"/>
      <c r="CIB262" s="7"/>
      <c r="CIC262" s="7"/>
      <c r="CID262" s="7"/>
      <c r="CIE262" s="7"/>
      <c r="CIF262" s="7"/>
      <c r="CIG262" s="7"/>
      <c r="CIH262" s="7"/>
      <c r="CII262" s="7"/>
      <c r="CIJ262" s="7"/>
      <c r="CIK262" s="7"/>
      <c r="CIL262" s="7"/>
      <c r="CIM262" s="7"/>
      <c r="CIN262" s="7"/>
      <c r="CIO262" s="7"/>
      <c r="CIP262" s="7"/>
      <c r="CIQ262" s="7"/>
      <c r="CIR262" s="7"/>
      <c r="CIS262" s="7"/>
      <c r="CIT262" s="7"/>
      <c r="CIU262" s="7"/>
      <c r="CIV262" s="7"/>
      <c r="CIW262" s="7"/>
      <c r="CIX262" s="7"/>
      <c r="CIY262" s="7"/>
      <c r="CIZ262" s="7"/>
      <c r="CJA262" s="7"/>
      <c r="CJB262" s="7"/>
      <c r="CJC262" s="7"/>
      <c r="CJD262" s="7"/>
      <c r="CJE262" s="7"/>
      <c r="CJF262" s="7"/>
      <c r="CJG262" s="7"/>
      <c r="CJH262" s="7"/>
      <c r="CJI262" s="7"/>
      <c r="CJJ262" s="7"/>
      <c r="CJK262" s="7"/>
      <c r="CJL262" s="7"/>
      <c r="CJM262" s="7"/>
      <c r="CJN262" s="7"/>
      <c r="CJO262" s="7"/>
      <c r="CJP262" s="7"/>
      <c r="CJQ262" s="7"/>
      <c r="CJR262" s="7"/>
      <c r="CJS262" s="7"/>
      <c r="CJT262" s="7"/>
      <c r="CJU262" s="7"/>
      <c r="CJV262" s="7"/>
      <c r="CJW262" s="7"/>
      <c r="CJX262" s="7"/>
      <c r="CJY262" s="7"/>
      <c r="CJZ262" s="7"/>
      <c r="CKA262" s="7"/>
      <c r="CKB262" s="7"/>
      <c r="CKC262" s="7"/>
      <c r="CKD262" s="7"/>
      <c r="CKE262" s="7"/>
      <c r="CKF262" s="7"/>
      <c r="CKG262" s="7"/>
      <c r="CKH262" s="7"/>
      <c r="CKI262" s="7"/>
      <c r="CKJ262" s="7"/>
      <c r="CKK262" s="7"/>
      <c r="CKL262" s="7"/>
      <c r="CKM262" s="7"/>
      <c r="CKN262" s="7"/>
      <c r="CKO262" s="7"/>
      <c r="CKP262" s="7"/>
      <c r="CKQ262" s="7"/>
      <c r="CKR262" s="7"/>
      <c r="CKS262" s="7"/>
      <c r="CKT262" s="7"/>
      <c r="CKU262" s="7"/>
      <c r="CKV262" s="7"/>
      <c r="CKW262" s="7"/>
      <c r="CKX262" s="7"/>
      <c r="CKY262" s="7"/>
      <c r="CKZ262" s="7"/>
      <c r="CLA262" s="7"/>
      <c r="CLB262" s="7"/>
      <c r="CLC262" s="7"/>
      <c r="CLD262" s="7"/>
      <c r="CLE262" s="7"/>
      <c r="CLF262" s="7"/>
      <c r="CLG262" s="7"/>
      <c r="CLH262" s="7"/>
      <c r="CLI262" s="7"/>
      <c r="CLJ262" s="7"/>
      <c r="CLK262" s="7"/>
      <c r="CLL262" s="7"/>
      <c r="CLM262" s="7"/>
      <c r="CLN262" s="7"/>
      <c r="CLO262" s="7"/>
      <c r="CLP262" s="7"/>
      <c r="CLQ262" s="7"/>
      <c r="CLR262" s="7"/>
      <c r="CLS262" s="7"/>
      <c r="CLT262" s="7"/>
      <c r="CLU262" s="7"/>
      <c r="CLV262" s="7"/>
      <c r="CLW262" s="7"/>
      <c r="CLX262" s="7"/>
      <c r="CLY262" s="7"/>
      <c r="CLZ262" s="7"/>
      <c r="CMA262" s="7"/>
      <c r="CMB262" s="7"/>
      <c r="CMC262" s="7"/>
      <c r="CMD262" s="7"/>
      <c r="CME262" s="7"/>
      <c r="CMF262" s="7"/>
      <c r="CMG262" s="7"/>
      <c r="CMH262" s="7"/>
      <c r="CMI262" s="7"/>
      <c r="CMJ262" s="7"/>
      <c r="CMK262" s="7"/>
      <c r="CML262" s="7"/>
      <c r="CMM262" s="7"/>
      <c r="CMN262" s="7"/>
      <c r="CMO262" s="7"/>
      <c r="CMP262" s="7"/>
      <c r="CMQ262" s="7"/>
      <c r="CMR262" s="7"/>
      <c r="CMS262" s="7"/>
      <c r="CMT262" s="7"/>
      <c r="CMU262" s="7"/>
      <c r="CMV262" s="7"/>
      <c r="CMW262" s="7"/>
      <c r="CMX262" s="7"/>
      <c r="CMY262" s="7"/>
      <c r="CMZ262" s="7"/>
      <c r="CNA262" s="7"/>
      <c r="CNB262" s="7"/>
      <c r="CNC262" s="7"/>
      <c r="CND262" s="7"/>
      <c r="CNE262" s="7"/>
      <c r="CNF262" s="7"/>
      <c r="CNG262" s="7"/>
      <c r="CNH262" s="7"/>
      <c r="CNI262" s="7"/>
      <c r="CNJ262" s="7"/>
      <c r="CNK262" s="7"/>
      <c r="CNL262" s="7"/>
      <c r="CNM262" s="7"/>
      <c r="CNN262" s="7"/>
      <c r="CNO262" s="7"/>
      <c r="CNP262" s="7"/>
      <c r="CNQ262" s="7"/>
      <c r="CNR262" s="7"/>
      <c r="CNS262" s="7"/>
      <c r="CNT262" s="7"/>
      <c r="CNU262" s="7"/>
      <c r="CNV262" s="7"/>
      <c r="CNW262" s="7"/>
      <c r="CNX262" s="7"/>
      <c r="CNY262" s="7"/>
      <c r="CNZ262" s="7"/>
      <c r="COA262" s="7"/>
      <c r="COB262" s="7"/>
      <c r="COC262" s="7"/>
      <c r="COD262" s="7"/>
      <c r="COE262" s="7"/>
      <c r="COF262" s="7"/>
      <c r="COG262" s="7"/>
      <c r="COH262" s="7"/>
      <c r="COI262" s="7"/>
      <c r="COJ262" s="7"/>
      <c r="COK262" s="7"/>
      <c r="COL262" s="7"/>
      <c r="COM262" s="7"/>
      <c r="CON262" s="7"/>
      <c r="COO262" s="7"/>
      <c r="COP262" s="7"/>
      <c r="COQ262" s="7"/>
      <c r="COR262" s="7"/>
      <c r="COS262" s="7"/>
      <c r="COT262" s="7"/>
      <c r="COU262" s="7"/>
      <c r="COV262" s="7"/>
      <c r="COW262" s="7"/>
      <c r="COX262" s="7"/>
      <c r="COY262" s="7"/>
      <c r="COZ262" s="7"/>
      <c r="CPA262" s="7"/>
      <c r="CPB262" s="7"/>
      <c r="CPC262" s="7"/>
      <c r="CPD262" s="7"/>
      <c r="CPE262" s="7"/>
      <c r="CPF262" s="7"/>
      <c r="CPG262" s="7"/>
      <c r="CPH262" s="7"/>
      <c r="CPI262" s="7"/>
      <c r="CPJ262" s="7"/>
      <c r="CPK262" s="7"/>
      <c r="CPL262" s="7"/>
      <c r="CPM262" s="7"/>
      <c r="CPN262" s="7"/>
      <c r="CPO262" s="7"/>
      <c r="CPP262" s="7"/>
      <c r="CPQ262" s="7"/>
      <c r="CPR262" s="7"/>
      <c r="CPS262" s="7"/>
      <c r="CPT262" s="7"/>
      <c r="CPU262" s="7"/>
      <c r="CPV262" s="7"/>
      <c r="CPW262" s="7"/>
      <c r="CPX262" s="7"/>
      <c r="CPY262" s="7"/>
      <c r="CPZ262" s="7"/>
      <c r="CQA262" s="7"/>
      <c r="CQB262" s="7"/>
      <c r="CQC262" s="7"/>
      <c r="CQD262" s="7"/>
      <c r="CQE262" s="7"/>
      <c r="CQF262" s="7"/>
      <c r="CQG262" s="7"/>
      <c r="CQH262" s="7"/>
      <c r="CQI262" s="7"/>
      <c r="CQJ262" s="7"/>
      <c r="CQK262" s="7"/>
      <c r="CQL262" s="7"/>
      <c r="CQM262" s="7"/>
      <c r="CQN262" s="7"/>
      <c r="CQO262" s="7"/>
      <c r="CQP262" s="7"/>
      <c r="CQQ262" s="7"/>
      <c r="CQR262" s="7"/>
      <c r="CQS262" s="7"/>
      <c r="CQT262" s="7"/>
      <c r="CQU262" s="7"/>
      <c r="CQV262" s="7"/>
      <c r="CQW262" s="7"/>
      <c r="CQX262" s="7"/>
      <c r="CQY262" s="7"/>
      <c r="CQZ262" s="7"/>
      <c r="CRA262" s="7"/>
      <c r="CRB262" s="7"/>
      <c r="CRC262" s="7"/>
      <c r="CRD262" s="7"/>
      <c r="CRE262" s="7"/>
      <c r="CRF262" s="7"/>
      <c r="CRG262" s="7"/>
      <c r="CRH262" s="7"/>
      <c r="CRI262" s="7"/>
      <c r="CRJ262" s="7"/>
      <c r="CRK262" s="7"/>
      <c r="CRL262" s="7"/>
      <c r="CRM262" s="7"/>
      <c r="CRN262" s="7"/>
      <c r="CRO262" s="7"/>
      <c r="CRP262" s="7"/>
      <c r="CRQ262" s="7"/>
      <c r="CRR262" s="7"/>
      <c r="CRS262" s="7"/>
      <c r="CRT262" s="7"/>
      <c r="CRU262" s="7"/>
      <c r="CRV262" s="7"/>
      <c r="CRW262" s="7"/>
      <c r="CRX262" s="7"/>
      <c r="CRY262" s="7"/>
      <c r="CRZ262" s="7"/>
      <c r="CSA262" s="7"/>
      <c r="CSB262" s="7"/>
      <c r="CSC262" s="7"/>
      <c r="CSD262" s="7"/>
      <c r="CSE262" s="7"/>
      <c r="CSF262" s="7"/>
      <c r="CSG262" s="7"/>
      <c r="CSH262" s="7"/>
      <c r="CSI262" s="7"/>
      <c r="CSJ262" s="7"/>
      <c r="CSK262" s="7"/>
      <c r="CSL262" s="7"/>
      <c r="CSM262" s="7"/>
      <c r="CSN262" s="7"/>
      <c r="CSO262" s="7"/>
      <c r="CSP262" s="7"/>
      <c r="CSQ262" s="7"/>
      <c r="CSR262" s="7"/>
      <c r="CSS262" s="7"/>
      <c r="CST262" s="7"/>
      <c r="CSU262" s="7"/>
      <c r="CSV262" s="7"/>
      <c r="CSW262" s="7"/>
      <c r="CSX262" s="7"/>
      <c r="CSY262" s="7"/>
      <c r="CSZ262" s="7"/>
      <c r="CTA262" s="7"/>
      <c r="CTB262" s="7"/>
      <c r="CTC262" s="7"/>
      <c r="CTD262" s="7"/>
      <c r="CTE262" s="7"/>
      <c r="CTF262" s="7"/>
      <c r="CTG262" s="7"/>
      <c r="CTH262" s="7"/>
      <c r="CTI262" s="7"/>
      <c r="CTJ262" s="7"/>
      <c r="CTK262" s="7"/>
      <c r="CTL262" s="7"/>
      <c r="CTM262" s="7"/>
      <c r="CTN262" s="7"/>
      <c r="CTO262" s="7"/>
      <c r="CTP262" s="7"/>
      <c r="CTQ262" s="7"/>
      <c r="CTR262" s="7"/>
      <c r="CTS262" s="7"/>
      <c r="CTT262" s="7"/>
      <c r="CTU262" s="7"/>
      <c r="CTV262" s="7"/>
      <c r="CTW262" s="7"/>
      <c r="CTX262" s="7"/>
      <c r="CTY262" s="7"/>
      <c r="CTZ262" s="7"/>
      <c r="CUA262" s="7"/>
      <c r="CUB262" s="7"/>
      <c r="CUC262" s="7"/>
      <c r="CUD262" s="7"/>
      <c r="CUE262" s="7"/>
      <c r="CUF262" s="7"/>
      <c r="CUG262" s="7"/>
      <c r="CUH262" s="7"/>
      <c r="CUI262" s="7"/>
      <c r="CUJ262" s="7"/>
      <c r="CUK262" s="7"/>
      <c r="CUL262" s="7"/>
      <c r="CUM262" s="7"/>
      <c r="CUN262" s="7"/>
      <c r="CUO262" s="7"/>
      <c r="CUP262" s="7"/>
      <c r="CUQ262" s="7"/>
      <c r="CUR262" s="7"/>
      <c r="CUS262" s="7"/>
      <c r="CUT262" s="7"/>
      <c r="CUU262" s="7"/>
      <c r="CUV262" s="7"/>
      <c r="CUW262" s="7"/>
      <c r="CUX262" s="7"/>
      <c r="CUY262" s="7"/>
      <c r="CUZ262" s="7"/>
      <c r="CVA262" s="7"/>
      <c r="CVB262" s="7"/>
      <c r="CVC262" s="7"/>
      <c r="CVD262" s="7"/>
      <c r="CVE262" s="7"/>
      <c r="CVF262" s="7"/>
      <c r="CVG262" s="7"/>
      <c r="CVH262" s="7"/>
      <c r="CVI262" s="7"/>
      <c r="CVJ262" s="7"/>
      <c r="CVK262" s="7"/>
      <c r="CVL262" s="7"/>
      <c r="CVM262" s="7"/>
      <c r="CVN262" s="7"/>
      <c r="CVO262" s="7"/>
      <c r="CVP262" s="7"/>
      <c r="CVQ262" s="7"/>
      <c r="CVR262" s="7"/>
      <c r="CVS262" s="7"/>
      <c r="CVT262" s="7"/>
      <c r="CVU262" s="7"/>
      <c r="CVV262" s="7"/>
      <c r="CVW262" s="7"/>
      <c r="CVX262" s="7"/>
      <c r="CVY262" s="7"/>
      <c r="CVZ262" s="7"/>
      <c r="CWA262" s="7"/>
      <c r="CWB262" s="7"/>
      <c r="CWC262" s="7"/>
      <c r="CWD262" s="7"/>
      <c r="CWE262" s="7"/>
      <c r="CWF262" s="7"/>
      <c r="CWG262" s="7"/>
      <c r="CWH262" s="7"/>
      <c r="CWI262" s="7"/>
      <c r="CWJ262" s="7"/>
      <c r="CWK262" s="7"/>
      <c r="CWL262" s="7"/>
      <c r="CWM262" s="7"/>
      <c r="CWN262" s="7"/>
      <c r="CWO262" s="7"/>
      <c r="CWP262" s="7"/>
      <c r="CWQ262" s="7"/>
      <c r="CWR262" s="7"/>
      <c r="CWS262" s="7"/>
      <c r="CWT262" s="7"/>
      <c r="CWU262" s="7"/>
      <c r="CWV262" s="7"/>
      <c r="CWW262" s="7"/>
      <c r="CWX262" s="7"/>
      <c r="CWY262" s="7"/>
      <c r="CWZ262" s="7"/>
      <c r="CXA262" s="7"/>
      <c r="CXB262" s="7"/>
      <c r="CXC262" s="7"/>
      <c r="CXD262" s="7"/>
      <c r="CXE262" s="7"/>
      <c r="CXF262" s="7"/>
      <c r="CXG262" s="7"/>
      <c r="CXH262" s="7"/>
      <c r="CXI262" s="7"/>
      <c r="CXJ262" s="7"/>
      <c r="CXK262" s="7"/>
      <c r="CXL262" s="7"/>
      <c r="CXM262" s="7"/>
      <c r="CXN262" s="7"/>
      <c r="CXO262" s="7"/>
      <c r="CXP262" s="7"/>
      <c r="CXQ262" s="7"/>
      <c r="CXR262" s="7"/>
      <c r="CXS262" s="7"/>
      <c r="CXT262" s="7"/>
      <c r="CXU262" s="7"/>
      <c r="CXV262" s="7"/>
      <c r="CXW262" s="7"/>
      <c r="CXX262" s="7"/>
      <c r="CXY262" s="7"/>
      <c r="CXZ262" s="7"/>
      <c r="CYA262" s="7"/>
      <c r="CYB262" s="7"/>
      <c r="CYC262" s="7"/>
      <c r="CYD262" s="7"/>
      <c r="CYE262" s="7"/>
      <c r="CYF262" s="7"/>
      <c r="CYG262" s="7"/>
      <c r="CYH262" s="7"/>
      <c r="CYI262" s="7"/>
      <c r="CYJ262" s="7"/>
      <c r="CYK262" s="7"/>
      <c r="CYL262" s="7"/>
      <c r="CYM262" s="7"/>
      <c r="CYN262" s="7"/>
      <c r="CYO262" s="7"/>
      <c r="CYP262" s="7"/>
      <c r="CYQ262" s="7"/>
      <c r="CYR262" s="7"/>
      <c r="CYS262" s="7"/>
      <c r="CYT262" s="7"/>
      <c r="CYU262" s="7"/>
      <c r="CYV262" s="7"/>
      <c r="CYW262" s="7"/>
      <c r="CYX262" s="7"/>
      <c r="CYY262" s="7"/>
      <c r="CYZ262" s="7"/>
      <c r="CZA262" s="7"/>
      <c r="CZB262" s="7"/>
      <c r="CZC262" s="7"/>
      <c r="CZD262" s="7"/>
      <c r="CZE262" s="7"/>
      <c r="CZF262" s="7"/>
      <c r="CZG262" s="7"/>
      <c r="CZH262" s="7"/>
      <c r="CZI262" s="7"/>
      <c r="CZJ262" s="7"/>
      <c r="CZK262" s="7"/>
      <c r="CZL262" s="7"/>
      <c r="CZM262" s="7"/>
      <c r="CZN262" s="7"/>
      <c r="CZO262" s="7"/>
      <c r="CZP262" s="7"/>
      <c r="CZQ262" s="7"/>
      <c r="CZR262" s="7"/>
      <c r="CZS262" s="7"/>
      <c r="CZT262" s="7"/>
      <c r="CZU262" s="7"/>
      <c r="CZV262" s="7"/>
      <c r="CZW262" s="7"/>
      <c r="CZX262" s="7"/>
      <c r="CZY262" s="7"/>
      <c r="CZZ262" s="7"/>
      <c r="DAA262" s="7"/>
      <c r="DAB262" s="7"/>
      <c r="DAC262" s="7"/>
      <c r="DAD262" s="7"/>
      <c r="DAE262" s="7"/>
      <c r="DAF262" s="7"/>
      <c r="DAG262" s="7"/>
      <c r="DAH262" s="7"/>
      <c r="DAI262" s="7"/>
      <c r="DAJ262" s="7"/>
      <c r="DAK262" s="7"/>
      <c r="DAL262" s="7"/>
      <c r="DAM262" s="7"/>
      <c r="DAN262" s="7"/>
      <c r="DAO262" s="7"/>
      <c r="DAP262" s="7"/>
      <c r="DAQ262" s="7"/>
      <c r="DAR262" s="7"/>
      <c r="DAS262" s="7"/>
      <c r="DAT262" s="7"/>
      <c r="DAU262" s="7"/>
      <c r="DAV262" s="7"/>
      <c r="DAW262" s="7"/>
      <c r="DAX262" s="7"/>
      <c r="DAY262" s="7"/>
      <c r="DAZ262" s="7"/>
      <c r="DBA262" s="7"/>
      <c r="DBB262" s="7"/>
      <c r="DBC262" s="7"/>
      <c r="DBD262" s="7"/>
      <c r="DBE262" s="7"/>
      <c r="DBF262" s="7"/>
      <c r="DBG262" s="7"/>
      <c r="DBH262" s="7"/>
      <c r="DBI262" s="7"/>
      <c r="DBJ262" s="7"/>
      <c r="DBK262" s="7"/>
      <c r="DBL262" s="7"/>
      <c r="DBM262" s="7"/>
      <c r="DBN262" s="7"/>
      <c r="DBO262" s="7"/>
      <c r="DBP262" s="7"/>
      <c r="DBQ262" s="7"/>
      <c r="DBR262" s="7"/>
      <c r="DBS262" s="7"/>
      <c r="DBT262" s="7"/>
      <c r="DBU262" s="7"/>
      <c r="DBV262" s="7"/>
      <c r="DBW262" s="7"/>
      <c r="DBX262" s="7"/>
      <c r="DBY262" s="7"/>
      <c r="DBZ262" s="7"/>
      <c r="DCA262" s="7"/>
      <c r="DCB262" s="7"/>
      <c r="DCC262" s="7"/>
      <c r="DCD262" s="7"/>
      <c r="DCE262" s="7"/>
      <c r="DCF262" s="7"/>
      <c r="DCG262" s="7"/>
      <c r="DCH262" s="7"/>
      <c r="DCI262" s="7"/>
      <c r="DCJ262" s="7"/>
      <c r="DCK262" s="7"/>
      <c r="DCL262" s="7"/>
      <c r="DCM262" s="7"/>
      <c r="DCN262" s="7"/>
      <c r="DCO262" s="7"/>
      <c r="DCP262" s="7"/>
      <c r="DCQ262" s="7"/>
      <c r="DCR262" s="7"/>
      <c r="DCS262" s="7"/>
      <c r="DCT262" s="7"/>
      <c r="DCU262" s="7"/>
      <c r="DCV262" s="7"/>
      <c r="DCW262" s="7"/>
      <c r="DCX262" s="7"/>
      <c r="DCY262" s="7"/>
      <c r="DCZ262" s="7"/>
      <c r="DDA262" s="7"/>
      <c r="DDB262" s="7"/>
      <c r="DDC262" s="7"/>
      <c r="DDD262" s="7"/>
      <c r="DDE262" s="7"/>
      <c r="DDF262" s="7"/>
      <c r="DDG262" s="7"/>
      <c r="DDH262" s="7"/>
      <c r="DDI262" s="7"/>
      <c r="DDJ262" s="7"/>
      <c r="DDK262" s="7"/>
      <c r="DDL262" s="7"/>
      <c r="DDM262" s="7"/>
      <c r="DDN262" s="7"/>
      <c r="DDO262" s="7"/>
      <c r="DDP262" s="7"/>
      <c r="DDQ262" s="7"/>
      <c r="DDR262" s="7"/>
      <c r="DDS262" s="7"/>
      <c r="DDT262" s="7"/>
      <c r="DDU262" s="7"/>
      <c r="DDV262" s="7"/>
      <c r="DDW262" s="7"/>
      <c r="DDX262" s="7"/>
      <c r="DDY262" s="7"/>
      <c r="DDZ262" s="7"/>
      <c r="DEA262" s="7"/>
      <c r="DEB262" s="7"/>
      <c r="DEC262" s="7"/>
      <c r="DED262" s="7"/>
      <c r="DEE262" s="7"/>
      <c r="DEF262" s="7"/>
      <c r="DEG262" s="7"/>
      <c r="DEH262" s="7"/>
      <c r="DEI262" s="7"/>
      <c r="DEJ262" s="7"/>
      <c r="DEK262" s="7"/>
      <c r="DEL262" s="7"/>
      <c r="DEM262" s="7"/>
      <c r="DEN262" s="7"/>
      <c r="DEO262" s="7"/>
      <c r="DEP262" s="7"/>
      <c r="DEQ262" s="7"/>
      <c r="DER262" s="7"/>
      <c r="DES262" s="7"/>
      <c r="DET262" s="7"/>
      <c r="DEU262" s="7"/>
      <c r="DEV262" s="7"/>
      <c r="DEW262" s="7"/>
      <c r="DEX262" s="7"/>
      <c r="DEY262" s="7"/>
      <c r="DEZ262" s="7"/>
      <c r="DFA262" s="7"/>
      <c r="DFB262" s="7"/>
      <c r="DFC262" s="7"/>
      <c r="DFD262" s="7"/>
      <c r="DFE262" s="7"/>
      <c r="DFF262" s="7"/>
      <c r="DFG262" s="7"/>
      <c r="DFH262" s="7"/>
      <c r="DFI262" s="7"/>
      <c r="DFJ262" s="7"/>
      <c r="DFK262" s="7"/>
      <c r="DFL262" s="7"/>
      <c r="DFM262" s="7"/>
      <c r="DFN262" s="7"/>
      <c r="DFO262" s="7"/>
      <c r="DFP262" s="7"/>
      <c r="DFQ262" s="7"/>
      <c r="DFR262" s="7"/>
      <c r="DFS262" s="7"/>
      <c r="DFT262" s="7"/>
      <c r="DFU262" s="7"/>
      <c r="DFV262" s="7"/>
      <c r="DFW262" s="7"/>
      <c r="DFX262" s="7"/>
      <c r="DFY262" s="7"/>
      <c r="DFZ262" s="7"/>
      <c r="DGA262" s="7"/>
      <c r="DGB262" s="7"/>
      <c r="DGC262" s="7"/>
      <c r="DGD262" s="7"/>
      <c r="DGE262" s="7"/>
      <c r="DGF262" s="7"/>
      <c r="DGG262" s="7"/>
      <c r="DGH262" s="7"/>
      <c r="DGI262" s="7"/>
      <c r="DGJ262" s="7"/>
      <c r="DGK262" s="7"/>
      <c r="DGL262" s="7"/>
      <c r="DGM262" s="7"/>
      <c r="DGN262" s="7"/>
      <c r="DGO262" s="7"/>
      <c r="DGP262" s="7"/>
      <c r="DGQ262" s="7"/>
      <c r="DGR262" s="7"/>
      <c r="DGS262" s="7"/>
      <c r="DGT262" s="7"/>
      <c r="DGU262" s="7"/>
      <c r="DGV262" s="7"/>
      <c r="DGW262" s="7"/>
      <c r="DGX262" s="7"/>
      <c r="DGY262" s="7"/>
      <c r="DGZ262" s="7"/>
      <c r="DHA262" s="7"/>
      <c r="DHB262" s="7"/>
      <c r="DHC262" s="7"/>
      <c r="DHD262" s="7"/>
      <c r="DHE262" s="7"/>
      <c r="DHF262" s="7"/>
      <c r="DHG262" s="7"/>
      <c r="DHH262" s="7"/>
      <c r="DHI262" s="7"/>
      <c r="DHJ262" s="7"/>
      <c r="DHK262" s="7"/>
      <c r="DHL262" s="7"/>
      <c r="DHM262" s="7"/>
      <c r="DHN262" s="7"/>
      <c r="DHO262" s="7"/>
      <c r="DHP262" s="7"/>
      <c r="DHQ262" s="7"/>
      <c r="DHR262" s="7"/>
      <c r="DHS262" s="7"/>
      <c r="DHT262" s="7"/>
      <c r="DHU262" s="7"/>
      <c r="DHV262" s="7"/>
      <c r="DHW262" s="7"/>
      <c r="DHX262" s="7"/>
      <c r="DHY262" s="7"/>
      <c r="DHZ262" s="7"/>
      <c r="DIA262" s="7"/>
      <c r="DIB262" s="7"/>
      <c r="DIC262" s="7"/>
      <c r="DID262" s="7"/>
      <c r="DIE262" s="7"/>
      <c r="DIF262" s="7"/>
      <c r="DIG262" s="7"/>
      <c r="DIH262" s="7"/>
      <c r="DII262" s="7"/>
      <c r="DIJ262" s="7"/>
      <c r="DIK262" s="7"/>
      <c r="DIL262" s="7"/>
      <c r="DIM262" s="7"/>
      <c r="DIN262" s="7"/>
      <c r="DIO262" s="7"/>
      <c r="DIP262" s="7"/>
      <c r="DIQ262" s="7"/>
      <c r="DIR262" s="7"/>
      <c r="DIS262" s="7"/>
      <c r="DIT262" s="7"/>
      <c r="DIU262" s="7"/>
      <c r="DIV262" s="7"/>
      <c r="DIW262" s="7"/>
      <c r="DIX262" s="7"/>
      <c r="DIY262" s="7"/>
      <c r="DIZ262" s="7"/>
      <c r="DJA262" s="7"/>
      <c r="DJB262" s="7"/>
      <c r="DJC262" s="7"/>
      <c r="DJD262" s="7"/>
      <c r="DJE262" s="7"/>
      <c r="DJF262" s="7"/>
      <c r="DJG262" s="7"/>
      <c r="DJH262" s="7"/>
      <c r="DJI262" s="7"/>
      <c r="DJJ262" s="7"/>
      <c r="DJK262" s="7"/>
      <c r="DJL262" s="7"/>
      <c r="DJM262" s="7"/>
      <c r="DJN262" s="7"/>
      <c r="DJO262" s="7"/>
      <c r="DJP262" s="7"/>
      <c r="DJQ262" s="7"/>
      <c r="DJR262" s="7"/>
      <c r="DJS262" s="7"/>
      <c r="DJT262" s="7"/>
      <c r="DJU262" s="7"/>
      <c r="DJV262" s="7"/>
      <c r="DJW262" s="7"/>
      <c r="DJX262" s="7"/>
      <c r="DJY262" s="7"/>
      <c r="DJZ262" s="7"/>
      <c r="DKA262" s="7"/>
      <c r="DKB262" s="7"/>
      <c r="DKC262" s="7"/>
      <c r="DKD262" s="7"/>
      <c r="DKE262" s="7"/>
      <c r="DKF262" s="7"/>
      <c r="DKG262" s="7"/>
      <c r="DKH262" s="7"/>
      <c r="DKI262" s="7"/>
      <c r="DKJ262" s="7"/>
      <c r="DKK262" s="7"/>
      <c r="DKL262" s="7"/>
      <c r="DKM262" s="7"/>
      <c r="DKN262" s="7"/>
      <c r="DKO262" s="7"/>
      <c r="DKP262" s="7"/>
      <c r="DKQ262" s="7"/>
      <c r="DKR262" s="7"/>
      <c r="DKS262" s="7"/>
      <c r="DKT262" s="7"/>
      <c r="DKU262" s="7"/>
      <c r="DKV262" s="7"/>
      <c r="DKW262" s="7"/>
      <c r="DKX262" s="7"/>
      <c r="DKY262" s="7"/>
      <c r="DKZ262" s="7"/>
      <c r="DLA262" s="7"/>
      <c r="DLB262" s="7"/>
      <c r="DLC262" s="7"/>
      <c r="DLD262" s="7"/>
      <c r="DLE262" s="7"/>
      <c r="DLF262" s="7"/>
      <c r="DLG262" s="7"/>
      <c r="DLH262" s="7"/>
      <c r="DLI262" s="7"/>
      <c r="DLJ262" s="7"/>
      <c r="DLK262" s="7"/>
      <c r="DLL262" s="7"/>
      <c r="DLM262" s="7"/>
      <c r="DLN262" s="7"/>
      <c r="DLO262" s="7"/>
      <c r="DLP262" s="7"/>
      <c r="DLQ262" s="7"/>
      <c r="DLR262" s="7"/>
      <c r="DLS262" s="7"/>
      <c r="DLT262" s="7"/>
      <c r="DLU262" s="7"/>
      <c r="DLV262" s="7"/>
      <c r="DLW262" s="7"/>
      <c r="DLX262" s="7"/>
      <c r="DLY262" s="7"/>
      <c r="DLZ262" s="7"/>
      <c r="DMA262" s="7"/>
      <c r="DMB262" s="7"/>
      <c r="DMC262" s="7"/>
      <c r="DMD262" s="7"/>
      <c r="DME262" s="7"/>
      <c r="DMF262" s="7"/>
      <c r="DMG262" s="7"/>
      <c r="DMH262" s="7"/>
      <c r="DMI262" s="7"/>
      <c r="DMJ262" s="7"/>
      <c r="DMK262" s="7"/>
      <c r="DML262" s="7"/>
      <c r="DMM262" s="7"/>
      <c r="DMN262" s="7"/>
      <c r="DMO262" s="7"/>
      <c r="DMP262" s="7"/>
      <c r="DMQ262" s="7"/>
      <c r="DMR262" s="7"/>
      <c r="DMS262" s="7"/>
      <c r="DMT262" s="7"/>
      <c r="DMU262" s="7"/>
      <c r="DMV262" s="7"/>
      <c r="DMW262" s="7"/>
      <c r="DMX262" s="7"/>
      <c r="DMY262" s="7"/>
      <c r="DMZ262" s="7"/>
      <c r="DNA262" s="7"/>
      <c r="DNB262" s="7"/>
      <c r="DNC262" s="7"/>
      <c r="DND262" s="7"/>
      <c r="DNE262" s="7"/>
      <c r="DNF262" s="7"/>
      <c r="DNG262" s="7"/>
      <c r="DNH262" s="7"/>
      <c r="DNI262" s="7"/>
      <c r="DNJ262" s="7"/>
      <c r="DNK262" s="7"/>
      <c r="DNL262" s="7"/>
      <c r="DNM262" s="7"/>
      <c r="DNN262" s="7"/>
      <c r="DNO262" s="7"/>
      <c r="DNP262" s="7"/>
      <c r="DNQ262" s="7"/>
      <c r="DNR262" s="7"/>
      <c r="DNS262" s="7"/>
      <c r="DNT262" s="7"/>
      <c r="DNU262" s="7"/>
      <c r="DNV262" s="7"/>
      <c r="DNW262" s="7"/>
      <c r="DNX262" s="7"/>
      <c r="DNY262" s="7"/>
      <c r="DNZ262" s="7"/>
      <c r="DOA262" s="7"/>
      <c r="DOB262" s="7"/>
      <c r="DOC262" s="7"/>
      <c r="DOD262" s="7"/>
      <c r="DOE262" s="7"/>
      <c r="DOF262" s="7"/>
      <c r="DOG262" s="7"/>
      <c r="DOH262" s="7"/>
      <c r="DOI262" s="7"/>
      <c r="DOJ262" s="7"/>
      <c r="DOK262" s="7"/>
      <c r="DOL262" s="7"/>
      <c r="DOM262" s="7"/>
      <c r="DON262" s="7"/>
      <c r="DOO262" s="7"/>
      <c r="DOP262" s="7"/>
      <c r="DOQ262" s="7"/>
      <c r="DOR262" s="7"/>
      <c r="DOS262" s="7"/>
      <c r="DOT262" s="7"/>
      <c r="DOU262" s="7"/>
      <c r="DOV262" s="7"/>
      <c r="DOW262" s="7"/>
      <c r="DOX262" s="7"/>
      <c r="DOY262" s="7"/>
      <c r="DOZ262" s="7"/>
      <c r="DPA262" s="7"/>
      <c r="DPB262" s="7"/>
      <c r="DPC262" s="7"/>
      <c r="DPD262" s="7"/>
      <c r="DPE262" s="7"/>
      <c r="DPF262" s="7"/>
      <c r="DPG262" s="7"/>
      <c r="DPH262" s="7"/>
      <c r="DPI262" s="7"/>
      <c r="DPJ262" s="7"/>
      <c r="DPK262" s="7"/>
      <c r="DPL262" s="7"/>
      <c r="DPM262" s="7"/>
      <c r="DPN262" s="7"/>
      <c r="DPO262" s="7"/>
      <c r="DPP262" s="7"/>
      <c r="DPQ262" s="7"/>
      <c r="DPR262" s="7"/>
      <c r="DPS262" s="7"/>
      <c r="DPT262" s="7"/>
      <c r="DPU262" s="7"/>
      <c r="DPV262" s="7"/>
      <c r="DPW262" s="7"/>
      <c r="DPX262" s="7"/>
      <c r="DPY262" s="7"/>
      <c r="DPZ262" s="7"/>
      <c r="DQA262" s="7"/>
      <c r="DQB262" s="7"/>
      <c r="DQC262" s="7"/>
      <c r="DQD262" s="7"/>
      <c r="DQE262" s="7"/>
      <c r="DQF262" s="7"/>
      <c r="DQG262" s="7"/>
      <c r="DQH262" s="7"/>
      <c r="DQI262" s="7"/>
      <c r="DQJ262" s="7"/>
      <c r="DQK262" s="7"/>
      <c r="DQL262" s="7"/>
      <c r="DQM262" s="7"/>
      <c r="DQN262" s="7"/>
      <c r="DQO262" s="7"/>
      <c r="DQP262" s="7"/>
      <c r="DQQ262" s="7"/>
      <c r="DQR262" s="7"/>
      <c r="DQS262" s="7"/>
      <c r="DQT262" s="7"/>
      <c r="DQU262" s="7"/>
      <c r="DQV262" s="7"/>
      <c r="DQW262" s="7"/>
      <c r="DQX262" s="7"/>
      <c r="DQY262" s="7"/>
      <c r="DQZ262" s="7"/>
      <c r="DRA262" s="7"/>
      <c r="DRB262" s="7"/>
      <c r="DRC262" s="7"/>
      <c r="DRD262" s="7"/>
      <c r="DRE262" s="7"/>
      <c r="DRF262" s="7"/>
      <c r="DRG262" s="7"/>
      <c r="DRH262" s="7"/>
      <c r="DRI262" s="7"/>
      <c r="DRJ262" s="7"/>
      <c r="DRK262" s="7"/>
      <c r="DRL262" s="7"/>
      <c r="DRM262" s="7"/>
      <c r="DRN262" s="7"/>
      <c r="DRO262" s="7"/>
      <c r="DRP262" s="7"/>
      <c r="DRQ262" s="7"/>
      <c r="DRR262" s="7"/>
      <c r="DRS262" s="7"/>
      <c r="DRT262" s="7"/>
      <c r="DRU262" s="7"/>
      <c r="DRV262" s="7"/>
      <c r="DRW262" s="7"/>
      <c r="DRX262" s="7"/>
      <c r="DRY262" s="7"/>
      <c r="DRZ262" s="7"/>
      <c r="DSA262" s="7"/>
      <c r="DSB262" s="7"/>
      <c r="DSC262" s="7"/>
      <c r="DSD262" s="7"/>
      <c r="DSE262" s="7"/>
      <c r="DSF262" s="7"/>
      <c r="DSG262" s="7"/>
      <c r="DSH262" s="7"/>
      <c r="DSI262" s="7"/>
      <c r="DSJ262" s="7"/>
      <c r="DSK262" s="7"/>
      <c r="DSL262" s="7"/>
      <c r="DSM262" s="7"/>
      <c r="DSN262" s="7"/>
      <c r="DSO262" s="7"/>
      <c r="DSP262" s="7"/>
      <c r="DSQ262" s="7"/>
      <c r="DSR262" s="7"/>
      <c r="DSS262" s="7"/>
      <c r="DST262" s="7"/>
      <c r="DSU262" s="7"/>
      <c r="DSV262" s="7"/>
      <c r="DSW262" s="7"/>
      <c r="DSX262" s="7"/>
      <c r="DSY262" s="7"/>
      <c r="DSZ262" s="7"/>
      <c r="DTA262" s="7"/>
      <c r="DTB262" s="7"/>
      <c r="DTC262" s="7"/>
      <c r="DTD262" s="7"/>
      <c r="DTE262" s="7"/>
      <c r="DTF262" s="7"/>
      <c r="DTG262" s="7"/>
      <c r="DTH262" s="7"/>
      <c r="DTI262" s="7"/>
      <c r="DTJ262" s="7"/>
      <c r="DTK262" s="7"/>
      <c r="DTL262" s="7"/>
      <c r="DTM262" s="7"/>
      <c r="DTN262" s="7"/>
      <c r="DTO262" s="7"/>
      <c r="DTP262" s="7"/>
      <c r="DTQ262" s="7"/>
      <c r="DTR262" s="7"/>
      <c r="DTS262" s="7"/>
      <c r="DTT262" s="7"/>
      <c r="DTU262" s="7"/>
      <c r="DTV262" s="7"/>
      <c r="DTW262" s="7"/>
      <c r="DTX262" s="7"/>
      <c r="DTY262" s="7"/>
      <c r="DTZ262" s="7"/>
      <c r="DUA262" s="7"/>
      <c r="DUB262" s="7"/>
      <c r="DUC262" s="7"/>
      <c r="DUD262" s="7"/>
      <c r="DUE262" s="7"/>
      <c r="DUF262" s="7"/>
      <c r="DUG262" s="7"/>
      <c r="DUH262" s="7"/>
      <c r="DUI262" s="7"/>
      <c r="DUJ262" s="7"/>
      <c r="DUK262" s="7"/>
      <c r="DUL262" s="7"/>
      <c r="DUM262" s="7"/>
      <c r="DUN262" s="7"/>
      <c r="DUO262" s="7"/>
      <c r="DUP262" s="7"/>
      <c r="DUQ262" s="7"/>
      <c r="DUR262" s="7"/>
      <c r="DUS262" s="7"/>
      <c r="DUT262" s="7"/>
      <c r="DUU262" s="7"/>
      <c r="DUV262" s="7"/>
      <c r="DUW262" s="7"/>
      <c r="DUX262" s="7"/>
      <c r="DUY262" s="7"/>
      <c r="DUZ262" s="7"/>
      <c r="DVA262" s="7"/>
      <c r="DVB262" s="7"/>
      <c r="DVC262" s="7"/>
      <c r="DVD262" s="7"/>
      <c r="DVE262" s="7"/>
      <c r="DVF262" s="7"/>
      <c r="DVG262" s="7"/>
      <c r="DVH262" s="7"/>
      <c r="DVI262" s="7"/>
      <c r="DVJ262" s="7"/>
      <c r="DVK262" s="7"/>
      <c r="DVL262" s="7"/>
      <c r="DVM262" s="7"/>
      <c r="DVN262" s="7"/>
      <c r="DVO262" s="7"/>
      <c r="DVP262" s="7"/>
      <c r="DVQ262" s="7"/>
      <c r="DVR262" s="7"/>
      <c r="DVS262" s="7"/>
      <c r="DVT262" s="7"/>
      <c r="DVU262" s="7"/>
      <c r="DVV262" s="7"/>
      <c r="DVW262" s="7"/>
      <c r="DVX262" s="7"/>
      <c r="DVY262" s="7"/>
      <c r="DVZ262" s="7"/>
      <c r="DWA262" s="7"/>
      <c r="DWB262" s="7"/>
      <c r="DWC262" s="7"/>
      <c r="DWD262" s="7"/>
      <c r="DWE262" s="7"/>
      <c r="DWF262" s="7"/>
      <c r="DWG262" s="7"/>
      <c r="DWH262" s="7"/>
      <c r="DWI262" s="7"/>
      <c r="DWJ262" s="7"/>
      <c r="DWK262" s="7"/>
      <c r="DWL262" s="7"/>
      <c r="DWM262" s="7"/>
      <c r="DWN262" s="7"/>
      <c r="DWO262" s="7"/>
      <c r="DWP262" s="7"/>
      <c r="DWQ262" s="7"/>
      <c r="DWR262" s="7"/>
      <c r="DWS262" s="7"/>
      <c r="DWT262" s="7"/>
      <c r="DWU262" s="7"/>
      <c r="DWV262" s="7"/>
      <c r="DWW262" s="7"/>
      <c r="DWX262" s="7"/>
      <c r="DWY262" s="7"/>
      <c r="DWZ262" s="7"/>
      <c r="DXA262" s="7"/>
      <c r="DXB262" s="7"/>
      <c r="DXC262" s="7"/>
      <c r="DXD262" s="7"/>
      <c r="DXE262" s="7"/>
      <c r="DXF262" s="7"/>
      <c r="DXG262" s="7"/>
      <c r="DXH262" s="7"/>
      <c r="DXI262" s="7"/>
      <c r="DXJ262" s="7"/>
      <c r="DXK262" s="7"/>
      <c r="DXL262" s="7"/>
      <c r="DXM262" s="7"/>
      <c r="DXN262" s="7"/>
      <c r="DXO262" s="7"/>
      <c r="DXP262" s="7"/>
      <c r="DXQ262" s="7"/>
      <c r="DXR262" s="7"/>
      <c r="DXS262" s="7"/>
      <c r="DXT262" s="7"/>
      <c r="DXU262" s="7"/>
      <c r="DXV262" s="7"/>
      <c r="DXW262" s="7"/>
      <c r="DXX262" s="7"/>
      <c r="DXY262" s="7"/>
      <c r="DXZ262" s="7"/>
      <c r="DYA262" s="7"/>
      <c r="DYB262" s="7"/>
      <c r="DYC262" s="7"/>
      <c r="DYD262" s="7"/>
      <c r="DYE262" s="7"/>
      <c r="DYF262" s="7"/>
      <c r="DYG262" s="7"/>
      <c r="DYH262" s="7"/>
      <c r="DYI262" s="7"/>
      <c r="DYJ262" s="7"/>
      <c r="DYK262" s="7"/>
      <c r="DYL262" s="7"/>
      <c r="DYM262" s="7"/>
      <c r="DYN262" s="7"/>
      <c r="DYO262" s="7"/>
      <c r="DYP262" s="7"/>
      <c r="DYQ262" s="7"/>
      <c r="DYR262" s="7"/>
      <c r="DYS262" s="7"/>
      <c r="DYT262" s="7"/>
      <c r="DYU262" s="7"/>
      <c r="DYV262" s="7"/>
      <c r="DYW262" s="7"/>
      <c r="DYX262" s="7"/>
      <c r="DYY262" s="7"/>
      <c r="DYZ262" s="7"/>
      <c r="DZA262" s="7"/>
      <c r="DZB262" s="7"/>
      <c r="DZC262" s="7"/>
      <c r="DZD262" s="7"/>
      <c r="DZE262" s="7"/>
      <c r="DZF262" s="7"/>
      <c r="DZG262" s="7"/>
      <c r="DZH262" s="7"/>
      <c r="DZI262" s="7"/>
      <c r="DZJ262" s="7"/>
      <c r="DZK262" s="7"/>
      <c r="DZL262" s="7"/>
      <c r="DZM262" s="7"/>
      <c r="DZN262" s="7"/>
      <c r="DZO262" s="7"/>
      <c r="DZP262" s="7"/>
      <c r="DZQ262" s="7"/>
      <c r="DZR262" s="7"/>
      <c r="DZS262" s="7"/>
      <c r="DZT262" s="7"/>
      <c r="DZU262" s="7"/>
      <c r="DZV262" s="7"/>
      <c r="DZW262" s="7"/>
      <c r="DZX262" s="7"/>
      <c r="DZY262" s="7"/>
      <c r="DZZ262" s="7"/>
      <c r="EAA262" s="7"/>
      <c r="EAB262" s="7"/>
      <c r="EAC262" s="7"/>
      <c r="EAD262" s="7"/>
      <c r="EAE262" s="7"/>
      <c r="EAF262" s="7"/>
      <c r="EAG262" s="7"/>
      <c r="EAH262" s="7"/>
      <c r="EAI262" s="7"/>
      <c r="EAJ262" s="7"/>
      <c r="EAK262" s="7"/>
      <c r="EAL262" s="7"/>
      <c r="EAM262" s="7"/>
      <c r="EAN262" s="7"/>
      <c r="EAO262" s="7"/>
      <c r="EAP262" s="7"/>
      <c r="EAQ262" s="7"/>
      <c r="EAR262" s="7"/>
      <c r="EAS262" s="7"/>
      <c r="EAT262" s="7"/>
      <c r="EAU262" s="7"/>
      <c r="EAV262" s="7"/>
      <c r="EAW262" s="7"/>
      <c r="EAX262" s="7"/>
      <c r="EAY262" s="7"/>
      <c r="EAZ262" s="7"/>
      <c r="EBA262" s="7"/>
      <c r="EBB262" s="7"/>
      <c r="EBC262" s="7"/>
      <c r="EBD262" s="7"/>
      <c r="EBE262" s="7"/>
      <c r="EBF262" s="7"/>
      <c r="EBG262" s="7"/>
      <c r="EBH262" s="7"/>
      <c r="EBI262" s="7"/>
      <c r="EBJ262" s="7"/>
      <c r="EBK262" s="7"/>
      <c r="EBL262" s="7"/>
      <c r="EBM262" s="7"/>
      <c r="EBN262" s="7"/>
      <c r="EBO262" s="7"/>
      <c r="EBP262" s="7"/>
      <c r="EBQ262" s="7"/>
      <c r="EBR262" s="7"/>
      <c r="EBS262" s="7"/>
      <c r="EBT262" s="7"/>
      <c r="EBU262" s="7"/>
      <c r="EBV262" s="7"/>
      <c r="EBW262" s="7"/>
      <c r="EBX262" s="7"/>
      <c r="EBY262" s="7"/>
      <c r="EBZ262" s="7"/>
      <c r="ECA262" s="7"/>
      <c r="ECB262" s="7"/>
      <c r="ECC262" s="7"/>
      <c r="ECD262" s="7"/>
      <c r="ECE262" s="7"/>
      <c r="ECF262" s="7"/>
      <c r="ECG262" s="7"/>
      <c r="ECH262" s="7"/>
      <c r="ECI262" s="7"/>
      <c r="ECJ262" s="7"/>
      <c r="ECK262" s="7"/>
      <c r="ECL262" s="7"/>
      <c r="ECM262" s="7"/>
      <c r="ECN262" s="7"/>
      <c r="ECO262" s="7"/>
      <c r="ECP262" s="7"/>
      <c r="ECQ262" s="7"/>
      <c r="ECR262" s="7"/>
      <c r="ECS262" s="7"/>
      <c r="ECT262" s="7"/>
      <c r="ECU262" s="7"/>
      <c r="ECV262" s="7"/>
      <c r="ECW262" s="7"/>
      <c r="ECX262" s="7"/>
      <c r="ECY262" s="7"/>
      <c r="ECZ262" s="7"/>
      <c r="EDA262" s="7"/>
      <c r="EDB262" s="7"/>
      <c r="EDC262" s="7"/>
      <c r="EDD262" s="7"/>
      <c r="EDE262" s="7"/>
      <c r="EDF262" s="7"/>
      <c r="EDG262" s="7"/>
      <c r="EDH262" s="7"/>
      <c r="EDI262" s="7"/>
      <c r="EDJ262" s="7"/>
      <c r="EDK262" s="7"/>
      <c r="EDL262" s="7"/>
      <c r="EDM262" s="7"/>
      <c r="EDN262" s="7"/>
      <c r="EDO262" s="7"/>
      <c r="EDP262" s="7"/>
      <c r="EDQ262" s="7"/>
      <c r="EDR262" s="7"/>
      <c r="EDS262" s="7"/>
      <c r="EDT262" s="7"/>
      <c r="EDU262" s="7"/>
      <c r="EDV262" s="7"/>
      <c r="EDW262" s="7"/>
      <c r="EDX262" s="7"/>
      <c r="EDY262" s="7"/>
      <c r="EDZ262" s="7"/>
      <c r="EEA262" s="7"/>
      <c r="EEB262" s="7"/>
      <c r="EEC262" s="7"/>
      <c r="EED262" s="7"/>
      <c r="EEE262" s="7"/>
      <c r="EEF262" s="7"/>
      <c r="EEG262" s="7"/>
      <c r="EEH262" s="7"/>
      <c r="EEI262" s="7"/>
      <c r="EEJ262" s="7"/>
      <c r="EEK262" s="7"/>
      <c r="EEL262" s="7"/>
      <c r="EEM262" s="7"/>
      <c r="EEN262" s="7"/>
      <c r="EEO262" s="7"/>
      <c r="EEP262" s="7"/>
      <c r="EEQ262" s="7"/>
      <c r="EER262" s="7"/>
      <c r="EES262" s="7"/>
      <c r="EET262" s="7"/>
      <c r="EEU262" s="7"/>
      <c r="EEV262" s="7"/>
      <c r="EEW262" s="7"/>
      <c r="EEX262" s="7"/>
      <c r="EEY262" s="7"/>
      <c r="EEZ262" s="7"/>
      <c r="EFA262" s="7"/>
      <c r="EFB262" s="7"/>
      <c r="EFC262" s="7"/>
      <c r="EFD262" s="7"/>
      <c r="EFE262" s="7"/>
      <c r="EFF262" s="7"/>
      <c r="EFG262" s="7"/>
      <c r="EFH262" s="7"/>
      <c r="EFI262" s="7"/>
      <c r="EFJ262" s="7"/>
      <c r="EFK262" s="7"/>
      <c r="EFL262" s="7"/>
      <c r="EFM262" s="7"/>
      <c r="EFN262" s="7"/>
      <c r="EFO262" s="7"/>
      <c r="EFP262" s="7"/>
      <c r="EFQ262" s="7"/>
      <c r="EFR262" s="7"/>
      <c r="EFS262" s="7"/>
      <c r="EFT262" s="7"/>
      <c r="EFU262" s="7"/>
      <c r="EFV262" s="7"/>
      <c r="EFW262" s="7"/>
      <c r="EFX262" s="7"/>
      <c r="EFY262" s="7"/>
      <c r="EFZ262" s="7"/>
      <c r="EGA262" s="7"/>
      <c r="EGB262" s="7"/>
      <c r="EGC262" s="7"/>
      <c r="EGD262" s="7"/>
      <c r="EGE262" s="7"/>
      <c r="EGF262" s="7"/>
      <c r="EGG262" s="7"/>
      <c r="EGH262" s="7"/>
      <c r="EGI262" s="7"/>
      <c r="EGJ262" s="7"/>
      <c r="EGK262" s="7"/>
      <c r="EGL262" s="7"/>
      <c r="EGM262" s="7"/>
      <c r="EGN262" s="7"/>
      <c r="EGO262" s="7"/>
      <c r="EGP262" s="7"/>
      <c r="EGQ262" s="7"/>
      <c r="EGR262" s="7"/>
      <c r="EGS262" s="7"/>
      <c r="EGT262" s="7"/>
      <c r="EGU262" s="7"/>
      <c r="EGV262" s="7"/>
      <c r="EGW262" s="7"/>
      <c r="EGX262" s="7"/>
      <c r="EGY262" s="7"/>
      <c r="EGZ262" s="7"/>
      <c r="EHA262" s="7"/>
      <c r="EHB262" s="7"/>
      <c r="EHC262" s="7"/>
      <c r="EHD262" s="7"/>
      <c r="EHE262" s="7"/>
      <c r="EHF262" s="7"/>
      <c r="EHG262" s="7"/>
      <c r="EHH262" s="7"/>
      <c r="EHI262" s="7"/>
      <c r="EHJ262" s="7"/>
      <c r="EHK262" s="7"/>
      <c r="EHL262" s="7"/>
      <c r="EHM262" s="7"/>
      <c r="EHN262" s="7"/>
      <c r="EHO262" s="7"/>
      <c r="EHP262" s="7"/>
      <c r="EHQ262" s="7"/>
      <c r="EHR262" s="7"/>
      <c r="EHS262" s="7"/>
      <c r="EHT262" s="7"/>
      <c r="EHU262" s="7"/>
      <c r="EHV262" s="7"/>
      <c r="EHW262" s="7"/>
      <c r="EHX262" s="7"/>
      <c r="EHY262" s="7"/>
      <c r="EHZ262" s="7"/>
      <c r="EIA262" s="7"/>
      <c r="EIB262" s="7"/>
      <c r="EIC262" s="7"/>
      <c r="EID262" s="7"/>
      <c r="EIE262" s="7"/>
      <c r="EIF262" s="7"/>
      <c r="EIG262" s="7"/>
      <c r="EIH262" s="7"/>
      <c r="EII262" s="7"/>
      <c r="EIJ262" s="7"/>
      <c r="EIK262" s="7"/>
      <c r="EIL262" s="7"/>
      <c r="EIM262" s="7"/>
      <c r="EIN262" s="7"/>
      <c r="EIO262" s="7"/>
      <c r="EIP262" s="7"/>
      <c r="EIQ262" s="7"/>
      <c r="EIR262" s="7"/>
      <c r="EIS262" s="7"/>
      <c r="EIT262" s="7"/>
      <c r="EIU262" s="7"/>
      <c r="EIV262" s="7"/>
      <c r="EIW262" s="7"/>
      <c r="EIX262" s="7"/>
      <c r="EIY262" s="7"/>
      <c r="EIZ262" s="7"/>
      <c r="EJA262" s="7"/>
      <c r="EJB262" s="7"/>
      <c r="EJC262" s="7"/>
      <c r="EJD262" s="7"/>
      <c r="EJE262" s="7"/>
      <c r="EJF262" s="7"/>
      <c r="EJG262" s="7"/>
      <c r="EJH262" s="7"/>
      <c r="EJI262" s="7"/>
      <c r="EJJ262" s="7"/>
      <c r="EJK262" s="7"/>
      <c r="EJL262" s="7"/>
      <c r="EJM262" s="7"/>
      <c r="EJN262" s="7"/>
      <c r="EJO262" s="7"/>
      <c r="EJP262" s="7"/>
      <c r="EJQ262" s="7"/>
      <c r="EJR262" s="7"/>
      <c r="EJS262" s="7"/>
      <c r="EJT262" s="7"/>
      <c r="EJU262" s="7"/>
      <c r="EJV262" s="7"/>
      <c r="EJW262" s="7"/>
      <c r="EJX262" s="7"/>
      <c r="EJY262" s="7"/>
      <c r="EJZ262" s="7"/>
      <c r="EKA262" s="7"/>
      <c r="EKB262" s="7"/>
      <c r="EKC262" s="7"/>
      <c r="EKD262" s="7"/>
      <c r="EKE262" s="7"/>
      <c r="EKF262" s="7"/>
      <c r="EKG262" s="7"/>
      <c r="EKH262" s="7"/>
      <c r="EKI262" s="7"/>
      <c r="EKJ262" s="7"/>
      <c r="EKK262" s="7"/>
      <c r="EKL262" s="7"/>
      <c r="EKM262" s="7"/>
      <c r="EKN262" s="7"/>
      <c r="EKO262" s="7"/>
      <c r="EKP262" s="7"/>
      <c r="EKQ262" s="7"/>
      <c r="EKR262" s="7"/>
      <c r="EKS262" s="7"/>
      <c r="EKT262" s="7"/>
      <c r="EKU262" s="7"/>
      <c r="EKV262" s="7"/>
      <c r="EKW262" s="7"/>
      <c r="EKX262" s="7"/>
      <c r="EKY262" s="7"/>
      <c r="EKZ262" s="7"/>
      <c r="ELA262" s="7"/>
      <c r="ELB262" s="7"/>
      <c r="ELC262" s="7"/>
      <c r="ELD262" s="7"/>
      <c r="ELE262" s="7"/>
      <c r="ELF262" s="7"/>
      <c r="ELG262" s="7"/>
      <c r="ELH262" s="7"/>
      <c r="ELI262" s="7"/>
      <c r="ELJ262" s="7"/>
      <c r="ELK262" s="7"/>
      <c r="ELL262" s="7"/>
      <c r="ELM262" s="7"/>
      <c r="ELN262" s="7"/>
      <c r="ELO262" s="7"/>
      <c r="ELP262" s="7"/>
      <c r="ELQ262" s="7"/>
      <c r="ELR262" s="7"/>
      <c r="ELS262" s="7"/>
      <c r="ELT262" s="7"/>
      <c r="ELU262" s="7"/>
      <c r="ELV262" s="7"/>
      <c r="ELW262" s="7"/>
      <c r="ELX262" s="7"/>
      <c r="ELY262" s="7"/>
      <c r="ELZ262" s="7"/>
      <c r="EMA262" s="7"/>
      <c r="EMB262" s="7"/>
      <c r="EMC262" s="7"/>
      <c r="EMD262" s="7"/>
      <c r="EME262" s="7"/>
      <c r="EMF262" s="7"/>
      <c r="EMG262" s="7"/>
      <c r="EMH262" s="7"/>
      <c r="EMI262" s="7"/>
      <c r="EMJ262" s="7"/>
      <c r="EMK262" s="7"/>
      <c r="EML262" s="7"/>
      <c r="EMM262" s="7"/>
      <c r="EMN262" s="7"/>
      <c r="EMO262" s="7"/>
      <c r="EMP262" s="7"/>
      <c r="EMQ262" s="7"/>
      <c r="EMR262" s="7"/>
      <c r="EMS262" s="7"/>
      <c r="EMT262" s="7"/>
      <c r="EMU262" s="7"/>
      <c r="EMV262" s="7"/>
      <c r="EMW262" s="7"/>
      <c r="EMX262" s="7"/>
      <c r="EMY262" s="7"/>
      <c r="EMZ262" s="7"/>
      <c r="ENA262" s="7"/>
      <c r="ENB262" s="7"/>
      <c r="ENC262" s="7"/>
      <c r="END262" s="7"/>
      <c r="ENE262" s="7"/>
      <c r="ENF262" s="7"/>
      <c r="ENG262" s="7"/>
      <c r="ENH262" s="7"/>
      <c r="ENI262" s="7"/>
      <c r="ENJ262" s="7"/>
      <c r="ENK262" s="7"/>
      <c r="ENL262" s="7"/>
      <c r="ENM262" s="7"/>
      <c r="ENN262" s="7"/>
      <c r="ENO262" s="7"/>
      <c r="ENP262" s="7"/>
      <c r="ENQ262" s="7"/>
      <c r="ENR262" s="7"/>
      <c r="ENS262" s="7"/>
      <c r="ENT262" s="7"/>
      <c r="ENU262" s="7"/>
      <c r="ENV262" s="7"/>
      <c r="ENW262" s="7"/>
      <c r="ENX262" s="7"/>
      <c r="ENY262" s="7"/>
      <c r="ENZ262" s="7"/>
      <c r="EOA262" s="7"/>
      <c r="EOB262" s="7"/>
      <c r="EOC262" s="7"/>
      <c r="EOD262" s="7"/>
      <c r="EOE262" s="7"/>
      <c r="EOF262" s="7"/>
      <c r="EOG262" s="7"/>
      <c r="EOH262" s="7"/>
      <c r="EOI262" s="7"/>
      <c r="EOJ262" s="7"/>
      <c r="EOK262" s="7"/>
      <c r="EOL262" s="7"/>
      <c r="EOM262" s="7"/>
      <c r="EON262" s="7"/>
      <c r="EOO262" s="7"/>
      <c r="EOP262" s="7"/>
      <c r="EOQ262" s="7"/>
      <c r="EOR262" s="7"/>
      <c r="EOS262" s="7"/>
      <c r="EOT262" s="7"/>
      <c r="EOU262" s="7"/>
      <c r="EOV262" s="7"/>
      <c r="EOW262" s="7"/>
      <c r="EOX262" s="7"/>
      <c r="EOY262" s="7"/>
      <c r="EOZ262" s="7"/>
      <c r="EPA262" s="7"/>
      <c r="EPB262" s="7"/>
      <c r="EPC262" s="7"/>
      <c r="EPD262" s="7"/>
      <c r="EPE262" s="7"/>
      <c r="EPF262" s="7"/>
      <c r="EPG262" s="7"/>
      <c r="EPH262" s="7"/>
      <c r="EPI262" s="7"/>
      <c r="EPJ262" s="7"/>
      <c r="EPK262" s="7"/>
      <c r="EPL262" s="7"/>
      <c r="EPM262" s="7"/>
      <c r="EPN262" s="7"/>
      <c r="EPO262" s="7"/>
      <c r="EPP262" s="7"/>
      <c r="EPQ262" s="7"/>
      <c r="EPR262" s="7"/>
      <c r="EPS262" s="7"/>
      <c r="EPT262" s="7"/>
      <c r="EPU262" s="7"/>
      <c r="EPV262" s="7"/>
      <c r="EPW262" s="7"/>
      <c r="EPX262" s="7"/>
      <c r="EPY262" s="7"/>
      <c r="EPZ262" s="7"/>
      <c r="EQA262" s="7"/>
      <c r="EQB262" s="7"/>
      <c r="EQC262" s="7"/>
      <c r="EQD262" s="7"/>
      <c r="EQE262" s="7"/>
      <c r="EQF262" s="7"/>
      <c r="EQG262" s="7"/>
      <c r="EQH262" s="7"/>
      <c r="EQI262" s="7"/>
      <c r="EQJ262" s="7"/>
      <c r="EQK262" s="7"/>
      <c r="EQL262" s="7"/>
      <c r="EQM262" s="7"/>
      <c r="EQN262" s="7"/>
      <c r="EQO262" s="7"/>
      <c r="EQP262" s="7"/>
      <c r="EQQ262" s="7"/>
      <c r="EQR262" s="7"/>
      <c r="EQS262" s="7"/>
      <c r="EQT262" s="7"/>
      <c r="EQU262" s="7"/>
      <c r="EQV262" s="7"/>
      <c r="EQW262" s="7"/>
      <c r="EQX262" s="7"/>
      <c r="EQY262" s="7"/>
      <c r="EQZ262" s="7"/>
      <c r="ERA262" s="7"/>
      <c r="ERB262" s="7"/>
      <c r="ERC262" s="7"/>
      <c r="ERD262" s="7"/>
      <c r="ERE262" s="7"/>
      <c r="ERF262" s="7"/>
      <c r="ERG262" s="7"/>
      <c r="ERH262" s="7"/>
      <c r="ERI262" s="7"/>
      <c r="ERJ262" s="7"/>
      <c r="ERK262" s="7"/>
      <c r="ERL262" s="7"/>
      <c r="ERM262" s="7"/>
      <c r="ERN262" s="7"/>
      <c r="ERO262" s="7"/>
      <c r="ERP262" s="7"/>
      <c r="ERQ262" s="7"/>
      <c r="ERR262" s="7"/>
      <c r="ERS262" s="7"/>
      <c r="ERT262" s="7"/>
      <c r="ERU262" s="7"/>
      <c r="ERV262" s="7"/>
      <c r="ERW262" s="7"/>
      <c r="ERX262" s="7"/>
      <c r="ERY262" s="7"/>
      <c r="ERZ262" s="7"/>
      <c r="ESA262" s="7"/>
      <c r="ESB262" s="7"/>
      <c r="ESC262" s="7"/>
      <c r="ESD262" s="7"/>
      <c r="ESE262" s="7"/>
      <c r="ESF262" s="7"/>
      <c r="ESG262" s="7"/>
      <c r="ESH262" s="7"/>
      <c r="ESI262" s="7"/>
      <c r="ESJ262" s="7"/>
      <c r="ESK262" s="7"/>
      <c r="ESL262" s="7"/>
      <c r="ESM262" s="7"/>
      <c r="ESN262" s="7"/>
      <c r="ESO262" s="7"/>
      <c r="ESP262" s="7"/>
      <c r="ESQ262" s="7"/>
      <c r="ESR262" s="7"/>
      <c r="ESS262" s="7"/>
      <c r="EST262" s="7"/>
      <c r="ESU262" s="7"/>
      <c r="ESV262" s="7"/>
      <c r="ESW262" s="7"/>
      <c r="ESX262" s="7"/>
      <c r="ESY262" s="7"/>
      <c r="ESZ262" s="7"/>
      <c r="ETA262" s="7"/>
      <c r="ETB262" s="7"/>
      <c r="ETC262" s="7"/>
      <c r="ETD262" s="7"/>
      <c r="ETE262" s="7"/>
      <c r="ETF262" s="7"/>
      <c r="ETG262" s="7"/>
      <c r="ETH262" s="7"/>
      <c r="ETI262" s="7"/>
      <c r="ETJ262" s="7"/>
      <c r="ETK262" s="7"/>
      <c r="ETL262" s="7"/>
      <c r="ETM262" s="7"/>
      <c r="ETN262" s="7"/>
      <c r="ETO262" s="7"/>
      <c r="ETP262" s="7"/>
      <c r="ETQ262" s="7"/>
      <c r="ETR262" s="7"/>
      <c r="ETS262" s="7"/>
      <c r="ETT262" s="7"/>
      <c r="ETU262" s="7"/>
      <c r="ETV262" s="7"/>
      <c r="ETW262" s="7"/>
      <c r="ETX262" s="7"/>
      <c r="ETY262" s="7"/>
      <c r="ETZ262" s="7"/>
      <c r="EUA262" s="7"/>
      <c r="EUB262" s="7"/>
      <c r="EUC262" s="7"/>
      <c r="EUD262" s="7"/>
      <c r="EUE262" s="7"/>
      <c r="EUF262" s="7"/>
      <c r="EUG262" s="7"/>
      <c r="EUH262" s="7"/>
      <c r="EUI262" s="7"/>
      <c r="EUJ262" s="7"/>
      <c r="EUK262" s="7"/>
      <c r="EUL262" s="7"/>
      <c r="EUM262" s="7"/>
      <c r="EUN262" s="7"/>
      <c r="EUO262" s="7"/>
      <c r="EUP262" s="7"/>
      <c r="EUQ262" s="7"/>
      <c r="EUR262" s="7"/>
      <c r="EUS262" s="7"/>
      <c r="EUT262" s="7"/>
      <c r="EUU262" s="7"/>
      <c r="EUV262" s="7"/>
      <c r="EUW262" s="7"/>
      <c r="EUX262" s="7"/>
      <c r="EUY262" s="7"/>
      <c r="EUZ262" s="7"/>
      <c r="EVA262" s="7"/>
      <c r="EVB262" s="7"/>
      <c r="EVC262" s="7"/>
      <c r="EVD262" s="7"/>
      <c r="EVE262" s="7"/>
      <c r="EVF262" s="7"/>
      <c r="EVG262" s="7"/>
      <c r="EVH262" s="7"/>
      <c r="EVI262" s="7"/>
      <c r="EVJ262" s="7"/>
      <c r="EVK262" s="7"/>
      <c r="EVL262" s="7"/>
      <c r="EVM262" s="7"/>
      <c r="EVN262" s="7"/>
      <c r="EVO262" s="7"/>
      <c r="EVP262" s="7"/>
      <c r="EVQ262" s="7"/>
      <c r="EVR262" s="7"/>
      <c r="EVS262" s="7"/>
      <c r="EVT262" s="7"/>
      <c r="EVU262" s="7"/>
      <c r="EVV262" s="7"/>
      <c r="EVW262" s="7"/>
      <c r="EVX262" s="7"/>
      <c r="EVY262" s="7"/>
      <c r="EVZ262" s="7"/>
      <c r="EWA262" s="7"/>
      <c r="EWB262" s="7"/>
      <c r="EWC262" s="7"/>
      <c r="EWD262" s="7"/>
      <c r="EWE262" s="7"/>
      <c r="EWF262" s="7"/>
      <c r="EWG262" s="7"/>
      <c r="EWH262" s="7"/>
      <c r="EWI262" s="7"/>
      <c r="EWJ262" s="7"/>
      <c r="EWK262" s="7"/>
      <c r="EWL262" s="7"/>
      <c r="EWM262" s="7"/>
      <c r="EWN262" s="7"/>
      <c r="EWO262" s="7"/>
      <c r="EWP262" s="7"/>
      <c r="EWQ262" s="7"/>
      <c r="EWR262" s="7"/>
      <c r="EWS262" s="7"/>
      <c r="EWT262" s="7"/>
      <c r="EWU262" s="7"/>
      <c r="EWV262" s="7"/>
      <c r="EWW262" s="7"/>
      <c r="EWX262" s="7"/>
      <c r="EWY262" s="7"/>
      <c r="EWZ262" s="7"/>
      <c r="EXA262" s="7"/>
      <c r="EXB262" s="7"/>
      <c r="EXC262" s="7"/>
      <c r="EXD262" s="7"/>
      <c r="EXE262" s="7"/>
      <c r="EXF262" s="7"/>
      <c r="EXG262" s="7"/>
      <c r="EXH262" s="7"/>
      <c r="EXI262" s="7"/>
      <c r="EXJ262" s="7"/>
      <c r="EXK262" s="7"/>
      <c r="EXL262" s="7"/>
      <c r="EXM262" s="7"/>
      <c r="EXN262" s="7"/>
      <c r="EXO262" s="7"/>
      <c r="EXP262" s="7"/>
      <c r="EXQ262" s="7"/>
      <c r="EXR262" s="7"/>
      <c r="EXS262" s="7"/>
      <c r="EXT262" s="7"/>
      <c r="EXU262" s="7"/>
      <c r="EXV262" s="7"/>
      <c r="EXW262" s="7"/>
      <c r="EXX262" s="7"/>
      <c r="EXY262" s="7"/>
      <c r="EXZ262" s="7"/>
      <c r="EYA262" s="7"/>
      <c r="EYB262" s="7"/>
      <c r="EYC262" s="7"/>
      <c r="EYD262" s="7"/>
      <c r="EYE262" s="7"/>
      <c r="EYF262" s="7"/>
      <c r="EYG262" s="7"/>
      <c r="EYH262" s="7"/>
      <c r="EYI262" s="7"/>
      <c r="EYJ262" s="7"/>
      <c r="EYK262" s="7"/>
      <c r="EYL262" s="7"/>
      <c r="EYM262" s="7"/>
      <c r="EYN262" s="7"/>
      <c r="EYO262" s="7"/>
      <c r="EYP262" s="7"/>
      <c r="EYQ262" s="7"/>
      <c r="EYR262" s="7"/>
      <c r="EYS262" s="7"/>
      <c r="EYT262" s="7"/>
      <c r="EYU262" s="7"/>
      <c r="EYV262" s="7"/>
      <c r="EYW262" s="7"/>
      <c r="EYX262" s="7"/>
      <c r="EYY262" s="7"/>
      <c r="EYZ262" s="7"/>
      <c r="EZA262" s="7"/>
      <c r="EZB262" s="7"/>
      <c r="EZC262" s="7"/>
      <c r="EZD262" s="7"/>
      <c r="EZE262" s="7"/>
      <c r="EZF262" s="7"/>
      <c r="EZG262" s="7"/>
      <c r="EZH262" s="7"/>
      <c r="EZI262" s="7"/>
      <c r="EZJ262" s="7"/>
      <c r="EZK262" s="7"/>
      <c r="EZL262" s="7"/>
      <c r="EZM262" s="7"/>
      <c r="EZN262" s="7"/>
      <c r="EZO262" s="7"/>
      <c r="EZP262" s="7"/>
      <c r="EZQ262" s="7"/>
      <c r="EZR262" s="7"/>
      <c r="EZS262" s="7"/>
      <c r="EZT262" s="7"/>
      <c r="EZU262" s="7"/>
      <c r="EZV262" s="7"/>
      <c r="EZW262" s="7"/>
      <c r="EZX262" s="7"/>
      <c r="EZY262" s="7"/>
      <c r="EZZ262" s="7"/>
      <c r="FAA262" s="7"/>
      <c r="FAB262" s="7"/>
      <c r="FAC262" s="7"/>
      <c r="FAD262" s="7"/>
      <c r="FAE262" s="7"/>
      <c r="FAF262" s="7"/>
      <c r="FAG262" s="7"/>
      <c r="FAH262" s="7"/>
      <c r="FAI262" s="7"/>
      <c r="FAJ262" s="7"/>
      <c r="FAK262" s="7"/>
      <c r="FAL262" s="7"/>
      <c r="FAM262" s="7"/>
      <c r="FAN262" s="7"/>
      <c r="FAO262" s="7"/>
      <c r="FAP262" s="7"/>
      <c r="FAQ262" s="7"/>
      <c r="FAR262" s="7"/>
      <c r="FAS262" s="7"/>
      <c r="FAT262" s="7"/>
      <c r="FAU262" s="7"/>
      <c r="FAV262" s="7"/>
      <c r="FAW262" s="7"/>
      <c r="FAX262" s="7"/>
      <c r="FAY262" s="7"/>
      <c r="FAZ262" s="7"/>
      <c r="FBA262" s="7"/>
      <c r="FBB262" s="7"/>
      <c r="FBC262" s="7"/>
      <c r="FBD262" s="7"/>
      <c r="FBE262" s="7"/>
      <c r="FBF262" s="7"/>
      <c r="FBG262" s="7"/>
      <c r="FBH262" s="7"/>
      <c r="FBI262" s="7"/>
      <c r="FBJ262" s="7"/>
      <c r="FBK262" s="7"/>
      <c r="FBL262" s="7"/>
      <c r="FBM262" s="7"/>
      <c r="FBN262" s="7"/>
      <c r="FBO262" s="7"/>
      <c r="FBP262" s="7"/>
      <c r="FBQ262" s="7"/>
      <c r="FBR262" s="7"/>
      <c r="FBS262" s="7"/>
      <c r="FBT262" s="7"/>
      <c r="FBU262" s="7"/>
      <c r="FBV262" s="7"/>
      <c r="FBW262" s="7"/>
      <c r="FBX262" s="7"/>
      <c r="FBY262" s="7"/>
      <c r="FBZ262" s="7"/>
      <c r="FCA262" s="7"/>
      <c r="FCB262" s="7"/>
      <c r="FCC262" s="7"/>
      <c r="FCD262" s="7"/>
      <c r="FCE262" s="7"/>
      <c r="FCF262" s="7"/>
      <c r="FCG262" s="7"/>
      <c r="FCH262" s="7"/>
      <c r="FCI262" s="7"/>
      <c r="FCJ262" s="7"/>
      <c r="FCK262" s="7"/>
      <c r="FCL262" s="7"/>
      <c r="FCM262" s="7"/>
      <c r="FCN262" s="7"/>
      <c r="FCO262" s="7"/>
      <c r="FCP262" s="7"/>
      <c r="FCQ262" s="7"/>
      <c r="FCR262" s="7"/>
      <c r="FCS262" s="7"/>
      <c r="FCT262" s="7"/>
      <c r="FCU262" s="7"/>
      <c r="FCV262" s="7"/>
      <c r="FCW262" s="7"/>
      <c r="FCX262" s="7"/>
      <c r="FCY262" s="7"/>
      <c r="FCZ262" s="7"/>
      <c r="FDA262" s="7"/>
      <c r="FDB262" s="7"/>
      <c r="FDC262" s="7"/>
      <c r="FDD262" s="7"/>
      <c r="FDE262" s="7"/>
      <c r="FDF262" s="7"/>
      <c r="FDG262" s="7"/>
      <c r="FDH262" s="7"/>
      <c r="FDI262" s="7"/>
      <c r="FDJ262" s="7"/>
      <c r="FDK262" s="7"/>
      <c r="FDL262" s="7"/>
      <c r="FDM262" s="7"/>
      <c r="FDN262" s="7"/>
      <c r="FDO262" s="7"/>
      <c r="FDP262" s="7"/>
      <c r="FDQ262" s="7"/>
      <c r="FDR262" s="7"/>
      <c r="FDS262" s="7"/>
      <c r="FDT262" s="7"/>
      <c r="FDU262" s="7"/>
      <c r="FDV262" s="7"/>
      <c r="FDW262" s="7"/>
      <c r="FDX262" s="7"/>
      <c r="FDY262" s="7"/>
      <c r="FDZ262" s="7"/>
      <c r="FEA262" s="7"/>
      <c r="FEB262" s="7"/>
      <c r="FEC262" s="7"/>
      <c r="FED262" s="7"/>
      <c r="FEE262" s="7"/>
      <c r="FEF262" s="7"/>
      <c r="FEG262" s="7"/>
      <c r="FEH262" s="7"/>
      <c r="FEI262" s="7"/>
      <c r="FEJ262" s="7"/>
      <c r="FEK262" s="7"/>
      <c r="FEL262" s="7"/>
      <c r="FEM262" s="7"/>
      <c r="FEN262" s="7"/>
      <c r="FEO262" s="7"/>
      <c r="FEP262" s="7"/>
      <c r="FEQ262" s="7"/>
      <c r="FER262" s="7"/>
      <c r="FES262" s="7"/>
      <c r="FET262" s="7"/>
      <c r="FEU262" s="7"/>
      <c r="FEV262" s="7"/>
      <c r="FEW262" s="7"/>
      <c r="FEX262" s="7"/>
      <c r="FEY262" s="7"/>
      <c r="FEZ262" s="7"/>
      <c r="FFA262" s="7"/>
      <c r="FFB262" s="7"/>
      <c r="FFC262" s="7"/>
      <c r="FFD262" s="7"/>
      <c r="FFE262" s="7"/>
      <c r="FFF262" s="7"/>
      <c r="FFG262" s="7"/>
      <c r="FFH262" s="7"/>
      <c r="FFI262" s="7"/>
      <c r="FFJ262" s="7"/>
      <c r="FFK262" s="7"/>
      <c r="FFL262" s="7"/>
      <c r="FFM262" s="7"/>
      <c r="FFN262" s="7"/>
      <c r="FFO262" s="7"/>
      <c r="FFP262" s="7"/>
      <c r="FFQ262" s="7"/>
      <c r="FFR262" s="7"/>
      <c r="FFS262" s="7"/>
      <c r="FFT262" s="7"/>
      <c r="FFU262" s="7"/>
      <c r="FFV262" s="7"/>
      <c r="FFW262" s="7"/>
      <c r="FFX262" s="7"/>
      <c r="FFY262" s="7"/>
      <c r="FFZ262" s="7"/>
      <c r="FGA262" s="7"/>
      <c r="FGB262" s="7"/>
      <c r="FGC262" s="7"/>
      <c r="FGD262" s="7"/>
      <c r="FGE262" s="7"/>
      <c r="FGF262" s="7"/>
      <c r="FGG262" s="7"/>
      <c r="FGH262" s="7"/>
      <c r="FGI262" s="7"/>
      <c r="FGJ262" s="7"/>
      <c r="FGK262" s="7"/>
      <c r="FGL262" s="7"/>
      <c r="FGM262" s="7"/>
      <c r="FGN262" s="7"/>
      <c r="FGO262" s="7"/>
      <c r="FGP262" s="7"/>
      <c r="FGQ262" s="7"/>
      <c r="FGR262" s="7"/>
      <c r="FGS262" s="7"/>
      <c r="FGT262" s="7"/>
      <c r="FGU262" s="7"/>
      <c r="FGV262" s="7"/>
      <c r="FGW262" s="7"/>
      <c r="FGX262" s="7"/>
      <c r="FGY262" s="7"/>
      <c r="FGZ262" s="7"/>
      <c r="FHA262" s="7"/>
      <c r="FHB262" s="7"/>
      <c r="FHC262" s="7"/>
      <c r="FHD262" s="7"/>
      <c r="FHE262" s="7"/>
      <c r="FHF262" s="7"/>
      <c r="FHG262" s="7"/>
      <c r="FHH262" s="7"/>
      <c r="FHI262" s="7"/>
      <c r="FHJ262" s="7"/>
      <c r="FHK262" s="7"/>
      <c r="FHL262" s="7"/>
      <c r="FHM262" s="7"/>
      <c r="FHN262" s="7"/>
      <c r="FHO262" s="7"/>
      <c r="FHP262" s="7"/>
      <c r="FHQ262" s="7"/>
      <c r="FHR262" s="7"/>
      <c r="FHS262" s="7"/>
      <c r="FHT262" s="7"/>
      <c r="FHU262" s="7"/>
      <c r="FHV262" s="7"/>
      <c r="FHW262" s="7"/>
      <c r="FHX262" s="7"/>
      <c r="FHY262" s="7"/>
      <c r="FHZ262" s="7"/>
      <c r="FIA262" s="7"/>
      <c r="FIB262" s="7"/>
      <c r="FIC262" s="7"/>
      <c r="FID262" s="7"/>
      <c r="FIE262" s="7"/>
      <c r="FIF262" s="7"/>
      <c r="FIG262" s="7"/>
      <c r="FIH262" s="7"/>
      <c r="FII262" s="7"/>
      <c r="FIJ262" s="7"/>
      <c r="FIK262" s="7"/>
      <c r="FIL262" s="7"/>
      <c r="FIM262" s="7"/>
      <c r="FIN262" s="7"/>
      <c r="FIO262" s="7"/>
      <c r="FIP262" s="7"/>
      <c r="FIQ262" s="7"/>
      <c r="FIR262" s="7"/>
      <c r="FIS262" s="7"/>
      <c r="FIT262" s="7"/>
      <c r="FIU262" s="7"/>
      <c r="FIV262" s="7"/>
      <c r="FIW262" s="7"/>
      <c r="FIX262" s="7"/>
      <c r="FIY262" s="7"/>
      <c r="FIZ262" s="7"/>
      <c r="FJA262" s="7"/>
      <c r="FJB262" s="7"/>
      <c r="FJC262" s="7"/>
      <c r="FJD262" s="7"/>
      <c r="FJE262" s="7"/>
      <c r="FJF262" s="7"/>
      <c r="FJG262" s="7"/>
      <c r="FJH262" s="7"/>
      <c r="FJI262" s="7"/>
      <c r="FJJ262" s="7"/>
      <c r="FJK262" s="7"/>
      <c r="FJL262" s="7"/>
      <c r="FJM262" s="7"/>
      <c r="FJN262" s="7"/>
      <c r="FJO262" s="7"/>
      <c r="FJP262" s="7"/>
      <c r="FJQ262" s="7"/>
      <c r="FJR262" s="7"/>
      <c r="FJS262" s="7"/>
      <c r="FJT262" s="7"/>
      <c r="FJU262" s="7"/>
      <c r="FJV262" s="7"/>
      <c r="FJW262" s="7"/>
      <c r="FJX262" s="7"/>
      <c r="FJY262" s="7"/>
      <c r="FJZ262" s="7"/>
      <c r="FKA262" s="7"/>
      <c r="FKB262" s="7"/>
      <c r="FKC262" s="7"/>
      <c r="FKD262" s="7"/>
      <c r="FKE262" s="7"/>
      <c r="FKF262" s="7"/>
      <c r="FKG262" s="7"/>
      <c r="FKH262" s="7"/>
      <c r="FKI262" s="7"/>
      <c r="FKJ262" s="7"/>
      <c r="FKK262" s="7"/>
      <c r="FKL262" s="7"/>
      <c r="FKM262" s="7"/>
      <c r="FKN262" s="7"/>
      <c r="FKO262" s="7"/>
      <c r="FKP262" s="7"/>
      <c r="FKQ262" s="7"/>
      <c r="FKR262" s="7"/>
      <c r="FKS262" s="7"/>
      <c r="FKT262" s="7"/>
      <c r="FKU262" s="7"/>
      <c r="FKV262" s="7"/>
      <c r="FKW262" s="7"/>
      <c r="FKX262" s="7"/>
      <c r="FKY262" s="7"/>
      <c r="FKZ262" s="7"/>
      <c r="FLA262" s="7"/>
      <c r="FLB262" s="7"/>
      <c r="FLC262" s="7"/>
      <c r="FLD262" s="7"/>
      <c r="FLE262" s="7"/>
      <c r="FLF262" s="7"/>
      <c r="FLG262" s="7"/>
      <c r="FLH262" s="7"/>
      <c r="FLI262" s="7"/>
      <c r="FLJ262" s="7"/>
      <c r="FLK262" s="7"/>
      <c r="FLL262" s="7"/>
      <c r="FLM262" s="7"/>
      <c r="FLN262" s="7"/>
      <c r="FLO262" s="7"/>
      <c r="FLP262" s="7"/>
      <c r="FLQ262" s="7"/>
      <c r="FLR262" s="7"/>
      <c r="FLS262" s="7"/>
      <c r="FLT262" s="7"/>
      <c r="FLU262" s="7"/>
      <c r="FLV262" s="7"/>
      <c r="FLW262" s="7"/>
      <c r="FLX262" s="7"/>
      <c r="FLY262" s="7"/>
      <c r="FLZ262" s="7"/>
      <c r="FMA262" s="7"/>
      <c r="FMB262" s="7"/>
      <c r="FMC262" s="7"/>
      <c r="FMD262" s="7"/>
      <c r="FME262" s="7"/>
      <c r="FMF262" s="7"/>
      <c r="FMG262" s="7"/>
      <c r="FMH262" s="7"/>
      <c r="FMI262" s="7"/>
      <c r="FMJ262" s="7"/>
      <c r="FMK262" s="7"/>
      <c r="FML262" s="7"/>
      <c r="FMM262" s="7"/>
      <c r="FMN262" s="7"/>
      <c r="FMO262" s="7"/>
      <c r="FMP262" s="7"/>
      <c r="FMQ262" s="7"/>
      <c r="FMR262" s="7"/>
      <c r="FMS262" s="7"/>
      <c r="FMT262" s="7"/>
      <c r="FMU262" s="7"/>
      <c r="FMV262" s="7"/>
      <c r="FMW262" s="7"/>
      <c r="FMX262" s="7"/>
      <c r="FMY262" s="7"/>
      <c r="FMZ262" s="7"/>
      <c r="FNA262" s="7"/>
      <c r="FNB262" s="7"/>
      <c r="FNC262" s="7"/>
      <c r="FND262" s="7"/>
      <c r="FNE262" s="7"/>
      <c r="FNF262" s="7"/>
      <c r="FNG262" s="7"/>
      <c r="FNH262" s="7"/>
      <c r="FNI262" s="7"/>
      <c r="FNJ262" s="7"/>
      <c r="FNK262" s="7"/>
      <c r="FNL262" s="7"/>
      <c r="FNM262" s="7"/>
      <c r="FNN262" s="7"/>
      <c r="FNO262" s="7"/>
      <c r="FNP262" s="7"/>
      <c r="FNQ262" s="7"/>
      <c r="FNR262" s="7"/>
      <c r="FNS262" s="7"/>
      <c r="FNT262" s="7"/>
      <c r="FNU262" s="7"/>
      <c r="FNV262" s="7"/>
      <c r="FNW262" s="7"/>
      <c r="FNX262" s="7"/>
      <c r="FNY262" s="7"/>
      <c r="FNZ262" s="7"/>
      <c r="FOA262" s="7"/>
      <c r="FOB262" s="7"/>
      <c r="FOC262" s="7"/>
      <c r="FOD262" s="7"/>
      <c r="FOE262" s="7"/>
      <c r="FOF262" s="7"/>
      <c r="FOG262" s="7"/>
      <c r="FOH262" s="7"/>
      <c r="FOI262" s="7"/>
      <c r="FOJ262" s="7"/>
      <c r="FOK262" s="7"/>
      <c r="FOL262" s="7"/>
      <c r="FOM262" s="7"/>
      <c r="FON262" s="7"/>
      <c r="FOO262" s="7"/>
      <c r="FOP262" s="7"/>
      <c r="FOQ262" s="7"/>
      <c r="FOR262" s="7"/>
      <c r="FOS262" s="7"/>
      <c r="FOT262" s="7"/>
      <c r="FOU262" s="7"/>
      <c r="FOV262" s="7"/>
      <c r="FOW262" s="7"/>
      <c r="FOX262" s="7"/>
      <c r="FOY262" s="7"/>
      <c r="FOZ262" s="7"/>
      <c r="FPA262" s="7"/>
      <c r="FPB262" s="7"/>
      <c r="FPC262" s="7"/>
      <c r="FPD262" s="7"/>
      <c r="FPE262" s="7"/>
      <c r="FPF262" s="7"/>
      <c r="FPG262" s="7"/>
      <c r="FPH262" s="7"/>
      <c r="FPI262" s="7"/>
      <c r="FPJ262" s="7"/>
      <c r="FPK262" s="7"/>
      <c r="FPL262" s="7"/>
      <c r="FPM262" s="7"/>
      <c r="FPN262" s="7"/>
      <c r="FPO262" s="7"/>
      <c r="FPP262" s="7"/>
      <c r="FPQ262" s="7"/>
      <c r="FPR262" s="7"/>
      <c r="FPS262" s="7"/>
      <c r="FPT262" s="7"/>
      <c r="FPU262" s="7"/>
      <c r="FPV262" s="7"/>
      <c r="FPW262" s="7"/>
      <c r="FPX262" s="7"/>
      <c r="FPY262" s="7"/>
      <c r="FPZ262" s="7"/>
      <c r="FQA262" s="7"/>
      <c r="FQB262" s="7"/>
      <c r="FQC262" s="7"/>
      <c r="FQD262" s="7"/>
      <c r="FQE262" s="7"/>
      <c r="FQF262" s="7"/>
      <c r="FQG262" s="7"/>
      <c r="FQH262" s="7"/>
      <c r="FQI262" s="7"/>
      <c r="FQJ262" s="7"/>
      <c r="FQK262" s="7"/>
      <c r="FQL262" s="7"/>
      <c r="FQM262" s="7"/>
      <c r="FQN262" s="7"/>
      <c r="FQO262" s="7"/>
      <c r="FQP262" s="7"/>
      <c r="FQQ262" s="7"/>
      <c r="FQR262" s="7"/>
      <c r="FQS262" s="7"/>
      <c r="FQT262" s="7"/>
      <c r="FQU262" s="7"/>
      <c r="FQV262" s="7"/>
      <c r="FQW262" s="7"/>
      <c r="FQX262" s="7"/>
      <c r="FQY262" s="7"/>
      <c r="FQZ262" s="7"/>
      <c r="FRA262" s="7"/>
      <c r="FRB262" s="7"/>
      <c r="FRC262" s="7"/>
      <c r="FRD262" s="7"/>
      <c r="FRE262" s="7"/>
      <c r="FRF262" s="7"/>
      <c r="FRG262" s="7"/>
      <c r="FRH262" s="7"/>
      <c r="FRI262" s="7"/>
      <c r="FRJ262" s="7"/>
      <c r="FRK262" s="7"/>
      <c r="FRL262" s="7"/>
      <c r="FRM262" s="7"/>
      <c r="FRN262" s="7"/>
      <c r="FRO262" s="7"/>
      <c r="FRP262" s="7"/>
      <c r="FRQ262" s="7"/>
      <c r="FRR262" s="7"/>
      <c r="FRS262" s="7"/>
      <c r="FRT262" s="7"/>
      <c r="FRU262" s="7"/>
      <c r="FRV262" s="7"/>
      <c r="FRW262" s="7"/>
      <c r="FRX262" s="7"/>
      <c r="FRY262" s="7"/>
      <c r="FRZ262" s="7"/>
      <c r="FSA262" s="7"/>
      <c r="FSB262" s="7"/>
      <c r="FSC262" s="7"/>
      <c r="FSD262" s="7"/>
      <c r="FSE262" s="7"/>
      <c r="FSF262" s="7"/>
      <c r="FSG262" s="7"/>
      <c r="FSH262" s="7"/>
      <c r="FSI262" s="7"/>
      <c r="FSJ262" s="7"/>
      <c r="FSK262" s="7"/>
      <c r="FSL262" s="7"/>
      <c r="FSM262" s="7"/>
      <c r="FSN262" s="7"/>
      <c r="FSO262" s="7"/>
      <c r="FSP262" s="7"/>
      <c r="FSQ262" s="7"/>
      <c r="FSR262" s="7"/>
      <c r="FSS262" s="7"/>
      <c r="FST262" s="7"/>
      <c r="FSU262" s="7"/>
      <c r="FSV262" s="7"/>
      <c r="FSW262" s="7"/>
      <c r="FSX262" s="7"/>
      <c r="FSY262" s="7"/>
      <c r="FSZ262" s="7"/>
      <c r="FTA262" s="7"/>
      <c r="FTB262" s="7"/>
      <c r="FTC262" s="7"/>
      <c r="FTD262" s="7"/>
      <c r="FTE262" s="7"/>
      <c r="FTF262" s="7"/>
      <c r="FTG262" s="7"/>
      <c r="FTH262" s="7"/>
      <c r="FTI262" s="7"/>
      <c r="FTJ262" s="7"/>
      <c r="FTK262" s="7"/>
      <c r="FTL262" s="7"/>
      <c r="FTM262" s="7"/>
      <c r="FTN262" s="7"/>
      <c r="FTO262" s="7"/>
      <c r="FTP262" s="7"/>
      <c r="FTQ262" s="7"/>
      <c r="FTR262" s="7"/>
      <c r="FTS262" s="7"/>
      <c r="FTT262" s="7"/>
      <c r="FTU262" s="7"/>
      <c r="FTV262" s="7"/>
      <c r="FTW262" s="7"/>
      <c r="FTX262" s="7"/>
      <c r="FTY262" s="7"/>
      <c r="FTZ262" s="7"/>
      <c r="FUA262" s="7"/>
      <c r="FUB262" s="7"/>
      <c r="FUC262" s="7"/>
      <c r="FUD262" s="7"/>
      <c r="FUE262" s="7"/>
      <c r="FUF262" s="7"/>
      <c r="FUG262" s="7"/>
      <c r="FUH262" s="7"/>
      <c r="FUI262" s="7"/>
      <c r="FUJ262" s="7"/>
      <c r="FUK262" s="7"/>
      <c r="FUL262" s="7"/>
      <c r="FUM262" s="7"/>
      <c r="FUN262" s="7"/>
      <c r="FUO262" s="7"/>
      <c r="FUP262" s="7"/>
      <c r="FUQ262" s="7"/>
      <c r="FUR262" s="7"/>
      <c r="FUS262" s="7"/>
      <c r="FUT262" s="7"/>
      <c r="FUU262" s="7"/>
      <c r="FUV262" s="7"/>
      <c r="FUW262" s="7"/>
      <c r="FUX262" s="7"/>
      <c r="FUY262" s="7"/>
      <c r="FUZ262" s="7"/>
      <c r="FVA262" s="7"/>
      <c r="FVB262" s="7"/>
      <c r="FVC262" s="7"/>
      <c r="FVD262" s="7"/>
      <c r="FVE262" s="7"/>
      <c r="FVF262" s="7"/>
      <c r="FVG262" s="7"/>
      <c r="FVH262" s="7"/>
      <c r="FVI262" s="7"/>
      <c r="FVJ262" s="7"/>
      <c r="FVK262" s="7"/>
      <c r="FVL262" s="7"/>
      <c r="FVM262" s="7"/>
      <c r="FVN262" s="7"/>
      <c r="FVO262" s="7"/>
      <c r="FVP262" s="7"/>
      <c r="FVQ262" s="7"/>
      <c r="FVR262" s="7"/>
      <c r="FVS262" s="7"/>
      <c r="FVT262" s="7"/>
      <c r="FVU262" s="7"/>
      <c r="FVV262" s="7"/>
      <c r="FVW262" s="7"/>
      <c r="FVX262" s="7"/>
      <c r="FVY262" s="7"/>
      <c r="FVZ262" s="7"/>
      <c r="FWA262" s="7"/>
      <c r="FWB262" s="7"/>
      <c r="FWC262" s="7"/>
      <c r="FWD262" s="7"/>
      <c r="FWE262" s="7"/>
      <c r="FWF262" s="7"/>
      <c r="FWG262" s="7"/>
      <c r="FWH262" s="7"/>
      <c r="FWI262" s="7"/>
      <c r="FWJ262" s="7"/>
      <c r="FWK262" s="7"/>
      <c r="FWL262" s="7"/>
      <c r="FWM262" s="7"/>
      <c r="FWN262" s="7"/>
      <c r="FWO262" s="7"/>
      <c r="FWP262" s="7"/>
      <c r="FWQ262" s="7"/>
      <c r="FWR262" s="7"/>
      <c r="FWS262" s="7"/>
      <c r="FWT262" s="7"/>
      <c r="FWU262" s="7"/>
      <c r="FWV262" s="7"/>
      <c r="FWW262" s="7"/>
      <c r="FWX262" s="7"/>
      <c r="FWY262" s="7"/>
      <c r="FWZ262" s="7"/>
      <c r="FXA262" s="7"/>
      <c r="FXB262" s="7"/>
      <c r="FXC262" s="7"/>
      <c r="FXD262" s="7"/>
      <c r="FXE262" s="7"/>
      <c r="FXF262" s="7"/>
      <c r="FXG262" s="7"/>
      <c r="FXH262" s="7"/>
      <c r="FXI262" s="7"/>
      <c r="FXJ262" s="7"/>
      <c r="FXK262" s="7"/>
      <c r="FXL262" s="7"/>
      <c r="FXM262" s="7"/>
      <c r="FXN262" s="7"/>
      <c r="FXO262" s="7"/>
      <c r="FXP262" s="7"/>
      <c r="FXQ262" s="7"/>
      <c r="FXR262" s="7"/>
      <c r="FXS262" s="7"/>
      <c r="FXT262" s="7"/>
      <c r="FXU262" s="7"/>
      <c r="FXV262" s="7"/>
      <c r="FXW262" s="7"/>
      <c r="FXX262" s="7"/>
      <c r="FXY262" s="7"/>
      <c r="FXZ262" s="7"/>
      <c r="FYA262" s="7"/>
      <c r="FYB262" s="7"/>
      <c r="FYC262" s="7"/>
      <c r="FYD262" s="7"/>
      <c r="FYE262" s="7"/>
      <c r="FYF262" s="7"/>
      <c r="FYG262" s="7"/>
      <c r="FYH262" s="7"/>
      <c r="FYI262" s="7"/>
      <c r="FYJ262" s="7"/>
      <c r="FYK262" s="7"/>
      <c r="FYL262" s="7"/>
      <c r="FYM262" s="7"/>
      <c r="FYN262" s="7"/>
      <c r="FYO262" s="7"/>
      <c r="FYP262" s="7"/>
      <c r="FYQ262" s="7"/>
      <c r="FYR262" s="7"/>
      <c r="FYS262" s="7"/>
      <c r="FYT262" s="7"/>
      <c r="FYU262" s="7"/>
      <c r="FYV262" s="7"/>
      <c r="FYW262" s="7"/>
      <c r="FYX262" s="7"/>
      <c r="FYY262" s="7"/>
      <c r="FYZ262" s="7"/>
      <c r="FZA262" s="7"/>
      <c r="FZB262" s="7"/>
      <c r="FZC262" s="7"/>
      <c r="FZD262" s="7"/>
      <c r="FZE262" s="7"/>
      <c r="FZF262" s="7"/>
      <c r="FZG262" s="7"/>
      <c r="FZH262" s="7"/>
      <c r="FZI262" s="7"/>
      <c r="FZJ262" s="7"/>
      <c r="FZK262" s="7"/>
      <c r="FZL262" s="7"/>
      <c r="FZM262" s="7"/>
      <c r="FZN262" s="7"/>
      <c r="FZO262" s="7"/>
      <c r="FZP262" s="7"/>
      <c r="FZQ262" s="7"/>
      <c r="FZR262" s="7"/>
      <c r="FZS262" s="7"/>
      <c r="FZT262" s="7"/>
      <c r="FZU262" s="7"/>
      <c r="FZV262" s="7"/>
      <c r="FZW262" s="7"/>
      <c r="FZX262" s="7"/>
      <c r="FZY262" s="7"/>
      <c r="FZZ262" s="7"/>
      <c r="GAA262" s="7"/>
      <c r="GAB262" s="7"/>
      <c r="GAC262" s="7"/>
      <c r="GAD262" s="7"/>
      <c r="GAE262" s="7"/>
      <c r="GAF262" s="7"/>
      <c r="GAG262" s="7"/>
      <c r="GAH262" s="7"/>
      <c r="GAI262" s="7"/>
      <c r="GAJ262" s="7"/>
      <c r="GAK262" s="7"/>
      <c r="GAL262" s="7"/>
      <c r="GAM262" s="7"/>
      <c r="GAN262" s="7"/>
      <c r="GAO262" s="7"/>
      <c r="GAP262" s="7"/>
      <c r="GAQ262" s="7"/>
      <c r="GAR262" s="7"/>
      <c r="GAS262" s="7"/>
      <c r="GAT262" s="7"/>
      <c r="GAU262" s="7"/>
      <c r="GAV262" s="7"/>
      <c r="GAW262" s="7"/>
      <c r="GAX262" s="7"/>
      <c r="GAY262" s="7"/>
      <c r="GAZ262" s="7"/>
      <c r="GBA262" s="7"/>
      <c r="GBB262" s="7"/>
      <c r="GBC262" s="7"/>
      <c r="GBD262" s="7"/>
      <c r="GBE262" s="7"/>
      <c r="GBF262" s="7"/>
      <c r="GBG262" s="7"/>
      <c r="GBH262" s="7"/>
      <c r="GBI262" s="7"/>
      <c r="GBJ262" s="7"/>
      <c r="GBK262" s="7"/>
      <c r="GBL262" s="7"/>
      <c r="GBM262" s="7"/>
      <c r="GBN262" s="7"/>
      <c r="GBO262" s="7"/>
      <c r="GBP262" s="7"/>
      <c r="GBQ262" s="7"/>
      <c r="GBR262" s="7"/>
      <c r="GBS262" s="7"/>
      <c r="GBT262" s="7"/>
      <c r="GBU262" s="7"/>
      <c r="GBV262" s="7"/>
      <c r="GBW262" s="7"/>
      <c r="GBX262" s="7"/>
      <c r="GBY262" s="7"/>
      <c r="GBZ262" s="7"/>
      <c r="GCA262" s="7"/>
      <c r="GCB262" s="7"/>
      <c r="GCC262" s="7"/>
      <c r="GCD262" s="7"/>
      <c r="GCE262" s="7"/>
      <c r="GCF262" s="7"/>
      <c r="GCG262" s="7"/>
      <c r="GCH262" s="7"/>
      <c r="GCI262" s="7"/>
      <c r="GCJ262" s="7"/>
      <c r="GCK262" s="7"/>
      <c r="GCL262" s="7"/>
      <c r="GCM262" s="7"/>
      <c r="GCN262" s="7"/>
      <c r="GCO262" s="7"/>
      <c r="GCP262" s="7"/>
      <c r="GCQ262" s="7"/>
      <c r="GCR262" s="7"/>
      <c r="GCS262" s="7"/>
      <c r="GCT262" s="7"/>
      <c r="GCU262" s="7"/>
      <c r="GCV262" s="7"/>
      <c r="GCW262" s="7"/>
      <c r="GCX262" s="7"/>
      <c r="GCY262" s="7"/>
      <c r="GCZ262" s="7"/>
      <c r="GDA262" s="7"/>
      <c r="GDB262" s="7"/>
      <c r="GDC262" s="7"/>
      <c r="GDD262" s="7"/>
      <c r="GDE262" s="7"/>
      <c r="GDF262" s="7"/>
      <c r="GDG262" s="7"/>
      <c r="GDH262" s="7"/>
      <c r="GDI262" s="7"/>
      <c r="GDJ262" s="7"/>
      <c r="GDK262" s="7"/>
      <c r="GDL262" s="7"/>
      <c r="GDM262" s="7"/>
      <c r="GDN262" s="7"/>
      <c r="GDO262" s="7"/>
      <c r="GDP262" s="7"/>
      <c r="GDQ262" s="7"/>
      <c r="GDR262" s="7"/>
      <c r="GDS262" s="7"/>
      <c r="GDT262" s="7"/>
      <c r="GDU262" s="7"/>
      <c r="GDV262" s="7"/>
      <c r="GDW262" s="7"/>
      <c r="GDX262" s="7"/>
      <c r="GDY262" s="7"/>
      <c r="GDZ262" s="7"/>
      <c r="GEA262" s="7"/>
      <c r="GEB262" s="7"/>
      <c r="GEC262" s="7"/>
      <c r="GED262" s="7"/>
      <c r="GEE262" s="7"/>
      <c r="GEF262" s="7"/>
      <c r="GEG262" s="7"/>
      <c r="GEH262" s="7"/>
      <c r="GEI262" s="7"/>
      <c r="GEJ262" s="7"/>
      <c r="GEK262" s="7"/>
      <c r="GEL262" s="7"/>
      <c r="GEM262" s="7"/>
      <c r="GEN262" s="7"/>
      <c r="GEO262" s="7"/>
      <c r="GEP262" s="7"/>
      <c r="GEQ262" s="7"/>
      <c r="GER262" s="7"/>
      <c r="GES262" s="7"/>
      <c r="GET262" s="7"/>
      <c r="GEU262" s="7"/>
      <c r="GEV262" s="7"/>
      <c r="GEW262" s="7"/>
      <c r="GEX262" s="7"/>
      <c r="GEY262" s="7"/>
      <c r="GEZ262" s="7"/>
      <c r="GFA262" s="7"/>
      <c r="GFB262" s="7"/>
      <c r="GFC262" s="7"/>
      <c r="GFD262" s="7"/>
      <c r="GFE262" s="7"/>
      <c r="GFF262" s="7"/>
      <c r="GFG262" s="7"/>
      <c r="GFH262" s="7"/>
      <c r="GFI262" s="7"/>
      <c r="GFJ262" s="7"/>
      <c r="GFK262" s="7"/>
      <c r="GFL262" s="7"/>
      <c r="GFM262" s="7"/>
      <c r="GFN262" s="7"/>
      <c r="GFO262" s="7"/>
      <c r="GFP262" s="7"/>
      <c r="GFQ262" s="7"/>
      <c r="GFR262" s="7"/>
      <c r="GFS262" s="7"/>
      <c r="GFT262" s="7"/>
      <c r="GFU262" s="7"/>
      <c r="GFV262" s="7"/>
      <c r="GFW262" s="7"/>
      <c r="GFX262" s="7"/>
      <c r="GFY262" s="7"/>
      <c r="GFZ262" s="7"/>
      <c r="GGA262" s="7"/>
      <c r="GGB262" s="7"/>
      <c r="GGC262" s="7"/>
      <c r="GGD262" s="7"/>
      <c r="GGE262" s="7"/>
      <c r="GGF262" s="7"/>
      <c r="GGG262" s="7"/>
      <c r="GGH262" s="7"/>
      <c r="GGI262" s="7"/>
      <c r="GGJ262" s="7"/>
      <c r="GGK262" s="7"/>
      <c r="GGL262" s="7"/>
      <c r="GGM262" s="7"/>
      <c r="GGN262" s="7"/>
      <c r="GGO262" s="7"/>
      <c r="GGP262" s="7"/>
      <c r="GGQ262" s="7"/>
      <c r="GGR262" s="7"/>
      <c r="GGS262" s="7"/>
      <c r="GGT262" s="7"/>
      <c r="GGU262" s="7"/>
      <c r="GGV262" s="7"/>
      <c r="GGW262" s="7"/>
      <c r="GGX262" s="7"/>
      <c r="GGY262" s="7"/>
      <c r="GGZ262" s="7"/>
      <c r="GHA262" s="7"/>
      <c r="GHB262" s="7"/>
      <c r="GHC262" s="7"/>
      <c r="GHD262" s="7"/>
      <c r="GHE262" s="7"/>
      <c r="GHF262" s="7"/>
      <c r="GHG262" s="7"/>
      <c r="GHH262" s="7"/>
      <c r="GHI262" s="7"/>
      <c r="GHJ262" s="7"/>
      <c r="GHK262" s="7"/>
      <c r="GHL262" s="7"/>
      <c r="GHM262" s="7"/>
      <c r="GHN262" s="7"/>
      <c r="GHO262" s="7"/>
      <c r="GHP262" s="7"/>
      <c r="GHQ262" s="7"/>
      <c r="GHR262" s="7"/>
      <c r="GHS262" s="7"/>
      <c r="GHT262" s="7"/>
      <c r="GHU262" s="7"/>
      <c r="GHV262" s="7"/>
      <c r="GHW262" s="7"/>
      <c r="GHX262" s="7"/>
      <c r="GHY262" s="7"/>
      <c r="GHZ262" s="7"/>
      <c r="GIA262" s="7"/>
      <c r="GIB262" s="7"/>
      <c r="GIC262" s="7"/>
      <c r="GID262" s="7"/>
      <c r="GIE262" s="7"/>
      <c r="GIF262" s="7"/>
      <c r="GIG262" s="7"/>
      <c r="GIH262" s="7"/>
      <c r="GII262" s="7"/>
      <c r="GIJ262" s="7"/>
      <c r="GIK262" s="7"/>
      <c r="GIL262" s="7"/>
      <c r="GIM262" s="7"/>
      <c r="GIN262" s="7"/>
      <c r="GIO262" s="7"/>
      <c r="GIP262" s="7"/>
      <c r="GIQ262" s="7"/>
      <c r="GIR262" s="7"/>
      <c r="GIS262" s="7"/>
      <c r="GIT262" s="7"/>
      <c r="GIU262" s="7"/>
      <c r="GIV262" s="7"/>
      <c r="GIW262" s="7"/>
      <c r="GIX262" s="7"/>
      <c r="GIY262" s="7"/>
      <c r="GIZ262" s="7"/>
      <c r="GJA262" s="7"/>
      <c r="GJB262" s="7"/>
      <c r="GJC262" s="7"/>
      <c r="GJD262" s="7"/>
      <c r="GJE262" s="7"/>
      <c r="GJF262" s="7"/>
      <c r="GJG262" s="7"/>
      <c r="GJH262" s="7"/>
      <c r="GJI262" s="7"/>
      <c r="GJJ262" s="7"/>
      <c r="GJK262" s="7"/>
      <c r="GJL262" s="7"/>
      <c r="GJM262" s="7"/>
      <c r="GJN262" s="7"/>
      <c r="GJO262" s="7"/>
      <c r="GJP262" s="7"/>
      <c r="GJQ262" s="7"/>
      <c r="GJR262" s="7"/>
      <c r="GJS262" s="7"/>
      <c r="GJT262" s="7"/>
      <c r="GJU262" s="7"/>
      <c r="GJV262" s="7"/>
      <c r="GJW262" s="7"/>
      <c r="GJX262" s="7"/>
      <c r="GJY262" s="7"/>
      <c r="GJZ262" s="7"/>
      <c r="GKA262" s="7"/>
      <c r="GKB262" s="7"/>
      <c r="GKC262" s="7"/>
      <c r="GKD262" s="7"/>
      <c r="GKE262" s="7"/>
      <c r="GKF262" s="7"/>
      <c r="GKG262" s="7"/>
      <c r="GKH262" s="7"/>
      <c r="GKI262" s="7"/>
      <c r="GKJ262" s="7"/>
      <c r="GKK262" s="7"/>
      <c r="GKL262" s="7"/>
      <c r="GKM262" s="7"/>
      <c r="GKN262" s="7"/>
      <c r="GKO262" s="7"/>
      <c r="GKP262" s="7"/>
      <c r="GKQ262" s="7"/>
      <c r="GKR262" s="7"/>
      <c r="GKS262" s="7"/>
      <c r="GKT262" s="7"/>
      <c r="GKU262" s="7"/>
      <c r="GKV262" s="7"/>
      <c r="GKW262" s="7"/>
      <c r="GKX262" s="7"/>
      <c r="GKY262" s="7"/>
      <c r="GKZ262" s="7"/>
      <c r="GLA262" s="7"/>
      <c r="GLB262" s="7"/>
      <c r="GLC262" s="7"/>
      <c r="GLD262" s="7"/>
      <c r="GLE262" s="7"/>
      <c r="GLF262" s="7"/>
      <c r="GLG262" s="7"/>
      <c r="GLH262" s="7"/>
      <c r="GLI262" s="7"/>
      <c r="GLJ262" s="7"/>
      <c r="GLK262" s="7"/>
      <c r="GLL262" s="7"/>
      <c r="GLM262" s="7"/>
      <c r="GLN262" s="7"/>
      <c r="GLO262" s="7"/>
      <c r="GLP262" s="7"/>
      <c r="GLQ262" s="7"/>
      <c r="GLR262" s="7"/>
      <c r="GLS262" s="7"/>
      <c r="GLT262" s="7"/>
      <c r="GLU262" s="7"/>
      <c r="GLV262" s="7"/>
      <c r="GLW262" s="7"/>
      <c r="GLX262" s="7"/>
      <c r="GLY262" s="7"/>
      <c r="GLZ262" s="7"/>
      <c r="GMA262" s="7"/>
      <c r="GMB262" s="7"/>
      <c r="GMC262" s="7"/>
      <c r="GMD262" s="7"/>
      <c r="GME262" s="7"/>
      <c r="GMF262" s="7"/>
      <c r="GMG262" s="7"/>
      <c r="GMH262" s="7"/>
      <c r="GMI262" s="7"/>
      <c r="GMJ262" s="7"/>
      <c r="GMK262" s="7"/>
      <c r="GML262" s="7"/>
      <c r="GMM262" s="7"/>
      <c r="GMN262" s="7"/>
      <c r="GMO262" s="7"/>
      <c r="GMP262" s="7"/>
      <c r="GMQ262" s="7"/>
      <c r="GMR262" s="7"/>
      <c r="GMS262" s="7"/>
      <c r="GMT262" s="7"/>
      <c r="GMU262" s="7"/>
      <c r="GMV262" s="7"/>
      <c r="GMW262" s="7"/>
      <c r="GMX262" s="7"/>
      <c r="GMY262" s="7"/>
      <c r="GMZ262" s="7"/>
      <c r="GNA262" s="7"/>
      <c r="GNB262" s="7"/>
      <c r="GNC262" s="7"/>
      <c r="GND262" s="7"/>
      <c r="GNE262" s="7"/>
      <c r="GNF262" s="7"/>
      <c r="GNG262" s="7"/>
      <c r="GNH262" s="7"/>
      <c r="GNI262" s="7"/>
      <c r="GNJ262" s="7"/>
      <c r="GNK262" s="7"/>
      <c r="GNL262" s="7"/>
      <c r="GNM262" s="7"/>
      <c r="GNN262" s="7"/>
      <c r="GNO262" s="7"/>
      <c r="GNP262" s="7"/>
      <c r="GNQ262" s="7"/>
      <c r="GNR262" s="7"/>
      <c r="GNS262" s="7"/>
      <c r="GNT262" s="7"/>
      <c r="GNU262" s="7"/>
      <c r="GNV262" s="7"/>
      <c r="GNW262" s="7"/>
      <c r="GNX262" s="7"/>
      <c r="GNY262" s="7"/>
      <c r="GNZ262" s="7"/>
      <c r="GOA262" s="7"/>
      <c r="GOB262" s="7"/>
      <c r="GOC262" s="7"/>
      <c r="GOD262" s="7"/>
      <c r="GOE262" s="7"/>
      <c r="GOF262" s="7"/>
      <c r="GOG262" s="7"/>
      <c r="GOH262" s="7"/>
      <c r="GOI262" s="7"/>
      <c r="GOJ262" s="7"/>
      <c r="GOK262" s="7"/>
      <c r="GOL262" s="7"/>
      <c r="GOM262" s="7"/>
      <c r="GON262" s="7"/>
      <c r="GOO262" s="7"/>
      <c r="GOP262" s="7"/>
      <c r="GOQ262" s="7"/>
      <c r="GOR262" s="7"/>
      <c r="GOS262" s="7"/>
      <c r="GOT262" s="7"/>
      <c r="GOU262" s="7"/>
      <c r="GOV262" s="7"/>
      <c r="GOW262" s="7"/>
      <c r="GOX262" s="7"/>
      <c r="GOY262" s="7"/>
      <c r="GOZ262" s="7"/>
      <c r="GPA262" s="7"/>
      <c r="GPB262" s="7"/>
      <c r="GPC262" s="7"/>
      <c r="GPD262" s="7"/>
      <c r="GPE262" s="7"/>
      <c r="GPF262" s="7"/>
      <c r="GPG262" s="7"/>
      <c r="GPH262" s="7"/>
      <c r="GPI262" s="7"/>
      <c r="GPJ262" s="7"/>
      <c r="GPK262" s="7"/>
      <c r="GPL262" s="7"/>
      <c r="GPM262" s="7"/>
      <c r="GPN262" s="7"/>
      <c r="GPO262" s="7"/>
      <c r="GPP262" s="7"/>
      <c r="GPQ262" s="7"/>
      <c r="GPR262" s="7"/>
      <c r="GPS262" s="7"/>
      <c r="GPT262" s="7"/>
      <c r="GPU262" s="7"/>
      <c r="GPV262" s="7"/>
      <c r="GPW262" s="7"/>
      <c r="GPX262" s="7"/>
      <c r="GPY262" s="7"/>
      <c r="GPZ262" s="7"/>
      <c r="GQA262" s="7"/>
      <c r="GQB262" s="7"/>
      <c r="GQC262" s="7"/>
      <c r="GQD262" s="7"/>
      <c r="GQE262" s="7"/>
      <c r="GQF262" s="7"/>
      <c r="GQG262" s="7"/>
      <c r="GQH262" s="7"/>
      <c r="GQI262" s="7"/>
      <c r="GQJ262" s="7"/>
      <c r="GQK262" s="7"/>
      <c r="GQL262" s="7"/>
      <c r="GQM262" s="7"/>
      <c r="GQN262" s="7"/>
      <c r="GQO262" s="7"/>
      <c r="GQP262" s="7"/>
      <c r="GQQ262" s="7"/>
      <c r="GQR262" s="7"/>
      <c r="GQS262" s="7"/>
      <c r="GQT262" s="7"/>
      <c r="GQU262" s="7"/>
      <c r="GQV262" s="7"/>
      <c r="GQW262" s="7"/>
      <c r="GQX262" s="7"/>
      <c r="GQY262" s="7"/>
      <c r="GQZ262" s="7"/>
      <c r="GRA262" s="7"/>
      <c r="GRB262" s="7"/>
      <c r="GRC262" s="7"/>
      <c r="GRD262" s="7"/>
      <c r="GRE262" s="7"/>
      <c r="GRF262" s="7"/>
      <c r="GRG262" s="7"/>
      <c r="GRH262" s="7"/>
      <c r="GRI262" s="7"/>
      <c r="GRJ262" s="7"/>
      <c r="GRK262" s="7"/>
      <c r="GRL262" s="7"/>
      <c r="GRM262" s="7"/>
      <c r="GRN262" s="7"/>
      <c r="GRO262" s="7"/>
      <c r="GRP262" s="7"/>
      <c r="GRQ262" s="7"/>
      <c r="GRR262" s="7"/>
      <c r="GRS262" s="7"/>
      <c r="GRT262" s="7"/>
      <c r="GRU262" s="7"/>
      <c r="GRV262" s="7"/>
      <c r="GRW262" s="7"/>
      <c r="GRX262" s="7"/>
      <c r="GRY262" s="7"/>
      <c r="GRZ262" s="7"/>
      <c r="GSA262" s="7"/>
      <c r="GSB262" s="7"/>
      <c r="GSC262" s="7"/>
      <c r="GSD262" s="7"/>
      <c r="GSE262" s="7"/>
      <c r="GSF262" s="7"/>
      <c r="GSG262" s="7"/>
      <c r="GSH262" s="7"/>
      <c r="GSI262" s="7"/>
      <c r="GSJ262" s="7"/>
      <c r="GSK262" s="7"/>
      <c r="GSL262" s="7"/>
      <c r="GSM262" s="7"/>
      <c r="GSN262" s="7"/>
      <c r="GSO262" s="7"/>
      <c r="GSP262" s="7"/>
      <c r="GSQ262" s="7"/>
      <c r="GSR262" s="7"/>
      <c r="GSS262" s="7"/>
      <c r="GST262" s="7"/>
      <c r="GSU262" s="7"/>
      <c r="GSV262" s="7"/>
      <c r="GSW262" s="7"/>
      <c r="GSX262" s="7"/>
      <c r="GSY262" s="7"/>
      <c r="GSZ262" s="7"/>
      <c r="GTA262" s="7"/>
      <c r="GTB262" s="7"/>
      <c r="GTC262" s="7"/>
      <c r="GTD262" s="7"/>
      <c r="GTE262" s="7"/>
      <c r="GTF262" s="7"/>
      <c r="GTG262" s="7"/>
      <c r="GTH262" s="7"/>
      <c r="GTI262" s="7"/>
      <c r="GTJ262" s="7"/>
      <c r="GTK262" s="7"/>
      <c r="GTL262" s="7"/>
      <c r="GTM262" s="7"/>
      <c r="GTN262" s="7"/>
      <c r="GTO262" s="7"/>
      <c r="GTP262" s="7"/>
      <c r="GTQ262" s="7"/>
      <c r="GTR262" s="7"/>
      <c r="GTS262" s="7"/>
      <c r="GTT262" s="7"/>
      <c r="GTU262" s="7"/>
      <c r="GTV262" s="7"/>
      <c r="GTW262" s="7"/>
      <c r="GTX262" s="7"/>
      <c r="GTY262" s="7"/>
      <c r="GTZ262" s="7"/>
      <c r="GUA262" s="7"/>
      <c r="GUB262" s="7"/>
      <c r="GUC262" s="7"/>
      <c r="GUD262" s="7"/>
      <c r="GUE262" s="7"/>
      <c r="GUF262" s="7"/>
      <c r="GUG262" s="7"/>
      <c r="GUH262" s="7"/>
      <c r="GUI262" s="7"/>
      <c r="GUJ262" s="7"/>
      <c r="GUK262" s="7"/>
      <c r="GUL262" s="7"/>
      <c r="GUM262" s="7"/>
      <c r="GUN262" s="7"/>
      <c r="GUO262" s="7"/>
      <c r="GUP262" s="7"/>
      <c r="GUQ262" s="7"/>
      <c r="GUR262" s="7"/>
      <c r="GUS262" s="7"/>
      <c r="GUT262" s="7"/>
      <c r="GUU262" s="7"/>
      <c r="GUV262" s="7"/>
      <c r="GUW262" s="7"/>
      <c r="GUX262" s="7"/>
      <c r="GUY262" s="7"/>
      <c r="GUZ262" s="7"/>
      <c r="GVA262" s="7"/>
      <c r="GVB262" s="7"/>
      <c r="GVC262" s="7"/>
      <c r="GVD262" s="7"/>
      <c r="GVE262" s="7"/>
      <c r="GVF262" s="7"/>
      <c r="GVG262" s="7"/>
      <c r="GVH262" s="7"/>
      <c r="GVI262" s="7"/>
      <c r="GVJ262" s="7"/>
      <c r="GVK262" s="7"/>
      <c r="GVL262" s="7"/>
      <c r="GVM262" s="7"/>
      <c r="GVN262" s="7"/>
      <c r="GVO262" s="7"/>
      <c r="GVP262" s="7"/>
      <c r="GVQ262" s="7"/>
      <c r="GVR262" s="7"/>
      <c r="GVS262" s="7"/>
      <c r="GVT262" s="7"/>
      <c r="GVU262" s="7"/>
      <c r="GVV262" s="7"/>
      <c r="GVW262" s="7"/>
      <c r="GVX262" s="7"/>
      <c r="GVY262" s="7"/>
      <c r="GVZ262" s="7"/>
      <c r="GWA262" s="7"/>
      <c r="GWB262" s="7"/>
      <c r="GWC262" s="7"/>
      <c r="GWD262" s="7"/>
      <c r="GWE262" s="7"/>
      <c r="GWF262" s="7"/>
      <c r="GWG262" s="7"/>
      <c r="GWH262" s="7"/>
      <c r="GWI262" s="7"/>
      <c r="GWJ262" s="7"/>
      <c r="GWK262" s="7"/>
      <c r="GWL262" s="7"/>
      <c r="GWM262" s="7"/>
      <c r="GWN262" s="7"/>
      <c r="GWO262" s="7"/>
      <c r="GWP262" s="7"/>
      <c r="GWQ262" s="7"/>
      <c r="GWR262" s="7"/>
      <c r="GWS262" s="7"/>
      <c r="GWT262" s="7"/>
      <c r="GWU262" s="7"/>
      <c r="GWV262" s="7"/>
      <c r="GWW262" s="7"/>
      <c r="GWX262" s="7"/>
      <c r="GWY262" s="7"/>
      <c r="GWZ262" s="7"/>
      <c r="GXA262" s="7"/>
      <c r="GXB262" s="7"/>
      <c r="GXC262" s="7"/>
      <c r="GXD262" s="7"/>
      <c r="GXE262" s="7"/>
      <c r="GXF262" s="7"/>
      <c r="GXG262" s="7"/>
      <c r="GXH262" s="7"/>
      <c r="GXI262" s="7"/>
      <c r="GXJ262" s="7"/>
      <c r="GXK262" s="7"/>
      <c r="GXL262" s="7"/>
      <c r="GXM262" s="7"/>
      <c r="GXN262" s="7"/>
      <c r="GXO262" s="7"/>
      <c r="GXP262" s="7"/>
      <c r="GXQ262" s="7"/>
      <c r="GXR262" s="7"/>
      <c r="GXS262" s="7"/>
      <c r="GXT262" s="7"/>
      <c r="GXU262" s="7"/>
      <c r="GXV262" s="7"/>
      <c r="GXW262" s="7"/>
      <c r="GXX262" s="7"/>
      <c r="GXY262" s="7"/>
      <c r="GXZ262" s="7"/>
      <c r="GYA262" s="7"/>
      <c r="GYB262" s="7"/>
      <c r="GYC262" s="7"/>
      <c r="GYD262" s="7"/>
      <c r="GYE262" s="7"/>
      <c r="GYF262" s="7"/>
      <c r="GYG262" s="7"/>
      <c r="GYH262" s="7"/>
      <c r="GYI262" s="7"/>
      <c r="GYJ262" s="7"/>
      <c r="GYK262" s="7"/>
      <c r="GYL262" s="7"/>
      <c r="GYM262" s="7"/>
      <c r="GYN262" s="7"/>
      <c r="GYO262" s="7"/>
      <c r="GYP262" s="7"/>
      <c r="GYQ262" s="7"/>
      <c r="GYR262" s="7"/>
      <c r="GYS262" s="7"/>
      <c r="GYT262" s="7"/>
      <c r="GYU262" s="7"/>
      <c r="GYV262" s="7"/>
      <c r="GYW262" s="7"/>
      <c r="GYX262" s="7"/>
      <c r="GYY262" s="7"/>
      <c r="GYZ262" s="7"/>
      <c r="GZA262" s="7"/>
      <c r="GZB262" s="7"/>
      <c r="GZC262" s="7"/>
      <c r="GZD262" s="7"/>
      <c r="GZE262" s="7"/>
      <c r="GZF262" s="7"/>
      <c r="GZG262" s="7"/>
      <c r="GZH262" s="7"/>
      <c r="GZI262" s="7"/>
      <c r="GZJ262" s="7"/>
      <c r="GZK262" s="7"/>
      <c r="GZL262" s="7"/>
      <c r="GZM262" s="7"/>
      <c r="GZN262" s="7"/>
      <c r="GZO262" s="7"/>
      <c r="GZP262" s="7"/>
      <c r="GZQ262" s="7"/>
      <c r="GZR262" s="7"/>
      <c r="GZS262" s="7"/>
      <c r="GZT262" s="7"/>
      <c r="GZU262" s="7"/>
      <c r="GZV262" s="7"/>
      <c r="GZW262" s="7"/>
      <c r="GZX262" s="7"/>
      <c r="GZY262" s="7"/>
      <c r="GZZ262" s="7"/>
      <c r="HAA262" s="7"/>
      <c r="HAB262" s="7"/>
      <c r="HAC262" s="7"/>
      <c r="HAD262" s="7"/>
      <c r="HAE262" s="7"/>
      <c r="HAF262" s="7"/>
      <c r="HAG262" s="7"/>
      <c r="HAH262" s="7"/>
      <c r="HAI262" s="7"/>
      <c r="HAJ262" s="7"/>
      <c r="HAK262" s="7"/>
      <c r="HAL262" s="7"/>
      <c r="HAM262" s="7"/>
      <c r="HAN262" s="7"/>
      <c r="HAO262" s="7"/>
      <c r="HAP262" s="7"/>
      <c r="HAQ262" s="7"/>
      <c r="HAR262" s="7"/>
      <c r="HAS262" s="7"/>
      <c r="HAT262" s="7"/>
      <c r="HAU262" s="7"/>
      <c r="HAV262" s="7"/>
      <c r="HAW262" s="7"/>
      <c r="HAX262" s="7"/>
      <c r="HAY262" s="7"/>
      <c r="HAZ262" s="7"/>
      <c r="HBA262" s="7"/>
      <c r="HBB262" s="7"/>
      <c r="HBC262" s="7"/>
      <c r="HBD262" s="7"/>
      <c r="HBE262" s="7"/>
      <c r="HBF262" s="7"/>
      <c r="HBG262" s="7"/>
      <c r="HBH262" s="7"/>
      <c r="HBI262" s="7"/>
      <c r="HBJ262" s="7"/>
      <c r="HBK262" s="7"/>
      <c r="HBL262" s="7"/>
      <c r="HBM262" s="7"/>
      <c r="HBN262" s="7"/>
      <c r="HBO262" s="7"/>
      <c r="HBP262" s="7"/>
      <c r="HBQ262" s="7"/>
      <c r="HBR262" s="7"/>
      <c r="HBS262" s="7"/>
      <c r="HBT262" s="7"/>
      <c r="HBU262" s="7"/>
      <c r="HBV262" s="7"/>
      <c r="HBW262" s="7"/>
      <c r="HBX262" s="7"/>
      <c r="HBY262" s="7"/>
      <c r="HBZ262" s="7"/>
      <c r="HCA262" s="7"/>
      <c r="HCB262" s="7"/>
      <c r="HCC262" s="7"/>
      <c r="HCD262" s="7"/>
      <c r="HCE262" s="7"/>
      <c r="HCF262" s="7"/>
      <c r="HCG262" s="7"/>
      <c r="HCH262" s="7"/>
      <c r="HCI262" s="7"/>
      <c r="HCJ262" s="7"/>
      <c r="HCK262" s="7"/>
      <c r="HCL262" s="7"/>
      <c r="HCM262" s="7"/>
      <c r="HCN262" s="7"/>
      <c r="HCO262" s="7"/>
      <c r="HCP262" s="7"/>
      <c r="HCQ262" s="7"/>
      <c r="HCR262" s="7"/>
      <c r="HCS262" s="7"/>
      <c r="HCT262" s="7"/>
      <c r="HCU262" s="7"/>
      <c r="HCV262" s="7"/>
      <c r="HCW262" s="7"/>
      <c r="HCX262" s="7"/>
      <c r="HCY262" s="7"/>
      <c r="HCZ262" s="7"/>
      <c r="HDA262" s="7"/>
      <c r="HDB262" s="7"/>
      <c r="HDC262" s="7"/>
      <c r="HDD262" s="7"/>
      <c r="HDE262" s="7"/>
      <c r="HDF262" s="7"/>
      <c r="HDG262" s="7"/>
      <c r="HDH262" s="7"/>
      <c r="HDI262" s="7"/>
      <c r="HDJ262" s="7"/>
      <c r="HDK262" s="7"/>
      <c r="HDL262" s="7"/>
      <c r="HDM262" s="7"/>
      <c r="HDN262" s="7"/>
      <c r="HDO262" s="7"/>
      <c r="HDP262" s="7"/>
      <c r="HDQ262" s="7"/>
      <c r="HDR262" s="7"/>
      <c r="HDS262" s="7"/>
      <c r="HDT262" s="7"/>
      <c r="HDU262" s="7"/>
      <c r="HDV262" s="7"/>
      <c r="HDW262" s="7"/>
      <c r="HDX262" s="7"/>
      <c r="HDY262" s="7"/>
      <c r="HDZ262" s="7"/>
      <c r="HEA262" s="7"/>
      <c r="HEB262" s="7"/>
      <c r="HEC262" s="7"/>
      <c r="HED262" s="7"/>
      <c r="HEE262" s="7"/>
      <c r="HEF262" s="7"/>
      <c r="HEG262" s="7"/>
      <c r="HEH262" s="7"/>
      <c r="HEI262" s="7"/>
      <c r="HEJ262" s="7"/>
      <c r="HEK262" s="7"/>
      <c r="HEL262" s="7"/>
      <c r="HEM262" s="7"/>
      <c r="HEN262" s="7"/>
      <c r="HEO262" s="7"/>
      <c r="HEP262" s="7"/>
      <c r="HEQ262" s="7"/>
      <c r="HER262" s="7"/>
      <c r="HES262" s="7"/>
      <c r="HET262" s="7"/>
      <c r="HEU262" s="7"/>
      <c r="HEV262" s="7"/>
      <c r="HEW262" s="7"/>
      <c r="HEX262" s="7"/>
      <c r="HEY262" s="7"/>
      <c r="HEZ262" s="7"/>
      <c r="HFA262" s="7"/>
      <c r="HFB262" s="7"/>
      <c r="HFC262" s="7"/>
      <c r="HFD262" s="7"/>
      <c r="HFE262" s="7"/>
      <c r="HFF262" s="7"/>
      <c r="HFG262" s="7"/>
      <c r="HFH262" s="7"/>
      <c r="HFI262" s="7"/>
      <c r="HFJ262" s="7"/>
      <c r="HFK262" s="7"/>
      <c r="HFL262" s="7"/>
      <c r="HFM262" s="7"/>
      <c r="HFN262" s="7"/>
      <c r="HFO262" s="7"/>
      <c r="HFP262" s="7"/>
      <c r="HFQ262" s="7"/>
      <c r="HFR262" s="7"/>
      <c r="HFS262" s="7"/>
      <c r="HFT262" s="7"/>
      <c r="HFU262" s="7"/>
      <c r="HFV262" s="7"/>
      <c r="HFW262" s="7"/>
      <c r="HFX262" s="7"/>
      <c r="HFY262" s="7"/>
      <c r="HFZ262" s="7"/>
      <c r="HGA262" s="7"/>
      <c r="HGB262" s="7"/>
      <c r="HGC262" s="7"/>
      <c r="HGD262" s="7"/>
      <c r="HGE262" s="7"/>
      <c r="HGF262" s="7"/>
      <c r="HGG262" s="7"/>
      <c r="HGH262" s="7"/>
      <c r="HGI262" s="7"/>
      <c r="HGJ262" s="7"/>
      <c r="HGK262" s="7"/>
      <c r="HGL262" s="7"/>
      <c r="HGM262" s="7"/>
      <c r="HGN262" s="7"/>
      <c r="HGO262" s="7"/>
      <c r="HGP262" s="7"/>
      <c r="HGQ262" s="7"/>
      <c r="HGR262" s="7"/>
      <c r="HGS262" s="7"/>
      <c r="HGT262" s="7"/>
      <c r="HGU262" s="7"/>
      <c r="HGV262" s="7"/>
      <c r="HGW262" s="7"/>
      <c r="HGX262" s="7"/>
      <c r="HGY262" s="7"/>
      <c r="HGZ262" s="7"/>
      <c r="HHA262" s="7"/>
      <c r="HHB262" s="7"/>
      <c r="HHC262" s="7"/>
      <c r="HHD262" s="7"/>
      <c r="HHE262" s="7"/>
      <c r="HHF262" s="7"/>
      <c r="HHG262" s="7"/>
      <c r="HHH262" s="7"/>
      <c r="HHI262" s="7"/>
      <c r="HHJ262" s="7"/>
      <c r="HHK262" s="7"/>
      <c r="HHL262" s="7"/>
      <c r="HHM262" s="7"/>
      <c r="HHN262" s="7"/>
      <c r="HHO262" s="7"/>
      <c r="HHP262" s="7"/>
      <c r="HHQ262" s="7"/>
      <c r="HHR262" s="7"/>
      <c r="HHS262" s="7"/>
      <c r="HHT262" s="7"/>
      <c r="HHU262" s="7"/>
      <c r="HHV262" s="7"/>
      <c r="HHW262" s="7"/>
      <c r="HHX262" s="7"/>
      <c r="HHY262" s="7"/>
      <c r="HHZ262" s="7"/>
      <c r="HIA262" s="7"/>
      <c r="HIB262" s="7"/>
      <c r="HIC262" s="7"/>
      <c r="HID262" s="7"/>
      <c r="HIE262" s="7"/>
      <c r="HIF262" s="7"/>
      <c r="HIG262" s="7"/>
      <c r="HIH262" s="7"/>
      <c r="HII262" s="7"/>
      <c r="HIJ262" s="7"/>
      <c r="HIK262" s="7"/>
      <c r="HIL262" s="7"/>
      <c r="HIM262" s="7"/>
      <c r="HIN262" s="7"/>
      <c r="HIO262" s="7"/>
      <c r="HIP262" s="7"/>
      <c r="HIQ262" s="7"/>
      <c r="HIR262" s="7"/>
      <c r="HIS262" s="7"/>
      <c r="HIT262" s="7"/>
      <c r="HIU262" s="7"/>
      <c r="HIV262" s="7"/>
      <c r="HIW262" s="7"/>
      <c r="HIX262" s="7"/>
      <c r="HIY262" s="7"/>
      <c r="HIZ262" s="7"/>
      <c r="HJA262" s="7"/>
      <c r="HJB262" s="7"/>
      <c r="HJC262" s="7"/>
      <c r="HJD262" s="7"/>
      <c r="HJE262" s="7"/>
      <c r="HJF262" s="7"/>
      <c r="HJG262" s="7"/>
      <c r="HJH262" s="7"/>
      <c r="HJI262" s="7"/>
      <c r="HJJ262" s="7"/>
      <c r="HJK262" s="7"/>
      <c r="HJL262" s="7"/>
      <c r="HJM262" s="7"/>
      <c r="HJN262" s="7"/>
      <c r="HJO262" s="7"/>
      <c r="HJP262" s="7"/>
      <c r="HJQ262" s="7"/>
      <c r="HJR262" s="7"/>
      <c r="HJS262" s="7"/>
      <c r="HJT262" s="7"/>
      <c r="HJU262" s="7"/>
      <c r="HJV262" s="7"/>
      <c r="HJW262" s="7"/>
      <c r="HJX262" s="7"/>
      <c r="HJY262" s="7"/>
      <c r="HJZ262" s="7"/>
      <c r="HKA262" s="7"/>
      <c r="HKB262" s="7"/>
      <c r="HKC262" s="7"/>
      <c r="HKD262" s="7"/>
      <c r="HKE262" s="7"/>
      <c r="HKF262" s="7"/>
      <c r="HKG262" s="7"/>
      <c r="HKH262" s="7"/>
      <c r="HKI262" s="7"/>
      <c r="HKJ262" s="7"/>
      <c r="HKK262" s="7"/>
      <c r="HKL262" s="7"/>
      <c r="HKM262" s="7"/>
      <c r="HKN262" s="7"/>
      <c r="HKO262" s="7"/>
      <c r="HKP262" s="7"/>
      <c r="HKQ262" s="7"/>
      <c r="HKR262" s="7"/>
      <c r="HKS262" s="7"/>
      <c r="HKT262" s="7"/>
      <c r="HKU262" s="7"/>
      <c r="HKV262" s="7"/>
      <c r="HKW262" s="7"/>
      <c r="HKX262" s="7"/>
      <c r="HKY262" s="7"/>
      <c r="HKZ262" s="7"/>
      <c r="HLA262" s="7"/>
      <c r="HLB262" s="7"/>
      <c r="HLC262" s="7"/>
      <c r="HLD262" s="7"/>
      <c r="HLE262" s="7"/>
      <c r="HLF262" s="7"/>
      <c r="HLG262" s="7"/>
      <c r="HLH262" s="7"/>
      <c r="HLI262" s="7"/>
      <c r="HLJ262" s="7"/>
      <c r="HLK262" s="7"/>
      <c r="HLL262" s="7"/>
      <c r="HLM262" s="7"/>
      <c r="HLN262" s="7"/>
      <c r="HLO262" s="7"/>
      <c r="HLP262" s="7"/>
      <c r="HLQ262" s="7"/>
      <c r="HLR262" s="7"/>
      <c r="HLS262" s="7"/>
      <c r="HLT262" s="7"/>
      <c r="HLU262" s="7"/>
      <c r="HLV262" s="7"/>
      <c r="HLW262" s="7"/>
      <c r="HLX262" s="7"/>
      <c r="HLY262" s="7"/>
      <c r="HLZ262" s="7"/>
      <c r="HMA262" s="7"/>
      <c r="HMB262" s="7"/>
      <c r="HMC262" s="7"/>
      <c r="HMD262" s="7"/>
      <c r="HME262" s="7"/>
      <c r="HMF262" s="7"/>
      <c r="HMG262" s="7"/>
      <c r="HMH262" s="7"/>
      <c r="HMI262" s="7"/>
      <c r="HMJ262" s="7"/>
      <c r="HMK262" s="7"/>
      <c r="HML262" s="7"/>
      <c r="HMM262" s="7"/>
      <c r="HMN262" s="7"/>
      <c r="HMO262" s="7"/>
      <c r="HMP262" s="7"/>
      <c r="HMQ262" s="7"/>
      <c r="HMR262" s="7"/>
      <c r="HMS262" s="7"/>
      <c r="HMT262" s="7"/>
      <c r="HMU262" s="7"/>
      <c r="HMV262" s="7"/>
      <c r="HMW262" s="7"/>
      <c r="HMX262" s="7"/>
      <c r="HMY262" s="7"/>
      <c r="HMZ262" s="7"/>
      <c r="HNA262" s="7"/>
      <c r="HNB262" s="7"/>
      <c r="HNC262" s="7"/>
      <c r="HND262" s="7"/>
      <c r="HNE262" s="7"/>
      <c r="HNF262" s="7"/>
      <c r="HNG262" s="7"/>
      <c r="HNH262" s="7"/>
      <c r="HNI262" s="7"/>
      <c r="HNJ262" s="7"/>
      <c r="HNK262" s="7"/>
      <c r="HNL262" s="7"/>
      <c r="HNM262" s="7"/>
      <c r="HNN262" s="7"/>
      <c r="HNO262" s="7"/>
      <c r="HNP262" s="7"/>
      <c r="HNQ262" s="7"/>
      <c r="HNR262" s="7"/>
      <c r="HNS262" s="7"/>
      <c r="HNT262" s="7"/>
      <c r="HNU262" s="7"/>
      <c r="HNV262" s="7"/>
      <c r="HNW262" s="7"/>
      <c r="HNX262" s="7"/>
      <c r="HNY262" s="7"/>
      <c r="HNZ262" s="7"/>
      <c r="HOA262" s="7"/>
      <c r="HOB262" s="7"/>
      <c r="HOC262" s="7"/>
      <c r="HOD262" s="7"/>
      <c r="HOE262" s="7"/>
      <c r="HOF262" s="7"/>
      <c r="HOG262" s="7"/>
      <c r="HOH262" s="7"/>
      <c r="HOI262" s="7"/>
      <c r="HOJ262" s="7"/>
      <c r="HOK262" s="7"/>
      <c r="HOL262" s="7"/>
      <c r="HOM262" s="7"/>
      <c r="HON262" s="7"/>
      <c r="HOO262" s="7"/>
      <c r="HOP262" s="7"/>
      <c r="HOQ262" s="7"/>
      <c r="HOR262" s="7"/>
      <c r="HOS262" s="7"/>
      <c r="HOT262" s="7"/>
      <c r="HOU262" s="7"/>
      <c r="HOV262" s="7"/>
      <c r="HOW262" s="7"/>
      <c r="HOX262" s="7"/>
      <c r="HOY262" s="7"/>
      <c r="HOZ262" s="7"/>
      <c r="HPA262" s="7"/>
      <c r="HPB262" s="7"/>
      <c r="HPC262" s="7"/>
      <c r="HPD262" s="7"/>
      <c r="HPE262" s="7"/>
      <c r="HPF262" s="7"/>
      <c r="HPG262" s="7"/>
      <c r="HPH262" s="7"/>
      <c r="HPI262" s="7"/>
      <c r="HPJ262" s="7"/>
      <c r="HPK262" s="7"/>
      <c r="HPL262" s="7"/>
      <c r="HPM262" s="7"/>
      <c r="HPN262" s="7"/>
      <c r="HPO262" s="7"/>
      <c r="HPP262" s="7"/>
      <c r="HPQ262" s="7"/>
      <c r="HPR262" s="7"/>
      <c r="HPS262" s="7"/>
      <c r="HPT262" s="7"/>
      <c r="HPU262" s="7"/>
      <c r="HPV262" s="7"/>
      <c r="HPW262" s="7"/>
      <c r="HPX262" s="7"/>
      <c r="HPY262" s="7"/>
      <c r="HPZ262" s="7"/>
      <c r="HQA262" s="7"/>
      <c r="HQB262" s="7"/>
      <c r="HQC262" s="7"/>
      <c r="HQD262" s="7"/>
      <c r="HQE262" s="7"/>
      <c r="HQF262" s="7"/>
      <c r="HQG262" s="7"/>
      <c r="HQH262" s="7"/>
      <c r="HQI262" s="7"/>
      <c r="HQJ262" s="7"/>
      <c r="HQK262" s="7"/>
      <c r="HQL262" s="7"/>
      <c r="HQM262" s="7"/>
      <c r="HQN262" s="7"/>
      <c r="HQO262" s="7"/>
      <c r="HQP262" s="7"/>
      <c r="HQQ262" s="7"/>
      <c r="HQR262" s="7"/>
      <c r="HQS262" s="7"/>
      <c r="HQT262" s="7"/>
      <c r="HQU262" s="7"/>
      <c r="HQV262" s="7"/>
      <c r="HQW262" s="7"/>
      <c r="HQX262" s="7"/>
      <c r="HQY262" s="7"/>
      <c r="HQZ262" s="7"/>
      <c r="HRA262" s="7"/>
      <c r="HRB262" s="7"/>
      <c r="HRC262" s="7"/>
      <c r="HRD262" s="7"/>
      <c r="HRE262" s="7"/>
      <c r="HRF262" s="7"/>
      <c r="HRG262" s="7"/>
      <c r="HRH262" s="7"/>
      <c r="HRI262" s="7"/>
      <c r="HRJ262" s="7"/>
      <c r="HRK262" s="7"/>
      <c r="HRL262" s="7"/>
      <c r="HRM262" s="7"/>
      <c r="HRN262" s="7"/>
      <c r="HRO262" s="7"/>
      <c r="HRP262" s="7"/>
      <c r="HRQ262" s="7"/>
      <c r="HRR262" s="7"/>
      <c r="HRS262" s="7"/>
      <c r="HRT262" s="7"/>
      <c r="HRU262" s="7"/>
      <c r="HRV262" s="7"/>
      <c r="HRW262" s="7"/>
      <c r="HRX262" s="7"/>
      <c r="HRY262" s="7"/>
      <c r="HRZ262" s="7"/>
      <c r="HSA262" s="7"/>
      <c r="HSB262" s="7"/>
      <c r="HSC262" s="7"/>
      <c r="HSD262" s="7"/>
      <c r="HSE262" s="7"/>
      <c r="HSF262" s="7"/>
      <c r="HSG262" s="7"/>
      <c r="HSH262" s="7"/>
      <c r="HSI262" s="7"/>
      <c r="HSJ262" s="7"/>
      <c r="HSK262" s="7"/>
      <c r="HSL262" s="7"/>
      <c r="HSM262" s="7"/>
      <c r="HSN262" s="7"/>
      <c r="HSO262" s="7"/>
      <c r="HSP262" s="7"/>
      <c r="HSQ262" s="7"/>
      <c r="HSR262" s="7"/>
      <c r="HSS262" s="7"/>
      <c r="HST262" s="7"/>
      <c r="HSU262" s="7"/>
      <c r="HSV262" s="7"/>
      <c r="HSW262" s="7"/>
      <c r="HSX262" s="7"/>
      <c r="HSY262" s="7"/>
      <c r="HSZ262" s="7"/>
      <c r="HTA262" s="7"/>
      <c r="HTB262" s="7"/>
      <c r="HTC262" s="7"/>
      <c r="HTD262" s="7"/>
      <c r="HTE262" s="7"/>
      <c r="HTF262" s="7"/>
      <c r="HTG262" s="7"/>
      <c r="HTH262" s="7"/>
      <c r="HTI262" s="7"/>
      <c r="HTJ262" s="7"/>
      <c r="HTK262" s="7"/>
      <c r="HTL262" s="7"/>
      <c r="HTM262" s="7"/>
      <c r="HTN262" s="7"/>
      <c r="HTO262" s="7"/>
      <c r="HTP262" s="7"/>
      <c r="HTQ262" s="7"/>
      <c r="HTR262" s="7"/>
      <c r="HTS262" s="7"/>
      <c r="HTT262" s="7"/>
      <c r="HTU262" s="7"/>
      <c r="HTV262" s="7"/>
      <c r="HTW262" s="7"/>
      <c r="HTX262" s="7"/>
      <c r="HTY262" s="7"/>
      <c r="HTZ262" s="7"/>
      <c r="HUA262" s="7"/>
      <c r="HUB262" s="7"/>
      <c r="HUC262" s="7"/>
      <c r="HUD262" s="7"/>
      <c r="HUE262" s="7"/>
      <c r="HUF262" s="7"/>
      <c r="HUG262" s="7"/>
      <c r="HUH262" s="7"/>
      <c r="HUI262" s="7"/>
      <c r="HUJ262" s="7"/>
      <c r="HUK262" s="7"/>
      <c r="HUL262" s="7"/>
      <c r="HUM262" s="7"/>
      <c r="HUN262" s="7"/>
      <c r="HUO262" s="7"/>
      <c r="HUP262" s="7"/>
      <c r="HUQ262" s="7"/>
      <c r="HUR262" s="7"/>
      <c r="HUS262" s="7"/>
      <c r="HUT262" s="7"/>
      <c r="HUU262" s="7"/>
      <c r="HUV262" s="7"/>
      <c r="HUW262" s="7"/>
      <c r="HUX262" s="7"/>
      <c r="HUY262" s="7"/>
      <c r="HUZ262" s="7"/>
      <c r="HVA262" s="7"/>
      <c r="HVB262" s="7"/>
      <c r="HVC262" s="7"/>
      <c r="HVD262" s="7"/>
      <c r="HVE262" s="7"/>
      <c r="HVF262" s="7"/>
      <c r="HVG262" s="7"/>
      <c r="HVH262" s="7"/>
      <c r="HVI262" s="7"/>
      <c r="HVJ262" s="7"/>
      <c r="HVK262" s="7"/>
      <c r="HVL262" s="7"/>
      <c r="HVM262" s="7"/>
      <c r="HVN262" s="7"/>
      <c r="HVO262" s="7"/>
      <c r="HVP262" s="7"/>
      <c r="HVQ262" s="7"/>
      <c r="HVR262" s="7"/>
      <c r="HVS262" s="7"/>
      <c r="HVT262" s="7"/>
      <c r="HVU262" s="7"/>
      <c r="HVV262" s="7"/>
      <c r="HVW262" s="7"/>
      <c r="HVX262" s="7"/>
      <c r="HVY262" s="7"/>
      <c r="HVZ262" s="7"/>
      <c r="HWA262" s="7"/>
      <c r="HWB262" s="7"/>
      <c r="HWC262" s="7"/>
      <c r="HWD262" s="7"/>
      <c r="HWE262" s="7"/>
      <c r="HWF262" s="7"/>
      <c r="HWG262" s="7"/>
      <c r="HWH262" s="7"/>
      <c r="HWI262" s="7"/>
      <c r="HWJ262" s="7"/>
      <c r="HWK262" s="7"/>
      <c r="HWL262" s="7"/>
      <c r="HWM262" s="7"/>
      <c r="HWN262" s="7"/>
      <c r="HWO262" s="7"/>
      <c r="HWP262" s="7"/>
      <c r="HWQ262" s="7"/>
      <c r="HWR262" s="7"/>
      <c r="HWS262" s="7"/>
      <c r="HWT262" s="7"/>
      <c r="HWU262" s="7"/>
      <c r="HWV262" s="7"/>
      <c r="HWW262" s="7"/>
      <c r="HWX262" s="7"/>
      <c r="HWY262" s="7"/>
      <c r="HWZ262" s="7"/>
      <c r="HXA262" s="7"/>
      <c r="HXB262" s="7"/>
      <c r="HXC262" s="7"/>
      <c r="HXD262" s="7"/>
      <c r="HXE262" s="7"/>
      <c r="HXF262" s="7"/>
      <c r="HXG262" s="7"/>
      <c r="HXH262" s="7"/>
      <c r="HXI262" s="7"/>
      <c r="HXJ262" s="7"/>
      <c r="HXK262" s="7"/>
      <c r="HXL262" s="7"/>
      <c r="HXM262" s="7"/>
      <c r="HXN262" s="7"/>
      <c r="HXO262" s="7"/>
      <c r="HXP262" s="7"/>
      <c r="HXQ262" s="7"/>
      <c r="HXR262" s="7"/>
      <c r="HXS262" s="7"/>
      <c r="HXT262" s="7"/>
      <c r="HXU262" s="7"/>
      <c r="HXV262" s="7"/>
      <c r="HXW262" s="7"/>
      <c r="HXX262" s="7"/>
      <c r="HXY262" s="7"/>
      <c r="HXZ262" s="7"/>
      <c r="HYA262" s="7"/>
      <c r="HYB262" s="7"/>
      <c r="HYC262" s="7"/>
      <c r="HYD262" s="7"/>
      <c r="HYE262" s="7"/>
      <c r="HYF262" s="7"/>
      <c r="HYG262" s="7"/>
      <c r="HYH262" s="7"/>
      <c r="HYI262" s="7"/>
      <c r="HYJ262" s="7"/>
      <c r="HYK262" s="7"/>
      <c r="HYL262" s="7"/>
      <c r="HYM262" s="7"/>
      <c r="HYN262" s="7"/>
      <c r="HYO262" s="7"/>
      <c r="HYP262" s="7"/>
      <c r="HYQ262" s="7"/>
      <c r="HYR262" s="7"/>
      <c r="HYS262" s="7"/>
      <c r="HYT262" s="7"/>
      <c r="HYU262" s="7"/>
      <c r="HYV262" s="7"/>
      <c r="HYW262" s="7"/>
      <c r="HYX262" s="7"/>
      <c r="HYY262" s="7"/>
      <c r="HYZ262" s="7"/>
      <c r="HZA262" s="7"/>
      <c r="HZB262" s="7"/>
      <c r="HZC262" s="7"/>
      <c r="HZD262" s="7"/>
      <c r="HZE262" s="7"/>
      <c r="HZF262" s="7"/>
      <c r="HZG262" s="7"/>
      <c r="HZH262" s="7"/>
      <c r="HZI262" s="7"/>
      <c r="HZJ262" s="7"/>
      <c r="HZK262" s="7"/>
      <c r="HZL262" s="7"/>
      <c r="HZM262" s="7"/>
      <c r="HZN262" s="7"/>
      <c r="HZO262" s="7"/>
      <c r="HZP262" s="7"/>
      <c r="HZQ262" s="7"/>
      <c r="HZR262" s="7"/>
      <c r="HZS262" s="7"/>
      <c r="HZT262" s="7"/>
      <c r="HZU262" s="7"/>
      <c r="HZV262" s="7"/>
      <c r="HZW262" s="7"/>
      <c r="HZX262" s="7"/>
      <c r="HZY262" s="7"/>
      <c r="HZZ262" s="7"/>
      <c r="IAA262" s="7"/>
      <c r="IAB262" s="7"/>
      <c r="IAC262" s="7"/>
      <c r="IAD262" s="7"/>
      <c r="IAE262" s="7"/>
      <c r="IAF262" s="7"/>
      <c r="IAG262" s="7"/>
      <c r="IAH262" s="7"/>
      <c r="IAI262" s="7"/>
      <c r="IAJ262" s="7"/>
      <c r="IAK262" s="7"/>
      <c r="IAL262" s="7"/>
      <c r="IAM262" s="7"/>
      <c r="IAN262" s="7"/>
      <c r="IAO262" s="7"/>
      <c r="IAP262" s="7"/>
      <c r="IAQ262" s="7"/>
      <c r="IAR262" s="7"/>
      <c r="IAS262" s="7"/>
      <c r="IAT262" s="7"/>
      <c r="IAU262" s="7"/>
      <c r="IAV262" s="7"/>
      <c r="IAW262" s="7"/>
      <c r="IAX262" s="7"/>
      <c r="IAY262" s="7"/>
      <c r="IAZ262" s="7"/>
      <c r="IBA262" s="7"/>
      <c r="IBB262" s="7"/>
      <c r="IBC262" s="7"/>
      <c r="IBD262" s="7"/>
      <c r="IBE262" s="7"/>
      <c r="IBF262" s="7"/>
      <c r="IBG262" s="7"/>
      <c r="IBH262" s="7"/>
      <c r="IBI262" s="7"/>
      <c r="IBJ262" s="7"/>
      <c r="IBK262" s="7"/>
      <c r="IBL262" s="7"/>
      <c r="IBM262" s="7"/>
      <c r="IBN262" s="7"/>
      <c r="IBO262" s="7"/>
      <c r="IBP262" s="7"/>
      <c r="IBQ262" s="7"/>
      <c r="IBR262" s="7"/>
      <c r="IBS262" s="7"/>
      <c r="IBT262" s="7"/>
      <c r="IBU262" s="7"/>
      <c r="IBV262" s="7"/>
      <c r="IBW262" s="7"/>
      <c r="IBX262" s="7"/>
      <c r="IBY262" s="7"/>
      <c r="IBZ262" s="7"/>
      <c r="ICA262" s="7"/>
      <c r="ICB262" s="7"/>
      <c r="ICC262" s="7"/>
      <c r="ICD262" s="7"/>
      <c r="ICE262" s="7"/>
      <c r="ICF262" s="7"/>
      <c r="ICG262" s="7"/>
      <c r="ICH262" s="7"/>
      <c r="ICI262" s="7"/>
      <c r="ICJ262" s="7"/>
      <c r="ICK262" s="7"/>
      <c r="ICL262" s="7"/>
      <c r="ICM262" s="7"/>
      <c r="ICN262" s="7"/>
      <c r="ICO262" s="7"/>
      <c r="ICP262" s="7"/>
      <c r="ICQ262" s="7"/>
      <c r="ICR262" s="7"/>
      <c r="ICS262" s="7"/>
      <c r="ICT262" s="7"/>
      <c r="ICU262" s="7"/>
      <c r="ICV262" s="7"/>
      <c r="ICW262" s="7"/>
      <c r="ICX262" s="7"/>
      <c r="ICY262" s="7"/>
      <c r="ICZ262" s="7"/>
      <c r="IDA262" s="7"/>
      <c r="IDB262" s="7"/>
      <c r="IDC262" s="7"/>
      <c r="IDD262" s="7"/>
      <c r="IDE262" s="7"/>
      <c r="IDF262" s="7"/>
      <c r="IDG262" s="7"/>
      <c r="IDH262" s="7"/>
      <c r="IDI262" s="7"/>
      <c r="IDJ262" s="7"/>
      <c r="IDK262" s="7"/>
      <c r="IDL262" s="7"/>
      <c r="IDM262" s="7"/>
      <c r="IDN262" s="7"/>
      <c r="IDO262" s="7"/>
      <c r="IDP262" s="7"/>
      <c r="IDQ262" s="7"/>
      <c r="IDR262" s="7"/>
      <c r="IDS262" s="7"/>
      <c r="IDT262" s="7"/>
      <c r="IDU262" s="7"/>
      <c r="IDV262" s="7"/>
      <c r="IDW262" s="7"/>
      <c r="IDX262" s="7"/>
      <c r="IDY262" s="7"/>
      <c r="IDZ262" s="7"/>
      <c r="IEA262" s="7"/>
      <c r="IEB262" s="7"/>
      <c r="IEC262" s="7"/>
      <c r="IED262" s="7"/>
      <c r="IEE262" s="7"/>
      <c r="IEF262" s="7"/>
      <c r="IEG262" s="7"/>
      <c r="IEH262" s="7"/>
      <c r="IEI262" s="7"/>
      <c r="IEJ262" s="7"/>
      <c r="IEK262" s="7"/>
      <c r="IEL262" s="7"/>
      <c r="IEM262" s="7"/>
      <c r="IEN262" s="7"/>
      <c r="IEO262" s="7"/>
      <c r="IEP262" s="7"/>
      <c r="IEQ262" s="7"/>
      <c r="IER262" s="7"/>
      <c r="IES262" s="7"/>
      <c r="IET262" s="7"/>
      <c r="IEU262" s="7"/>
      <c r="IEV262" s="7"/>
      <c r="IEW262" s="7"/>
      <c r="IEX262" s="7"/>
      <c r="IEY262" s="7"/>
      <c r="IEZ262" s="7"/>
      <c r="IFA262" s="7"/>
      <c r="IFB262" s="7"/>
      <c r="IFC262" s="7"/>
      <c r="IFD262" s="7"/>
      <c r="IFE262" s="7"/>
      <c r="IFF262" s="7"/>
      <c r="IFG262" s="7"/>
      <c r="IFH262" s="7"/>
      <c r="IFI262" s="7"/>
      <c r="IFJ262" s="7"/>
      <c r="IFK262" s="7"/>
      <c r="IFL262" s="7"/>
      <c r="IFM262" s="7"/>
      <c r="IFN262" s="7"/>
      <c r="IFO262" s="7"/>
      <c r="IFP262" s="7"/>
      <c r="IFQ262" s="7"/>
      <c r="IFR262" s="7"/>
      <c r="IFS262" s="7"/>
      <c r="IFT262" s="7"/>
      <c r="IFU262" s="7"/>
      <c r="IFV262" s="7"/>
      <c r="IFW262" s="7"/>
      <c r="IFX262" s="7"/>
      <c r="IFY262" s="7"/>
      <c r="IFZ262" s="7"/>
      <c r="IGA262" s="7"/>
      <c r="IGB262" s="7"/>
      <c r="IGC262" s="7"/>
      <c r="IGD262" s="7"/>
      <c r="IGE262" s="7"/>
      <c r="IGF262" s="7"/>
      <c r="IGG262" s="7"/>
      <c r="IGH262" s="7"/>
      <c r="IGI262" s="7"/>
      <c r="IGJ262" s="7"/>
      <c r="IGK262" s="7"/>
      <c r="IGL262" s="7"/>
      <c r="IGM262" s="7"/>
      <c r="IGN262" s="7"/>
      <c r="IGO262" s="7"/>
      <c r="IGP262" s="7"/>
      <c r="IGQ262" s="7"/>
      <c r="IGR262" s="7"/>
      <c r="IGS262" s="7"/>
      <c r="IGT262" s="7"/>
      <c r="IGU262" s="7"/>
      <c r="IGV262" s="7"/>
      <c r="IGW262" s="7"/>
      <c r="IGX262" s="7"/>
      <c r="IGY262" s="7"/>
      <c r="IGZ262" s="7"/>
      <c r="IHA262" s="7"/>
      <c r="IHB262" s="7"/>
      <c r="IHC262" s="7"/>
      <c r="IHD262" s="7"/>
      <c r="IHE262" s="7"/>
      <c r="IHF262" s="7"/>
      <c r="IHG262" s="7"/>
      <c r="IHH262" s="7"/>
      <c r="IHI262" s="7"/>
      <c r="IHJ262" s="7"/>
      <c r="IHK262" s="7"/>
      <c r="IHL262" s="7"/>
      <c r="IHM262" s="7"/>
      <c r="IHN262" s="7"/>
      <c r="IHO262" s="7"/>
      <c r="IHP262" s="7"/>
      <c r="IHQ262" s="7"/>
      <c r="IHR262" s="7"/>
      <c r="IHS262" s="7"/>
      <c r="IHT262" s="7"/>
      <c r="IHU262" s="7"/>
      <c r="IHV262" s="7"/>
      <c r="IHW262" s="7"/>
      <c r="IHX262" s="7"/>
      <c r="IHY262" s="7"/>
      <c r="IHZ262" s="7"/>
      <c r="IIA262" s="7"/>
      <c r="IIB262" s="7"/>
      <c r="IIC262" s="7"/>
      <c r="IID262" s="7"/>
      <c r="IIE262" s="7"/>
      <c r="IIF262" s="7"/>
      <c r="IIG262" s="7"/>
      <c r="IIH262" s="7"/>
      <c r="III262" s="7"/>
      <c r="IIJ262" s="7"/>
      <c r="IIK262" s="7"/>
      <c r="IIL262" s="7"/>
      <c r="IIM262" s="7"/>
      <c r="IIN262" s="7"/>
      <c r="IIO262" s="7"/>
      <c r="IIP262" s="7"/>
      <c r="IIQ262" s="7"/>
      <c r="IIR262" s="7"/>
      <c r="IIS262" s="7"/>
      <c r="IIT262" s="7"/>
      <c r="IIU262" s="7"/>
      <c r="IIV262" s="7"/>
      <c r="IIW262" s="7"/>
      <c r="IIX262" s="7"/>
      <c r="IIY262" s="7"/>
      <c r="IIZ262" s="7"/>
      <c r="IJA262" s="7"/>
      <c r="IJB262" s="7"/>
      <c r="IJC262" s="7"/>
      <c r="IJD262" s="7"/>
      <c r="IJE262" s="7"/>
      <c r="IJF262" s="7"/>
      <c r="IJG262" s="7"/>
      <c r="IJH262" s="7"/>
      <c r="IJI262" s="7"/>
      <c r="IJJ262" s="7"/>
      <c r="IJK262" s="7"/>
      <c r="IJL262" s="7"/>
      <c r="IJM262" s="7"/>
      <c r="IJN262" s="7"/>
      <c r="IJO262" s="7"/>
      <c r="IJP262" s="7"/>
      <c r="IJQ262" s="7"/>
      <c r="IJR262" s="7"/>
      <c r="IJS262" s="7"/>
      <c r="IJT262" s="7"/>
      <c r="IJU262" s="7"/>
      <c r="IJV262" s="7"/>
      <c r="IJW262" s="7"/>
      <c r="IJX262" s="7"/>
      <c r="IJY262" s="7"/>
      <c r="IJZ262" s="7"/>
      <c r="IKA262" s="7"/>
      <c r="IKB262" s="7"/>
      <c r="IKC262" s="7"/>
      <c r="IKD262" s="7"/>
      <c r="IKE262" s="7"/>
      <c r="IKF262" s="7"/>
      <c r="IKG262" s="7"/>
      <c r="IKH262" s="7"/>
      <c r="IKI262" s="7"/>
      <c r="IKJ262" s="7"/>
      <c r="IKK262" s="7"/>
      <c r="IKL262" s="7"/>
      <c r="IKM262" s="7"/>
      <c r="IKN262" s="7"/>
      <c r="IKO262" s="7"/>
      <c r="IKP262" s="7"/>
      <c r="IKQ262" s="7"/>
      <c r="IKR262" s="7"/>
      <c r="IKS262" s="7"/>
      <c r="IKT262" s="7"/>
      <c r="IKU262" s="7"/>
      <c r="IKV262" s="7"/>
      <c r="IKW262" s="7"/>
      <c r="IKX262" s="7"/>
      <c r="IKY262" s="7"/>
      <c r="IKZ262" s="7"/>
      <c r="ILA262" s="7"/>
      <c r="ILB262" s="7"/>
      <c r="ILC262" s="7"/>
      <c r="ILD262" s="7"/>
      <c r="ILE262" s="7"/>
      <c r="ILF262" s="7"/>
      <c r="ILG262" s="7"/>
      <c r="ILH262" s="7"/>
      <c r="ILI262" s="7"/>
      <c r="ILJ262" s="7"/>
      <c r="ILK262" s="7"/>
      <c r="ILL262" s="7"/>
      <c r="ILM262" s="7"/>
      <c r="ILN262" s="7"/>
      <c r="ILO262" s="7"/>
      <c r="ILP262" s="7"/>
      <c r="ILQ262" s="7"/>
      <c r="ILR262" s="7"/>
      <c r="ILS262" s="7"/>
      <c r="ILT262" s="7"/>
      <c r="ILU262" s="7"/>
      <c r="ILV262" s="7"/>
      <c r="ILW262" s="7"/>
      <c r="ILX262" s="7"/>
      <c r="ILY262" s="7"/>
      <c r="ILZ262" s="7"/>
      <c r="IMA262" s="7"/>
      <c r="IMB262" s="7"/>
      <c r="IMC262" s="7"/>
      <c r="IMD262" s="7"/>
      <c r="IME262" s="7"/>
      <c r="IMF262" s="7"/>
      <c r="IMG262" s="7"/>
      <c r="IMH262" s="7"/>
      <c r="IMI262" s="7"/>
      <c r="IMJ262" s="7"/>
      <c r="IMK262" s="7"/>
      <c r="IML262" s="7"/>
      <c r="IMM262" s="7"/>
      <c r="IMN262" s="7"/>
      <c r="IMO262" s="7"/>
      <c r="IMP262" s="7"/>
      <c r="IMQ262" s="7"/>
      <c r="IMR262" s="7"/>
      <c r="IMS262" s="7"/>
      <c r="IMT262" s="7"/>
      <c r="IMU262" s="7"/>
      <c r="IMV262" s="7"/>
      <c r="IMW262" s="7"/>
      <c r="IMX262" s="7"/>
      <c r="IMY262" s="7"/>
      <c r="IMZ262" s="7"/>
      <c r="INA262" s="7"/>
      <c r="INB262" s="7"/>
      <c r="INC262" s="7"/>
      <c r="IND262" s="7"/>
      <c r="INE262" s="7"/>
      <c r="INF262" s="7"/>
      <c r="ING262" s="7"/>
      <c r="INH262" s="7"/>
      <c r="INI262" s="7"/>
      <c r="INJ262" s="7"/>
      <c r="INK262" s="7"/>
      <c r="INL262" s="7"/>
      <c r="INM262" s="7"/>
      <c r="INN262" s="7"/>
      <c r="INO262" s="7"/>
      <c r="INP262" s="7"/>
      <c r="INQ262" s="7"/>
      <c r="INR262" s="7"/>
      <c r="INS262" s="7"/>
      <c r="INT262" s="7"/>
      <c r="INU262" s="7"/>
      <c r="INV262" s="7"/>
      <c r="INW262" s="7"/>
      <c r="INX262" s="7"/>
      <c r="INY262" s="7"/>
      <c r="INZ262" s="7"/>
      <c r="IOA262" s="7"/>
      <c r="IOB262" s="7"/>
      <c r="IOC262" s="7"/>
      <c r="IOD262" s="7"/>
      <c r="IOE262" s="7"/>
      <c r="IOF262" s="7"/>
      <c r="IOG262" s="7"/>
      <c r="IOH262" s="7"/>
      <c r="IOI262" s="7"/>
      <c r="IOJ262" s="7"/>
      <c r="IOK262" s="7"/>
      <c r="IOL262" s="7"/>
      <c r="IOM262" s="7"/>
      <c r="ION262" s="7"/>
      <c r="IOO262" s="7"/>
      <c r="IOP262" s="7"/>
      <c r="IOQ262" s="7"/>
      <c r="IOR262" s="7"/>
      <c r="IOS262" s="7"/>
      <c r="IOT262" s="7"/>
      <c r="IOU262" s="7"/>
      <c r="IOV262" s="7"/>
      <c r="IOW262" s="7"/>
      <c r="IOX262" s="7"/>
      <c r="IOY262" s="7"/>
      <c r="IOZ262" s="7"/>
      <c r="IPA262" s="7"/>
      <c r="IPB262" s="7"/>
      <c r="IPC262" s="7"/>
      <c r="IPD262" s="7"/>
      <c r="IPE262" s="7"/>
      <c r="IPF262" s="7"/>
      <c r="IPG262" s="7"/>
      <c r="IPH262" s="7"/>
      <c r="IPI262" s="7"/>
      <c r="IPJ262" s="7"/>
      <c r="IPK262" s="7"/>
      <c r="IPL262" s="7"/>
      <c r="IPM262" s="7"/>
      <c r="IPN262" s="7"/>
      <c r="IPO262" s="7"/>
      <c r="IPP262" s="7"/>
      <c r="IPQ262" s="7"/>
      <c r="IPR262" s="7"/>
      <c r="IPS262" s="7"/>
      <c r="IPT262" s="7"/>
      <c r="IPU262" s="7"/>
      <c r="IPV262" s="7"/>
      <c r="IPW262" s="7"/>
      <c r="IPX262" s="7"/>
      <c r="IPY262" s="7"/>
      <c r="IPZ262" s="7"/>
      <c r="IQA262" s="7"/>
      <c r="IQB262" s="7"/>
      <c r="IQC262" s="7"/>
      <c r="IQD262" s="7"/>
      <c r="IQE262" s="7"/>
      <c r="IQF262" s="7"/>
      <c r="IQG262" s="7"/>
      <c r="IQH262" s="7"/>
      <c r="IQI262" s="7"/>
      <c r="IQJ262" s="7"/>
      <c r="IQK262" s="7"/>
      <c r="IQL262" s="7"/>
      <c r="IQM262" s="7"/>
      <c r="IQN262" s="7"/>
      <c r="IQO262" s="7"/>
      <c r="IQP262" s="7"/>
      <c r="IQQ262" s="7"/>
      <c r="IQR262" s="7"/>
      <c r="IQS262" s="7"/>
      <c r="IQT262" s="7"/>
      <c r="IQU262" s="7"/>
      <c r="IQV262" s="7"/>
      <c r="IQW262" s="7"/>
      <c r="IQX262" s="7"/>
      <c r="IQY262" s="7"/>
      <c r="IQZ262" s="7"/>
      <c r="IRA262" s="7"/>
      <c r="IRB262" s="7"/>
      <c r="IRC262" s="7"/>
      <c r="IRD262" s="7"/>
      <c r="IRE262" s="7"/>
      <c r="IRF262" s="7"/>
      <c r="IRG262" s="7"/>
      <c r="IRH262" s="7"/>
      <c r="IRI262" s="7"/>
      <c r="IRJ262" s="7"/>
      <c r="IRK262" s="7"/>
      <c r="IRL262" s="7"/>
      <c r="IRM262" s="7"/>
      <c r="IRN262" s="7"/>
      <c r="IRO262" s="7"/>
      <c r="IRP262" s="7"/>
      <c r="IRQ262" s="7"/>
      <c r="IRR262" s="7"/>
      <c r="IRS262" s="7"/>
      <c r="IRT262" s="7"/>
      <c r="IRU262" s="7"/>
      <c r="IRV262" s="7"/>
      <c r="IRW262" s="7"/>
      <c r="IRX262" s="7"/>
      <c r="IRY262" s="7"/>
      <c r="IRZ262" s="7"/>
      <c r="ISA262" s="7"/>
      <c r="ISB262" s="7"/>
      <c r="ISC262" s="7"/>
      <c r="ISD262" s="7"/>
      <c r="ISE262" s="7"/>
      <c r="ISF262" s="7"/>
      <c r="ISG262" s="7"/>
      <c r="ISH262" s="7"/>
      <c r="ISI262" s="7"/>
      <c r="ISJ262" s="7"/>
      <c r="ISK262" s="7"/>
      <c r="ISL262" s="7"/>
      <c r="ISM262" s="7"/>
      <c r="ISN262" s="7"/>
      <c r="ISO262" s="7"/>
      <c r="ISP262" s="7"/>
      <c r="ISQ262" s="7"/>
      <c r="ISR262" s="7"/>
      <c r="ISS262" s="7"/>
      <c r="IST262" s="7"/>
      <c r="ISU262" s="7"/>
      <c r="ISV262" s="7"/>
      <c r="ISW262" s="7"/>
      <c r="ISX262" s="7"/>
      <c r="ISY262" s="7"/>
      <c r="ISZ262" s="7"/>
      <c r="ITA262" s="7"/>
      <c r="ITB262" s="7"/>
      <c r="ITC262" s="7"/>
      <c r="ITD262" s="7"/>
      <c r="ITE262" s="7"/>
      <c r="ITF262" s="7"/>
      <c r="ITG262" s="7"/>
      <c r="ITH262" s="7"/>
      <c r="ITI262" s="7"/>
      <c r="ITJ262" s="7"/>
      <c r="ITK262" s="7"/>
      <c r="ITL262" s="7"/>
      <c r="ITM262" s="7"/>
      <c r="ITN262" s="7"/>
      <c r="ITO262" s="7"/>
      <c r="ITP262" s="7"/>
      <c r="ITQ262" s="7"/>
      <c r="ITR262" s="7"/>
      <c r="ITS262" s="7"/>
      <c r="ITT262" s="7"/>
      <c r="ITU262" s="7"/>
      <c r="ITV262" s="7"/>
      <c r="ITW262" s="7"/>
      <c r="ITX262" s="7"/>
      <c r="ITY262" s="7"/>
      <c r="ITZ262" s="7"/>
      <c r="IUA262" s="7"/>
      <c r="IUB262" s="7"/>
      <c r="IUC262" s="7"/>
      <c r="IUD262" s="7"/>
      <c r="IUE262" s="7"/>
      <c r="IUF262" s="7"/>
      <c r="IUG262" s="7"/>
      <c r="IUH262" s="7"/>
      <c r="IUI262" s="7"/>
      <c r="IUJ262" s="7"/>
      <c r="IUK262" s="7"/>
      <c r="IUL262" s="7"/>
      <c r="IUM262" s="7"/>
      <c r="IUN262" s="7"/>
      <c r="IUO262" s="7"/>
      <c r="IUP262" s="7"/>
      <c r="IUQ262" s="7"/>
      <c r="IUR262" s="7"/>
      <c r="IUS262" s="7"/>
      <c r="IUT262" s="7"/>
      <c r="IUU262" s="7"/>
      <c r="IUV262" s="7"/>
      <c r="IUW262" s="7"/>
      <c r="IUX262" s="7"/>
      <c r="IUY262" s="7"/>
      <c r="IUZ262" s="7"/>
      <c r="IVA262" s="7"/>
      <c r="IVB262" s="7"/>
      <c r="IVC262" s="7"/>
      <c r="IVD262" s="7"/>
      <c r="IVE262" s="7"/>
      <c r="IVF262" s="7"/>
      <c r="IVG262" s="7"/>
      <c r="IVH262" s="7"/>
      <c r="IVI262" s="7"/>
      <c r="IVJ262" s="7"/>
      <c r="IVK262" s="7"/>
      <c r="IVL262" s="7"/>
      <c r="IVM262" s="7"/>
      <c r="IVN262" s="7"/>
      <c r="IVO262" s="7"/>
      <c r="IVP262" s="7"/>
      <c r="IVQ262" s="7"/>
      <c r="IVR262" s="7"/>
      <c r="IVS262" s="7"/>
      <c r="IVT262" s="7"/>
      <c r="IVU262" s="7"/>
      <c r="IVV262" s="7"/>
      <c r="IVW262" s="7"/>
      <c r="IVX262" s="7"/>
      <c r="IVY262" s="7"/>
      <c r="IVZ262" s="7"/>
      <c r="IWA262" s="7"/>
      <c r="IWB262" s="7"/>
      <c r="IWC262" s="7"/>
      <c r="IWD262" s="7"/>
      <c r="IWE262" s="7"/>
      <c r="IWF262" s="7"/>
      <c r="IWG262" s="7"/>
      <c r="IWH262" s="7"/>
      <c r="IWI262" s="7"/>
      <c r="IWJ262" s="7"/>
      <c r="IWK262" s="7"/>
      <c r="IWL262" s="7"/>
      <c r="IWM262" s="7"/>
      <c r="IWN262" s="7"/>
      <c r="IWO262" s="7"/>
      <c r="IWP262" s="7"/>
      <c r="IWQ262" s="7"/>
      <c r="IWR262" s="7"/>
      <c r="IWS262" s="7"/>
      <c r="IWT262" s="7"/>
      <c r="IWU262" s="7"/>
      <c r="IWV262" s="7"/>
      <c r="IWW262" s="7"/>
      <c r="IWX262" s="7"/>
      <c r="IWY262" s="7"/>
      <c r="IWZ262" s="7"/>
      <c r="IXA262" s="7"/>
      <c r="IXB262" s="7"/>
      <c r="IXC262" s="7"/>
      <c r="IXD262" s="7"/>
      <c r="IXE262" s="7"/>
      <c r="IXF262" s="7"/>
      <c r="IXG262" s="7"/>
      <c r="IXH262" s="7"/>
      <c r="IXI262" s="7"/>
      <c r="IXJ262" s="7"/>
      <c r="IXK262" s="7"/>
      <c r="IXL262" s="7"/>
      <c r="IXM262" s="7"/>
      <c r="IXN262" s="7"/>
      <c r="IXO262" s="7"/>
      <c r="IXP262" s="7"/>
      <c r="IXQ262" s="7"/>
      <c r="IXR262" s="7"/>
      <c r="IXS262" s="7"/>
      <c r="IXT262" s="7"/>
      <c r="IXU262" s="7"/>
      <c r="IXV262" s="7"/>
      <c r="IXW262" s="7"/>
      <c r="IXX262" s="7"/>
      <c r="IXY262" s="7"/>
      <c r="IXZ262" s="7"/>
      <c r="IYA262" s="7"/>
      <c r="IYB262" s="7"/>
      <c r="IYC262" s="7"/>
      <c r="IYD262" s="7"/>
      <c r="IYE262" s="7"/>
      <c r="IYF262" s="7"/>
      <c r="IYG262" s="7"/>
      <c r="IYH262" s="7"/>
      <c r="IYI262" s="7"/>
      <c r="IYJ262" s="7"/>
      <c r="IYK262" s="7"/>
      <c r="IYL262" s="7"/>
      <c r="IYM262" s="7"/>
      <c r="IYN262" s="7"/>
      <c r="IYO262" s="7"/>
      <c r="IYP262" s="7"/>
      <c r="IYQ262" s="7"/>
      <c r="IYR262" s="7"/>
      <c r="IYS262" s="7"/>
      <c r="IYT262" s="7"/>
      <c r="IYU262" s="7"/>
      <c r="IYV262" s="7"/>
      <c r="IYW262" s="7"/>
      <c r="IYX262" s="7"/>
      <c r="IYY262" s="7"/>
      <c r="IYZ262" s="7"/>
      <c r="IZA262" s="7"/>
      <c r="IZB262" s="7"/>
      <c r="IZC262" s="7"/>
      <c r="IZD262" s="7"/>
      <c r="IZE262" s="7"/>
      <c r="IZF262" s="7"/>
      <c r="IZG262" s="7"/>
      <c r="IZH262" s="7"/>
      <c r="IZI262" s="7"/>
      <c r="IZJ262" s="7"/>
      <c r="IZK262" s="7"/>
      <c r="IZL262" s="7"/>
      <c r="IZM262" s="7"/>
      <c r="IZN262" s="7"/>
      <c r="IZO262" s="7"/>
      <c r="IZP262" s="7"/>
      <c r="IZQ262" s="7"/>
      <c r="IZR262" s="7"/>
      <c r="IZS262" s="7"/>
      <c r="IZT262" s="7"/>
      <c r="IZU262" s="7"/>
      <c r="IZV262" s="7"/>
      <c r="IZW262" s="7"/>
      <c r="IZX262" s="7"/>
      <c r="IZY262" s="7"/>
      <c r="IZZ262" s="7"/>
      <c r="JAA262" s="7"/>
      <c r="JAB262" s="7"/>
      <c r="JAC262" s="7"/>
      <c r="JAD262" s="7"/>
      <c r="JAE262" s="7"/>
      <c r="JAF262" s="7"/>
      <c r="JAG262" s="7"/>
      <c r="JAH262" s="7"/>
      <c r="JAI262" s="7"/>
      <c r="JAJ262" s="7"/>
      <c r="JAK262" s="7"/>
      <c r="JAL262" s="7"/>
      <c r="JAM262" s="7"/>
      <c r="JAN262" s="7"/>
      <c r="JAO262" s="7"/>
      <c r="JAP262" s="7"/>
      <c r="JAQ262" s="7"/>
      <c r="JAR262" s="7"/>
      <c r="JAS262" s="7"/>
      <c r="JAT262" s="7"/>
      <c r="JAU262" s="7"/>
      <c r="JAV262" s="7"/>
      <c r="JAW262" s="7"/>
      <c r="JAX262" s="7"/>
      <c r="JAY262" s="7"/>
      <c r="JAZ262" s="7"/>
      <c r="JBA262" s="7"/>
      <c r="JBB262" s="7"/>
      <c r="JBC262" s="7"/>
      <c r="JBD262" s="7"/>
      <c r="JBE262" s="7"/>
      <c r="JBF262" s="7"/>
      <c r="JBG262" s="7"/>
      <c r="JBH262" s="7"/>
      <c r="JBI262" s="7"/>
      <c r="JBJ262" s="7"/>
      <c r="JBK262" s="7"/>
      <c r="JBL262" s="7"/>
      <c r="JBM262" s="7"/>
      <c r="JBN262" s="7"/>
      <c r="JBO262" s="7"/>
      <c r="JBP262" s="7"/>
      <c r="JBQ262" s="7"/>
      <c r="JBR262" s="7"/>
      <c r="JBS262" s="7"/>
      <c r="JBT262" s="7"/>
      <c r="JBU262" s="7"/>
      <c r="JBV262" s="7"/>
      <c r="JBW262" s="7"/>
      <c r="JBX262" s="7"/>
      <c r="JBY262" s="7"/>
      <c r="JBZ262" s="7"/>
      <c r="JCA262" s="7"/>
      <c r="JCB262" s="7"/>
      <c r="JCC262" s="7"/>
      <c r="JCD262" s="7"/>
      <c r="JCE262" s="7"/>
      <c r="JCF262" s="7"/>
      <c r="JCG262" s="7"/>
      <c r="JCH262" s="7"/>
      <c r="JCI262" s="7"/>
      <c r="JCJ262" s="7"/>
      <c r="JCK262" s="7"/>
      <c r="JCL262" s="7"/>
      <c r="JCM262" s="7"/>
      <c r="JCN262" s="7"/>
      <c r="JCO262" s="7"/>
      <c r="JCP262" s="7"/>
      <c r="JCQ262" s="7"/>
      <c r="JCR262" s="7"/>
      <c r="JCS262" s="7"/>
      <c r="JCT262" s="7"/>
      <c r="JCU262" s="7"/>
      <c r="JCV262" s="7"/>
      <c r="JCW262" s="7"/>
      <c r="JCX262" s="7"/>
      <c r="JCY262" s="7"/>
      <c r="JCZ262" s="7"/>
      <c r="JDA262" s="7"/>
      <c r="JDB262" s="7"/>
      <c r="JDC262" s="7"/>
      <c r="JDD262" s="7"/>
      <c r="JDE262" s="7"/>
      <c r="JDF262" s="7"/>
      <c r="JDG262" s="7"/>
      <c r="JDH262" s="7"/>
      <c r="JDI262" s="7"/>
      <c r="JDJ262" s="7"/>
      <c r="JDK262" s="7"/>
      <c r="JDL262" s="7"/>
      <c r="JDM262" s="7"/>
      <c r="JDN262" s="7"/>
      <c r="JDO262" s="7"/>
      <c r="JDP262" s="7"/>
      <c r="JDQ262" s="7"/>
      <c r="JDR262" s="7"/>
      <c r="JDS262" s="7"/>
      <c r="JDT262" s="7"/>
      <c r="JDU262" s="7"/>
      <c r="JDV262" s="7"/>
      <c r="JDW262" s="7"/>
      <c r="JDX262" s="7"/>
      <c r="JDY262" s="7"/>
      <c r="JDZ262" s="7"/>
      <c r="JEA262" s="7"/>
      <c r="JEB262" s="7"/>
      <c r="JEC262" s="7"/>
      <c r="JED262" s="7"/>
      <c r="JEE262" s="7"/>
      <c r="JEF262" s="7"/>
      <c r="JEG262" s="7"/>
      <c r="JEH262" s="7"/>
      <c r="JEI262" s="7"/>
      <c r="JEJ262" s="7"/>
      <c r="JEK262" s="7"/>
      <c r="JEL262" s="7"/>
      <c r="JEM262" s="7"/>
      <c r="JEN262" s="7"/>
      <c r="JEO262" s="7"/>
      <c r="JEP262" s="7"/>
      <c r="JEQ262" s="7"/>
      <c r="JER262" s="7"/>
      <c r="JES262" s="7"/>
      <c r="JET262" s="7"/>
      <c r="JEU262" s="7"/>
      <c r="JEV262" s="7"/>
      <c r="JEW262" s="7"/>
      <c r="JEX262" s="7"/>
      <c r="JEY262" s="7"/>
      <c r="JEZ262" s="7"/>
      <c r="JFA262" s="7"/>
      <c r="JFB262" s="7"/>
      <c r="JFC262" s="7"/>
      <c r="JFD262" s="7"/>
      <c r="JFE262" s="7"/>
      <c r="JFF262" s="7"/>
      <c r="JFG262" s="7"/>
      <c r="JFH262" s="7"/>
      <c r="JFI262" s="7"/>
      <c r="JFJ262" s="7"/>
      <c r="JFK262" s="7"/>
      <c r="JFL262" s="7"/>
      <c r="JFM262" s="7"/>
      <c r="JFN262" s="7"/>
      <c r="JFO262" s="7"/>
      <c r="JFP262" s="7"/>
      <c r="JFQ262" s="7"/>
      <c r="JFR262" s="7"/>
      <c r="JFS262" s="7"/>
      <c r="JFT262" s="7"/>
      <c r="JFU262" s="7"/>
      <c r="JFV262" s="7"/>
      <c r="JFW262" s="7"/>
      <c r="JFX262" s="7"/>
      <c r="JFY262" s="7"/>
      <c r="JFZ262" s="7"/>
      <c r="JGA262" s="7"/>
      <c r="JGB262" s="7"/>
      <c r="JGC262" s="7"/>
      <c r="JGD262" s="7"/>
      <c r="JGE262" s="7"/>
      <c r="JGF262" s="7"/>
      <c r="JGG262" s="7"/>
      <c r="JGH262" s="7"/>
      <c r="JGI262" s="7"/>
      <c r="JGJ262" s="7"/>
      <c r="JGK262" s="7"/>
      <c r="JGL262" s="7"/>
      <c r="JGM262" s="7"/>
      <c r="JGN262" s="7"/>
      <c r="JGO262" s="7"/>
      <c r="JGP262" s="7"/>
      <c r="JGQ262" s="7"/>
      <c r="JGR262" s="7"/>
      <c r="JGS262" s="7"/>
      <c r="JGT262" s="7"/>
      <c r="JGU262" s="7"/>
      <c r="JGV262" s="7"/>
      <c r="JGW262" s="7"/>
      <c r="JGX262" s="7"/>
      <c r="JGY262" s="7"/>
      <c r="JGZ262" s="7"/>
      <c r="JHA262" s="7"/>
      <c r="JHB262" s="7"/>
      <c r="JHC262" s="7"/>
      <c r="JHD262" s="7"/>
      <c r="JHE262" s="7"/>
      <c r="JHF262" s="7"/>
      <c r="JHG262" s="7"/>
      <c r="JHH262" s="7"/>
      <c r="JHI262" s="7"/>
      <c r="JHJ262" s="7"/>
      <c r="JHK262" s="7"/>
      <c r="JHL262" s="7"/>
      <c r="JHM262" s="7"/>
      <c r="JHN262" s="7"/>
      <c r="JHO262" s="7"/>
      <c r="JHP262" s="7"/>
      <c r="JHQ262" s="7"/>
      <c r="JHR262" s="7"/>
      <c r="JHS262" s="7"/>
      <c r="JHT262" s="7"/>
      <c r="JHU262" s="7"/>
      <c r="JHV262" s="7"/>
      <c r="JHW262" s="7"/>
      <c r="JHX262" s="7"/>
      <c r="JHY262" s="7"/>
      <c r="JHZ262" s="7"/>
      <c r="JIA262" s="7"/>
      <c r="JIB262" s="7"/>
      <c r="JIC262" s="7"/>
      <c r="JID262" s="7"/>
      <c r="JIE262" s="7"/>
      <c r="JIF262" s="7"/>
      <c r="JIG262" s="7"/>
      <c r="JIH262" s="7"/>
      <c r="JII262" s="7"/>
      <c r="JIJ262" s="7"/>
      <c r="JIK262" s="7"/>
      <c r="JIL262" s="7"/>
      <c r="JIM262" s="7"/>
      <c r="JIN262" s="7"/>
      <c r="JIO262" s="7"/>
      <c r="JIP262" s="7"/>
      <c r="JIQ262" s="7"/>
      <c r="JIR262" s="7"/>
      <c r="JIS262" s="7"/>
      <c r="JIT262" s="7"/>
      <c r="JIU262" s="7"/>
      <c r="JIV262" s="7"/>
      <c r="JIW262" s="7"/>
      <c r="JIX262" s="7"/>
      <c r="JIY262" s="7"/>
      <c r="JIZ262" s="7"/>
      <c r="JJA262" s="7"/>
      <c r="JJB262" s="7"/>
      <c r="JJC262" s="7"/>
      <c r="JJD262" s="7"/>
      <c r="JJE262" s="7"/>
      <c r="JJF262" s="7"/>
      <c r="JJG262" s="7"/>
      <c r="JJH262" s="7"/>
      <c r="JJI262" s="7"/>
      <c r="JJJ262" s="7"/>
      <c r="JJK262" s="7"/>
      <c r="JJL262" s="7"/>
      <c r="JJM262" s="7"/>
      <c r="JJN262" s="7"/>
      <c r="JJO262" s="7"/>
      <c r="JJP262" s="7"/>
      <c r="JJQ262" s="7"/>
      <c r="JJR262" s="7"/>
      <c r="JJS262" s="7"/>
      <c r="JJT262" s="7"/>
      <c r="JJU262" s="7"/>
      <c r="JJV262" s="7"/>
      <c r="JJW262" s="7"/>
      <c r="JJX262" s="7"/>
      <c r="JJY262" s="7"/>
      <c r="JJZ262" s="7"/>
      <c r="JKA262" s="7"/>
      <c r="JKB262" s="7"/>
      <c r="JKC262" s="7"/>
      <c r="JKD262" s="7"/>
      <c r="JKE262" s="7"/>
      <c r="JKF262" s="7"/>
      <c r="JKG262" s="7"/>
      <c r="JKH262" s="7"/>
      <c r="JKI262" s="7"/>
      <c r="JKJ262" s="7"/>
      <c r="JKK262" s="7"/>
      <c r="JKL262" s="7"/>
      <c r="JKM262" s="7"/>
      <c r="JKN262" s="7"/>
      <c r="JKO262" s="7"/>
      <c r="JKP262" s="7"/>
      <c r="JKQ262" s="7"/>
      <c r="JKR262" s="7"/>
      <c r="JKS262" s="7"/>
      <c r="JKT262" s="7"/>
      <c r="JKU262" s="7"/>
      <c r="JKV262" s="7"/>
      <c r="JKW262" s="7"/>
      <c r="JKX262" s="7"/>
      <c r="JKY262" s="7"/>
      <c r="JKZ262" s="7"/>
      <c r="JLA262" s="7"/>
      <c r="JLB262" s="7"/>
      <c r="JLC262" s="7"/>
      <c r="JLD262" s="7"/>
      <c r="JLE262" s="7"/>
      <c r="JLF262" s="7"/>
      <c r="JLG262" s="7"/>
      <c r="JLH262" s="7"/>
      <c r="JLI262" s="7"/>
      <c r="JLJ262" s="7"/>
      <c r="JLK262" s="7"/>
      <c r="JLL262" s="7"/>
      <c r="JLM262" s="7"/>
      <c r="JLN262" s="7"/>
      <c r="JLO262" s="7"/>
      <c r="JLP262" s="7"/>
      <c r="JLQ262" s="7"/>
      <c r="JLR262" s="7"/>
      <c r="JLS262" s="7"/>
      <c r="JLT262" s="7"/>
      <c r="JLU262" s="7"/>
      <c r="JLV262" s="7"/>
      <c r="JLW262" s="7"/>
      <c r="JLX262" s="7"/>
      <c r="JLY262" s="7"/>
      <c r="JLZ262" s="7"/>
      <c r="JMA262" s="7"/>
      <c r="JMB262" s="7"/>
      <c r="JMC262" s="7"/>
      <c r="JMD262" s="7"/>
      <c r="JME262" s="7"/>
      <c r="JMF262" s="7"/>
      <c r="JMG262" s="7"/>
      <c r="JMH262" s="7"/>
      <c r="JMI262" s="7"/>
      <c r="JMJ262" s="7"/>
      <c r="JMK262" s="7"/>
      <c r="JML262" s="7"/>
      <c r="JMM262" s="7"/>
      <c r="JMN262" s="7"/>
      <c r="JMO262" s="7"/>
      <c r="JMP262" s="7"/>
      <c r="JMQ262" s="7"/>
      <c r="JMR262" s="7"/>
      <c r="JMS262" s="7"/>
      <c r="JMT262" s="7"/>
      <c r="JMU262" s="7"/>
      <c r="JMV262" s="7"/>
      <c r="JMW262" s="7"/>
      <c r="JMX262" s="7"/>
      <c r="JMY262" s="7"/>
      <c r="JMZ262" s="7"/>
      <c r="JNA262" s="7"/>
      <c r="JNB262" s="7"/>
      <c r="JNC262" s="7"/>
      <c r="JND262" s="7"/>
      <c r="JNE262" s="7"/>
      <c r="JNF262" s="7"/>
      <c r="JNG262" s="7"/>
      <c r="JNH262" s="7"/>
      <c r="JNI262" s="7"/>
      <c r="JNJ262" s="7"/>
      <c r="JNK262" s="7"/>
      <c r="JNL262" s="7"/>
      <c r="JNM262" s="7"/>
      <c r="JNN262" s="7"/>
      <c r="JNO262" s="7"/>
      <c r="JNP262" s="7"/>
      <c r="JNQ262" s="7"/>
      <c r="JNR262" s="7"/>
      <c r="JNS262" s="7"/>
      <c r="JNT262" s="7"/>
      <c r="JNU262" s="7"/>
      <c r="JNV262" s="7"/>
      <c r="JNW262" s="7"/>
      <c r="JNX262" s="7"/>
      <c r="JNY262" s="7"/>
      <c r="JNZ262" s="7"/>
      <c r="JOA262" s="7"/>
      <c r="JOB262" s="7"/>
      <c r="JOC262" s="7"/>
      <c r="JOD262" s="7"/>
      <c r="JOE262" s="7"/>
      <c r="JOF262" s="7"/>
      <c r="JOG262" s="7"/>
      <c r="JOH262" s="7"/>
      <c r="JOI262" s="7"/>
      <c r="JOJ262" s="7"/>
      <c r="JOK262" s="7"/>
      <c r="JOL262" s="7"/>
      <c r="JOM262" s="7"/>
      <c r="JON262" s="7"/>
      <c r="JOO262" s="7"/>
      <c r="JOP262" s="7"/>
      <c r="JOQ262" s="7"/>
      <c r="JOR262" s="7"/>
      <c r="JOS262" s="7"/>
      <c r="JOT262" s="7"/>
      <c r="JOU262" s="7"/>
      <c r="JOV262" s="7"/>
      <c r="JOW262" s="7"/>
      <c r="JOX262" s="7"/>
      <c r="JOY262" s="7"/>
      <c r="JOZ262" s="7"/>
      <c r="JPA262" s="7"/>
      <c r="JPB262" s="7"/>
      <c r="JPC262" s="7"/>
      <c r="JPD262" s="7"/>
      <c r="JPE262" s="7"/>
      <c r="JPF262" s="7"/>
      <c r="JPG262" s="7"/>
      <c r="JPH262" s="7"/>
      <c r="JPI262" s="7"/>
      <c r="JPJ262" s="7"/>
      <c r="JPK262" s="7"/>
      <c r="JPL262" s="7"/>
      <c r="JPM262" s="7"/>
      <c r="JPN262" s="7"/>
      <c r="JPO262" s="7"/>
      <c r="JPP262" s="7"/>
      <c r="JPQ262" s="7"/>
      <c r="JPR262" s="7"/>
      <c r="JPS262" s="7"/>
      <c r="JPT262" s="7"/>
      <c r="JPU262" s="7"/>
      <c r="JPV262" s="7"/>
      <c r="JPW262" s="7"/>
      <c r="JPX262" s="7"/>
      <c r="JPY262" s="7"/>
      <c r="JPZ262" s="7"/>
      <c r="JQA262" s="7"/>
      <c r="JQB262" s="7"/>
      <c r="JQC262" s="7"/>
      <c r="JQD262" s="7"/>
      <c r="JQE262" s="7"/>
      <c r="JQF262" s="7"/>
      <c r="JQG262" s="7"/>
      <c r="JQH262" s="7"/>
      <c r="JQI262" s="7"/>
      <c r="JQJ262" s="7"/>
      <c r="JQK262" s="7"/>
      <c r="JQL262" s="7"/>
      <c r="JQM262" s="7"/>
      <c r="JQN262" s="7"/>
      <c r="JQO262" s="7"/>
      <c r="JQP262" s="7"/>
      <c r="JQQ262" s="7"/>
      <c r="JQR262" s="7"/>
      <c r="JQS262" s="7"/>
      <c r="JQT262" s="7"/>
      <c r="JQU262" s="7"/>
      <c r="JQV262" s="7"/>
      <c r="JQW262" s="7"/>
      <c r="JQX262" s="7"/>
      <c r="JQY262" s="7"/>
      <c r="JQZ262" s="7"/>
      <c r="JRA262" s="7"/>
      <c r="JRB262" s="7"/>
      <c r="JRC262" s="7"/>
      <c r="JRD262" s="7"/>
      <c r="JRE262" s="7"/>
      <c r="JRF262" s="7"/>
      <c r="JRG262" s="7"/>
      <c r="JRH262" s="7"/>
      <c r="JRI262" s="7"/>
      <c r="JRJ262" s="7"/>
      <c r="JRK262" s="7"/>
      <c r="JRL262" s="7"/>
      <c r="JRM262" s="7"/>
      <c r="JRN262" s="7"/>
      <c r="JRO262" s="7"/>
      <c r="JRP262" s="7"/>
      <c r="JRQ262" s="7"/>
      <c r="JRR262" s="7"/>
      <c r="JRS262" s="7"/>
      <c r="JRT262" s="7"/>
      <c r="JRU262" s="7"/>
      <c r="JRV262" s="7"/>
      <c r="JRW262" s="7"/>
      <c r="JRX262" s="7"/>
      <c r="JRY262" s="7"/>
      <c r="JRZ262" s="7"/>
      <c r="JSA262" s="7"/>
      <c r="JSB262" s="7"/>
      <c r="JSC262" s="7"/>
      <c r="JSD262" s="7"/>
      <c r="JSE262" s="7"/>
      <c r="JSF262" s="7"/>
      <c r="JSG262" s="7"/>
      <c r="JSH262" s="7"/>
      <c r="JSI262" s="7"/>
      <c r="JSJ262" s="7"/>
      <c r="JSK262" s="7"/>
      <c r="JSL262" s="7"/>
      <c r="JSM262" s="7"/>
      <c r="JSN262" s="7"/>
      <c r="JSO262" s="7"/>
      <c r="JSP262" s="7"/>
      <c r="JSQ262" s="7"/>
      <c r="JSR262" s="7"/>
      <c r="JSS262" s="7"/>
      <c r="JST262" s="7"/>
      <c r="JSU262" s="7"/>
      <c r="JSV262" s="7"/>
      <c r="JSW262" s="7"/>
      <c r="JSX262" s="7"/>
      <c r="JSY262" s="7"/>
      <c r="JSZ262" s="7"/>
      <c r="JTA262" s="7"/>
      <c r="JTB262" s="7"/>
      <c r="JTC262" s="7"/>
      <c r="JTD262" s="7"/>
      <c r="JTE262" s="7"/>
      <c r="JTF262" s="7"/>
      <c r="JTG262" s="7"/>
      <c r="JTH262" s="7"/>
      <c r="JTI262" s="7"/>
      <c r="JTJ262" s="7"/>
      <c r="JTK262" s="7"/>
      <c r="JTL262" s="7"/>
      <c r="JTM262" s="7"/>
      <c r="JTN262" s="7"/>
      <c r="JTO262" s="7"/>
      <c r="JTP262" s="7"/>
      <c r="JTQ262" s="7"/>
      <c r="JTR262" s="7"/>
      <c r="JTS262" s="7"/>
      <c r="JTT262" s="7"/>
      <c r="JTU262" s="7"/>
      <c r="JTV262" s="7"/>
      <c r="JTW262" s="7"/>
      <c r="JTX262" s="7"/>
      <c r="JTY262" s="7"/>
      <c r="JTZ262" s="7"/>
      <c r="JUA262" s="7"/>
      <c r="JUB262" s="7"/>
      <c r="JUC262" s="7"/>
      <c r="JUD262" s="7"/>
      <c r="JUE262" s="7"/>
      <c r="JUF262" s="7"/>
      <c r="JUG262" s="7"/>
      <c r="JUH262" s="7"/>
      <c r="JUI262" s="7"/>
      <c r="JUJ262" s="7"/>
      <c r="JUK262" s="7"/>
      <c r="JUL262" s="7"/>
      <c r="JUM262" s="7"/>
      <c r="JUN262" s="7"/>
      <c r="JUO262" s="7"/>
      <c r="JUP262" s="7"/>
      <c r="JUQ262" s="7"/>
      <c r="JUR262" s="7"/>
      <c r="JUS262" s="7"/>
      <c r="JUT262" s="7"/>
      <c r="JUU262" s="7"/>
      <c r="JUV262" s="7"/>
      <c r="JUW262" s="7"/>
      <c r="JUX262" s="7"/>
      <c r="JUY262" s="7"/>
      <c r="JUZ262" s="7"/>
      <c r="JVA262" s="7"/>
      <c r="JVB262" s="7"/>
      <c r="JVC262" s="7"/>
      <c r="JVD262" s="7"/>
      <c r="JVE262" s="7"/>
      <c r="JVF262" s="7"/>
      <c r="JVG262" s="7"/>
      <c r="JVH262" s="7"/>
      <c r="JVI262" s="7"/>
      <c r="JVJ262" s="7"/>
      <c r="JVK262" s="7"/>
      <c r="JVL262" s="7"/>
      <c r="JVM262" s="7"/>
      <c r="JVN262" s="7"/>
      <c r="JVO262" s="7"/>
      <c r="JVP262" s="7"/>
      <c r="JVQ262" s="7"/>
      <c r="JVR262" s="7"/>
      <c r="JVS262" s="7"/>
      <c r="JVT262" s="7"/>
      <c r="JVU262" s="7"/>
      <c r="JVV262" s="7"/>
      <c r="JVW262" s="7"/>
      <c r="JVX262" s="7"/>
      <c r="JVY262" s="7"/>
      <c r="JVZ262" s="7"/>
      <c r="JWA262" s="7"/>
      <c r="JWB262" s="7"/>
      <c r="JWC262" s="7"/>
      <c r="JWD262" s="7"/>
      <c r="JWE262" s="7"/>
      <c r="JWF262" s="7"/>
      <c r="JWG262" s="7"/>
      <c r="JWH262" s="7"/>
      <c r="JWI262" s="7"/>
      <c r="JWJ262" s="7"/>
      <c r="JWK262" s="7"/>
      <c r="JWL262" s="7"/>
      <c r="JWM262" s="7"/>
      <c r="JWN262" s="7"/>
      <c r="JWO262" s="7"/>
      <c r="JWP262" s="7"/>
      <c r="JWQ262" s="7"/>
      <c r="JWR262" s="7"/>
      <c r="JWS262" s="7"/>
      <c r="JWT262" s="7"/>
      <c r="JWU262" s="7"/>
      <c r="JWV262" s="7"/>
      <c r="JWW262" s="7"/>
      <c r="JWX262" s="7"/>
      <c r="JWY262" s="7"/>
      <c r="JWZ262" s="7"/>
      <c r="JXA262" s="7"/>
      <c r="JXB262" s="7"/>
      <c r="JXC262" s="7"/>
      <c r="JXD262" s="7"/>
      <c r="JXE262" s="7"/>
      <c r="JXF262" s="7"/>
      <c r="JXG262" s="7"/>
      <c r="JXH262" s="7"/>
      <c r="JXI262" s="7"/>
      <c r="JXJ262" s="7"/>
      <c r="JXK262" s="7"/>
      <c r="JXL262" s="7"/>
      <c r="JXM262" s="7"/>
      <c r="JXN262" s="7"/>
      <c r="JXO262" s="7"/>
      <c r="JXP262" s="7"/>
      <c r="JXQ262" s="7"/>
      <c r="JXR262" s="7"/>
      <c r="JXS262" s="7"/>
      <c r="JXT262" s="7"/>
      <c r="JXU262" s="7"/>
      <c r="JXV262" s="7"/>
      <c r="JXW262" s="7"/>
      <c r="JXX262" s="7"/>
      <c r="JXY262" s="7"/>
      <c r="JXZ262" s="7"/>
      <c r="JYA262" s="7"/>
      <c r="JYB262" s="7"/>
      <c r="JYC262" s="7"/>
      <c r="JYD262" s="7"/>
      <c r="JYE262" s="7"/>
      <c r="JYF262" s="7"/>
      <c r="JYG262" s="7"/>
      <c r="JYH262" s="7"/>
      <c r="JYI262" s="7"/>
      <c r="JYJ262" s="7"/>
      <c r="JYK262" s="7"/>
      <c r="JYL262" s="7"/>
      <c r="JYM262" s="7"/>
      <c r="JYN262" s="7"/>
      <c r="JYO262" s="7"/>
      <c r="JYP262" s="7"/>
      <c r="JYQ262" s="7"/>
      <c r="JYR262" s="7"/>
      <c r="JYS262" s="7"/>
      <c r="JYT262" s="7"/>
      <c r="JYU262" s="7"/>
      <c r="JYV262" s="7"/>
      <c r="JYW262" s="7"/>
      <c r="JYX262" s="7"/>
      <c r="JYY262" s="7"/>
      <c r="JYZ262" s="7"/>
      <c r="JZA262" s="7"/>
      <c r="JZB262" s="7"/>
      <c r="JZC262" s="7"/>
      <c r="JZD262" s="7"/>
      <c r="JZE262" s="7"/>
      <c r="JZF262" s="7"/>
      <c r="JZG262" s="7"/>
      <c r="JZH262" s="7"/>
      <c r="JZI262" s="7"/>
      <c r="JZJ262" s="7"/>
      <c r="JZK262" s="7"/>
      <c r="JZL262" s="7"/>
      <c r="JZM262" s="7"/>
      <c r="JZN262" s="7"/>
      <c r="JZO262" s="7"/>
      <c r="JZP262" s="7"/>
      <c r="JZQ262" s="7"/>
      <c r="JZR262" s="7"/>
      <c r="JZS262" s="7"/>
      <c r="JZT262" s="7"/>
      <c r="JZU262" s="7"/>
      <c r="JZV262" s="7"/>
      <c r="JZW262" s="7"/>
      <c r="JZX262" s="7"/>
      <c r="JZY262" s="7"/>
      <c r="JZZ262" s="7"/>
      <c r="KAA262" s="7"/>
      <c r="KAB262" s="7"/>
      <c r="KAC262" s="7"/>
      <c r="KAD262" s="7"/>
      <c r="KAE262" s="7"/>
      <c r="KAF262" s="7"/>
      <c r="KAG262" s="7"/>
      <c r="KAH262" s="7"/>
      <c r="KAI262" s="7"/>
      <c r="KAJ262" s="7"/>
      <c r="KAK262" s="7"/>
      <c r="KAL262" s="7"/>
      <c r="KAM262" s="7"/>
      <c r="KAN262" s="7"/>
      <c r="KAO262" s="7"/>
      <c r="KAP262" s="7"/>
      <c r="KAQ262" s="7"/>
      <c r="KAR262" s="7"/>
      <c r="KAS262" s="7"/>
      <c r="KAT262" s="7"/>
      <c r="KAU262" s="7"/>
      <c r="KAV262" s="7"/>
      <c r="KAW262" s="7"/>
      <c r="KAX262" s="7"/>
      <c r="KAY262" s="7"/>
      <c r="KAZ262" s="7"/>
      <c r="KBA262" s="7"/>
      <c r="KBB262" s="7"/>
      <c r="KBC262" s="7"/>
      <c r="KBD262" s="7"/>
      <c r="KBE262" s="7"/>
      <c r="KBF262" s="7"/>
      <c r="KBG262" s="7"/>
      <c r="KBH262" s="7"/>
      <c r="KBI262" s="7"/>
      <c r="KBJ262" s="7"/>
      <c r="KBK262" s="7"/>
      <c r="KBL262" s="7"/>
      <c r="KBM262" s="7"/>
      <c r="KBN262" s="7"/>
      <c r="KBO262" s="7"/>
      <c r="KBP262" s="7"/>
      <c r="KBQ262" s="7"/>
      <c r="KBR262" s="7"/>
      <c r="KBS262" s="7"/>
      <c r="KBT262" s="7"/>
      <c r="KBU262" s="7"/>
      <c r="KBV262" s="7"/>
      <c r="KBW262" s="7"/>
      <c r="KBX262" s="7"/>
      <c r="KBY262" s="7"/>
      <c r="KBZ262" s="7"/>
      <c r="KCA262" s="7"/>
      <c r="KCB262" s="7"/>
      <c r="KCC262" s="7"/>
      <c r="KCD262" s="7"/>
      <c r="KCE262" s="7"/>
      <c r="KCF262" s="7"/>
      <c r="KCG262" s="7"/>
      <c r="KCH262" s="7"/>
      <c r="KCI262" s="7"/>
      <c r="KCJ262" s="7"/>
      <c r="KCK262" s="7"/>
      <c r="KCL262" s="7"/>
      <c r="KCM262" s="7"/>
      <c r="KCN262" s="7"/>
      <c r="KCO262" s="7"/>
      <c r="KCP262" s="7"/>
      <c r="KCQ262" s="7"/>
      <c r="KCR262" s="7"/>
      <c r="KCS262" s="7"/>
      <c r="KCT262" s="7"/>
      <c r="KCU262" s="7"/>
      <c r="KCV262" s="7"/>
      <c r="KCW262" s="7"/>
      <c r="KCX262" s="7"/>
      <c r="KCY262" s="7"/>
      <c r="KCZ262" s="7"/>
      <c r="KDA262" s="7"/>
      <c r="KDB262" s="7"/>
      <c r="KDC262" s="7"/>
      <c r="KDD262" s="7"/>
      <c r="KDE262" s="7"/>
      <c r="KDF262" s="7"/>
      <c r="KDG262" s="7"/>
      <c r="KDH262" s="7"/>
      <c r="KDI262" s="7"/>
      <c r="KDJ262" s="7"/>
      <c r="KDK262" s="7"/>
      <c r="KDL262" s="7"/>
      <c r="KDM262" s="7"/>
      <c r="KDN262" s="7"/>
      <c r="KDO262" s="7"/>
      <c r="KDP262" s="7"/>
      <c r="KDQ262" s="7"/>
      <c r="KDR262" s="7"/>
      <c r="KDS262" s="7"/>
      <c r="KDT262" s="7"/>
      <c r="KDU262" s="7"/>
      <c r="KDV262" s="7"/>
      <c r="KDW262" s="7"/>
      <c r="KDX262" s="7"/>
      <c r="KDY262" s="7"/>
      <c r="KDZ262" s="7"/>
      <c r="KEA262" s="7"/>
      <c r="KEB262" s="7"/>
      <c r="KEC262" s="7"/>
      <c r="KED262" s="7"/>
      <c r="KEE262" s="7"/>
      <c r="KEF262" s="7"/>
      <c r="KEG262" s="7"/>
      <c r="KEH262" s="7"/>
      <c r="KEI262" s="7"/>
      <c r="KEJ262" s="7"/>
      <c r="KEK262" s="7"/>
      <c r="KEL262" s="7"/>
      <c r="KEM262" s="7"/>
      <c r="KEN262" s="7"/>
      <c r="KEO262" s="7"/>
      <c r="KEP262" s="7"/>
      <c r="KEQ262" s="7"/>
      <c r="KER262" s="7"/>
      <c r="KES262" s="7"/>
      <c r="KET262" s="7"/>
      <c r="KEU262" s="7"/>
      <c r="KEV262" s="7"/>
      <c r="KEW262" s="7"/>
      <c r="KEX262" s="7"/>
      <c r="KEY262" s="7"/>
      <c r="KEZ262" s="7"/>
      <c r="KFA262" s="7"/>
      <c r="KFB262" s="7"/>
      <c r="KFC262" s="7"/>
      <c r="KFD262" s="7"/>
      <c r="KFE262" s="7"/>
      <c r="KFF262" s="7"/>
      <c r="KFG262" s="7"/>
      <c r="KFH262" s="7"/>
      <c r="KFI262" s="7"/>
      <c r="KFJ262" s="7"/>
      <c r="KFK262" s="7"/>
      <c r="KFL262" s="7"/>
      <c r="KFM262" s="7"/>
      <c r="KFN262" s="7"/>
      <c r="KFO262" s="7"/>
      <c r="KFP262" s="7"/>
      <c r="KFQ262" s="7"/>
      <c r="KFR262" s="7"/>
      <c r="KFS262" s="7"/>
      <c r="KFT262" s="7"/>
      <c r="KFU262" s="7"/>
      <c r="KFV262" s="7"/>
      <c r="KFW262" s="7"/>
      <c r="KFX262" s="7"/>
      <c r="KFY262" s="7"/>
      <c r="KFZ262" s="7"/>
      <c r="KGA262" s="7"/>
      <c r="KGB262" s="7"/>
      <c r="KGC262" s="7"/>
      <c r="KGD262" s="7"/>
      <c r="KGE262" s="7"/>
      <c r="KGF262" s="7"/>
      <c r="KGG262" s="7"/>
      <c r="KGH262" s="7"/>
      <c r="KGI262" s="7"/>
      <c r="KGJ262" s="7"/>
      <c r="KGK262" s="7"/>
      <c r="KGL262" s="7"/>
      <c r="KGM262" s="7"/>
      <c r="KGN262" s="7"/>
      <c r="KGO262" s="7"/>
      <c r="KGP262" s="7"/>
      <c r="KGQ262" s="7"/>
      <c r="KGR262" s="7"/>
      <c r="KGS262" s="7"/>
      <c r="KGT262" s="7"/>
      <c r="KGU262" s="7"/>
      <c r="KGV262" s="7"/>
      <c r="KGW262" s="7"/>
      <c r="KGX262" s="7"/>
      <c r="KGY262" s="7"/>
      <c r="KGZ262" s="7"/>
      <c r="KHA262" s="7"/>
      <c r="KHB262" s="7"/>
      <c r="KHC262" s="7"/>
      <c r="KHD262" s="7"/>
      <c r="KHE262" s="7"/>
      <c r="KHF262" s="7"/>
      <c r="KHG262" s="7"/>
      <c r="KHH262" s="7"/>
      <c r="KHI262" s="7"/>
      <c r="KHJ262" s="7"/>
      <c r="KHK262" s="7"/>
      <c r="KHL262" s="7"/>
      <c r="KHM262" s="7"/>
      <c r="KHN262" s="7"/>
      <c r="KHO262" s="7"/>
      <c r="KHP262" s="7"/>
      <c r="KHQ262" s="7"/>
      <c r="KHR262" s="7"/>
      <c r="KHS262" s="7"/>
      <c r="KHT262" s="7"/>
      <c r="KHU262" s="7"/>
      <c r="KHV262" s="7"/>
      <c r="KHW262" s="7"/>
      <c r="KHX262" s="7"/>
      <c r="KHY262" s="7"/>
      <c r="KHZ262" s="7"/>
      <c r="KIA262" s="7"/>
      <c r="KIB262" s="7"/>
      <c r="KIC262" s="7"/>
      <c r="KID262" s="7"/>
      <c r="KIE262" s="7"/>
      <c r="KIF262" s="7"/>
      <c r="KIG262" s="7"/>
      <c r="KIH262" s="7"/>
      <c r="KII262" s="7"/>
      <c r="KIJ262" s="7"/>
      <c r="KIK262" s="7"/>
      <c r="KIL262" s="7"/>
      <c r="KIM262" s="7"/>
      <c r="KIN262" s="7"/>
      <c r="KIO262" s="7"/>
      <c r="KIP262" s="7"/>
      <c r="KIQ262" s="7"/>
      <c r="KIR262" s="7"/>
      <c r="KIS262" s="7"/>
      <c r="KIT262" s="7"/>
      <c r="KIU262" s="7"/>
      <c r="KIV262" s="7"/>
      <c r="KIW262" s="7"/>
      <c r="KIX262" s="7"/>
      <c r="KIY262" s="7"/>
      <c r="KIZ262" s="7"/>
      <c r="KJA262" s="7"/>
      <c r="KJB262" s="7"/>
      <c r="KJC262" s="7"/>
      <c r="KJD262" s="7"/>
      <c r="KJE262" s="7"/>
      <c r="KJF262" s="7"/>
      <c r="KJG262" s="7"/>
      <c r="KJH262" s="7"/>
      <c r="KJI262" s="7"/>
      <c r="KJJ262" s="7"/>
      <c r="KJK262" s="7"/>
      <c r="KJL262" s="7"/>
      <c r="KJM262" s="7"/>
      <c r="KJN262" s="7"/>
      <c r="KJO262" s="7"/>
      <c r="KJP262" s="7"/>
      <c r="KJQ262" s="7"/>
      <c r="KJR262" s="7"/>
      <c r="KJS262" s="7"/>
      <c r="KJT262" s="7"/>
      <c r="KJU262" s="7"/>
      <c r="KJV262" s="7"/>
      <c r="KJW262" s="7"/>
      <c r="KJX262" s="7"/>
      <c r="KJY262" s="7"/>
      <c r="KJZ262" s="7"/>
      <c r="KKA262" s="7"/>
      <c r="KKB262" s="7"/>
      <c r="KKC262" s="7"/>
      <c r="KKD262" s="7"/>
      <c r="KKE262" s="7"/>
      <c r="KKF262" s="7"/>
      <c r="KKG262" s="7"/>
      <c r="KKH262" s="7"/>
      <c r="KKI262" s="7"/>
      <c r="KKJ262" s="7"/>
      <c r="KKK262" s="7"/>
      <c r="KKL262" s="7"/>
      <c r="KKM262" s="7"/>
      <c r="KKN262" s="7"/>
      <c r="KKO262" s="7"/>
      <c r="KKP262" s="7"/>
      <c r="KKQ262" s="7"/>
      <c r="KKR262" s="7"/>
      <c r="KKS262" s="7"/>
      <c r="KKT262" s="7"/>
      <c r="KKU262" s="7"/>
      <c r="KKV262" s="7"/>
      <c r="KKW262" s="7"/>
      <c r="KKX262" s="7"/>
      <c r="KKY262" s="7"/>
      <c r="KKZ262" s="7"/>
      <c r="KLA262" s="7"/>
      <c r="KLB262" s="7"/>
      <c r="KLC262" s="7"/>
      <c r="KLD262" s="7"/>
      <c r="KLE262" s="7"/>
      <c r="KLF262" s="7"/>
      <c r="KLG262" s="7"/>
      <c r="KLH262" s="7"/>
      <c r="KLI262" s="7"/>
      <c r="KLJ262" s="7"/>
      <c r="KLK262" s="7"/>
      <c r="KLL262" s="7"/>
      <c r="KLM262" s="7"/>
      <c r="KLN262" s="7"/>
      <c r="KLO262" s="7"/>
      <c r="KLP262" s="7"/>
      <c r="KLQ262" s="7"/>
      <c r="KLR262" s="7"/>
      <c r="KLS262" s="7"/>
      <c r="KLT262" s="7"/>
      <c r="KLU262" s="7"/>
      <c r="KLV262" s="7"/>
      <c r="KLW262" s="7"/>
      <c r="KLX262" s="7"/>
      <c r="KLY262" s="7"/>
      <c r="KLZ262" s="7"/>
      <c r="KMA262" s="7"/>
      <c r="KMB262" s="7"/>
      <c r="KMC262" s="7"/>
      <c r="KMD262" s="7"/>
      <c r="KME262" s="7"/>
      <c r="KMF262" s="7"/>
      <c r="KMG262" s="7"/>
      <c r="KMH262" s="7"/>
      <c r="KMI262" s="7"/>
      <c r="KMJ262" s="7"/>
      <c r="KMK262" s="7"/>
      <c r="KML262" s="7"/>
      <c r="KMM262" s="7"/>
      <c r="KMN262" s="7"/>
      <c r="KMO262" s="7"/>
      <c r="KMP262" s="7"/>
      <c r="KMQ262" s="7"/>
      <c r="KMR262" s="7"/>
      <c r="KMS262" s="7"/>
      <c r="KMT262" s="7"/>
      <c r="KMU262" s="7"/>
      <c r="KMV262" s="7"/>
      <c r="KMW262" s="7"/>
      <c r="KMX262" s="7"/>
      <c r="KMY262" s="7"/>
      <c r="KMZ262" s="7"/>
      <c r="KNA262" s="7"/>
      <c r="KNB262" s="7"/>
      <c r="KNC262" s="7"/>
      <c r="KND262" s="7"/>
      <c r="KNE262" s="7"/>
      <c r="KNF262" s="7"/>
      <c r="KNG262" s="7"/>
      <c r="KNH262" s="7"/>
      <c r="KNI262" s="7"/>
      <c r="KNJ262" s="7"/>
      <c r="KNK262" s="7"/>
      <c r="KNL262" s="7"/>
      <c r="KNM262" s="7"/>
      <c r="KNN262" s="7"/>
      <c r="KNO262" s="7"/>
      <c r="KNP262" s="7"/>
      <c r="KNQ262" s="7"/>
      <c r="KNR262" s="7"/>
      <c r="KNS262" s="7"/>
      <c r="KNT262" s="7"/>
      <c r="KNU262" s="7"/>
      <c r="KNV262" s="7"/>
      <c r="KNW262" s="7"/>
      <c r="KNX262" s="7"/>
      <c r="KNY262" s="7"/>
      <c r="KNZ262" s="7"/>
      <c r="KOA262" s="7"/>
      <c r="KOB262" s="7"/>
      <c r="KOC262" s="7"/>
      <c r="KOD262" s="7"/>
      <c r="KOE262" s="7"/>
      <c r="KOF262" s="7"/>
      <c r="KOG262" s="7"/>
      <c r="KOH262" s="7"/>
      <c r="KOI262" s="7"/>
      <c r="KOJ262" s="7"/>
      <c r="KOK262" s="7"/>
      <c r="KOL262" s="7"/>
      <c r="KOM262" s="7"/>
      <c r="KON262" s="7"/>
      <c r="KOO262" s="7"/>
      <c r="KOP262" s="7"/>
      <c r="KOQ262" s="7"/>
      <c r="KOR262" s="7"/>
      <c r="KOS262" s="7"/>
      <c r="KOT262" s="7"/>
      <c r="KOU262" s="7"/>
      <c r="KOV262" s="7"/>
      <c r="KOW262" s="7"/>
      <c r="KOX262" s="7"/>
      <c r="KOY262" s="7"/>
      <c r="KOZ262" s="7"/>
      <c r="KPA262" s="7"/>
      <c r="KPB262" s="7"/>
      <c r="KPC262" s="7"/>
      <c r="KPD262" s="7"/>
      <c r="KPE262" s="7"/>
      <c r="KPF262" s="7"/>
      <c r="KPG262" s="7"/>
      <c r="KPH262" s="7"/>
      <c r="KPI262" s="7"/>
      <c r="KPJ262" s="7"/>
      <c r="KPK262" s="7"/>
      <c r="KPL262" s="7"/>
      <c r="KPM262" s="7"/>
      <c r="KPN262" s="7"/>
      <c r="KPO262" s="7"/>
      <c r="KPP262" s="7"/>
      <c r="KPQ262" s="7"/>
      <c r="KPR262" s="7"/>
      <c r="KPS262" s="7"/>
      <c r="KPT262" s="7"/>
      <c r="KPU262" s="7"/>
      <c r="KPV262" s="7"/>
      <c r="KPW262" s="7"/>
      <c r="KPX262" s="7"/>
      <c r="KPY262" s="7"/>
      <c r="KPZ262" s="7"/>
      <c r="KQA262" s="7"/>
      <c r="KQB262" s="7"/>
      <c r="KQC262" s="7"/>
      <c r="KQD262" s="7"/>
      <c r="KQE262" s="7"/>
      <c r="KQF262" s="7"/>
      <c r="KQG262" s="7"/>
      <c r="KQH262" s="7"/>
      <c r="KQI262" s="7"/>
      <c r="KQJ262" s="7"/>
      <c r="KQK262" s="7"/>
      <c r="KQL262" s="7"/>
      <c r="KQM262" s="7"/>
      <c r="KQN262" s="7"/>
      <c r="KQO262" s="7"/>
      <c r="KQP262" s="7"/>
      <c r="KQQ262" s="7"/>
      <c r="KQR262" s="7"/>
      <c r="KQS262" s="7"/>
      <c r="KQT262" s="7"/>
      <c r="KQU262" s="7"/>
      <c r="KQV262" s="7"/>
      <c r="KQW262" s="7"/>
      <c r="KQX262" s="7"/>
      <c r="KQY262" s="7"/>
      <c r="KQZ262" s="7"/>
      <c r="KRA262" s="7"/>
      <c r="KRB262" s="7"/>
      <c r="KRC262" s="7"/>
      <c r="KRD262" s="7"/>
      <c r="KRE262" s="7"/>
      <c r="KRF262" s="7"/>
      <c r="KRG262" s="7"/>
      <c r="KRH262" s="7"/>
      <c r="KRI262" s="7"/>
      <c r="KRJ262" s="7"/>
      <c r="KRK262" s="7"/>
      <c r="KRL262" s="7"/>
      <c r="KRM262" s="7"/>
      <c r="KRN262" s="7"/>
      <c r="KRO262" s="7"/>
      <c r="KRP262" s="7"/>
      <c r="KRQ262" s="7"/>
      <c r="KRR262" s="7"/>
      <c r="KRS262" s="7"/>
      <c r="KRT262" s="7"/>
      <c r="KRU262" s="7"/>
      <c r="KRV262" s="7"/>
      <c r="KRW262" s="7"/>
      <c r="KRX262" s="7"/>
      <c r="KRY262" s="7"/>
      <c r="KRZ262" s="7"/>
      <c r="KSA262" s="7"/>
      <c r="KSB262" s="7"/>
      <c r="KSC262" s="7"/>
      <c r="KSD262" s="7"/>
      <c r="KSE262" s="7"/>
      <c r="KSF262" s="7"/>
      <c r="KSG262" s="7"/>
      <c r="KSH262" s="7"/>
      <c r="KSI262" s="7"/>
      <c r="KSJ262" s="7"/>
      <c r="KSK262" s="7"/>
      <c r="KSL262" s="7"/>
      <c r="KSM262" s="7"/>
      <c r="KSN262" s="7"/>
      <c r="KSO262" s="7"/>
      <c r="KSP262" s="7"/>
      <c r="KSQ262" s="7"/>
      <c r="KSR262" s="7"/>
      <c r="KSS262" s="7"/>
      <c r="KST262" s="7"/>
      <c r="KSU262" s="7"/>
      <c r="KSV262" s="7"/>
      <c r="KSW262" s="7"/>
      <c r="KSX262" s="7"/>
      <c r="KSY262" s="7"/>
      <c r="KSZ262" s="7"/>
      <c r="KTA262" s="7"/>
      <c r="KTB262" s="7"/>
      <c r="KTC262" s="7"/>
      <c r="KTD262" s="7"/>
      <c r="KTE262" s="7"/>
      <c r="KTF262" s="7"/>
      <c r="KTG262" s="7"/>
      <c r="KTH262" s="7"/>
      <c r="KTI262" s="7"/>
      <c r="KTJ262" s="7"/>
      <c r="KTK262" s="7"/>
      <c r="KTL262" s="7"/>
      <c r="KTM262" s="7"/>
      <c r="KTN262" s="7"/>
      <c r="KTO262" s="7"/>
      <c r="KTP262" s="7"/>
      <c r="KTQ262" s="7"/>
      <c r="KTR262" s="7"/>
      <c r="KTS262" s="7"/>
      <c r="KTT262" s="7"/>
      <c r="KTU262" s="7"/>
      <c r="KTV262" s="7"/>
      <c r="KTW262" s="7"/>
      <c r="KTX262" s="7"/>
      <c r="KTY262" s="7"/>
      <c r="KTZ262" s="7"/>
      <c r="KUA262" s="7"/>
      <c r="KUB262" s="7"/>
      <c r="KUC262" s="7"/>
      <c r="KUD262" s="7"/>
      <c r="KUE262" s="7"/>
      <c r="KUF262" s="7"/>
      <c r="KUG262" s="7"/>
      <c r="KUH262" s="7"/>
      <c r="KUI262" s="7"/>
      <c r="KUJ262" s="7"/>
      <c r="KUK262" s="7"/>
      <c r="KUL262" s="7"/>
      <c r="KUM262" s="7"/>
      <c r="KUN262" s="7"/>
      <c r="KUO262" s="7"/>
      <c r="KUP262" s="7"/>
      <c r="KUQ262" s="7"/>
      <c r="KUR262" s="7"/>
      <c r="KUS262" s="7"/>
      <c r="KUT262" s="7"/>
      <c r="KUU262" s="7"/>
      <c r="KUV262" s="7"/>
      <c r="KUW262" s="7"/>
      <c r="KUX262" s="7"/>
      <c r="KUY262" s="7"/>
      <c r="KUZ262" s="7"/>
      <c r="KVA262" s="7"/>
      <c r="KVB262" s="7"/>
      <c r="KVC262" s="7"/>
      <c r="KVD262" s="7"/>
      <c r="KVE262" s="7"/>
      <c r="KVF262" s="7"/>
      <c r="KVG262" s="7"/>
      <c r="KVH262" s="7"/>
      <c r="KVI262" s="7"/>
      <c r="KVJ262" s="7"/>
      <c r="KVK262" s="7"/>
      <c r="KVL262" s="7"/>
      <c r="KVM262" s="7"/>
      <c r="KVN262" s="7"/>
      <c r="KVO262" s="7"/>
      <c r="KVP262" s="7"/>
      <c r="KVQ262" s="7"/>
      <c r="KVR262" s="7"/>
      <c r="KVS262" s="7"/>
      <c r="KVT262" s="7"/>
      <c r="KVU262" s="7"/>
      <c r="KVV262" s="7"/>
      <c r="KVW262" s="7"/>
      <c r="KVX262" s="7"/>
      <c r="KVY262" s="7"/>
      <c r="KVZ262" s="7"/>
      <c r="KWA262" s="7"/>
      <c r="KWB262" s="7"/>
      <c r="KWC262" s="7"/>
      <c r="KWD262" s="7"/>
      <c r="KWE262" s="7"/>
      <c r="KWF262" s="7"/>
      <c r="KWG262" s="7"/>
      <c r="KWH262" s="7"/>
      <c r="KWI262" s="7"/>
      <c r="KWJ262" s="7"/>
      <c r="KWK262" s="7"/>
      <c r="KWL262" s="7"/>
      <c r="KWM262" s="7"/>
      <c r="KWN262" s="7"/>
      <c r="KWO262" s="7"/>
      <c r="KWP262" s="7"/>
      <c r="KWQ262" s="7"/>
      <c r="KWR262" s="7"/>
      <c r="KWS262" s="7"/>
      <c r="KWT262" s="7"/>
      <c r="KWU262" s="7"/>
      <c r="KWV262" s="7"/>
      <c r="KWW262" s="7"/>
      <c r="KWX262" s="7"/>
      <c r="KWY262" s="7"/>
      <c r="KWZ262" s="7"/>
      <c r="KXA262" s="7"/>
      <c r="KXB262" s="7"/>
      <c r="KXC262" s="7"/>
      <c r="KXD262" s="7"/>
      <c r="KXE262" s="7"/>
      <c r="KXF262" s="7"/>
      <c r="KXG262" s="7"/>
      <c r="KXH262" s="7"/>
      <c r="KXI262" s="7"/>
      <c r="KXJ262" s="7"/>
      <c r="KXK262" s="7"/>
      <c r="KXL262" s="7"/>
      <c r="KXM262" s="7"/>
      <c r="KXN262" s="7"/>
      <c r="KXO262" s="7"/>
      <c r="KXP262" s="7"/>
      <c r="KXQ262" s="7"/>
      <c r="KXR262" s="7"/>
      <c r="KXS262" s="7"/>
      <c r="KXT262" s="7"/>
      <c r="KXU262" s="7"/>
      <c r="KXV262" s="7"/>
      <c r="KXW262" s="7"/>
      <c r="KXX262" s="7"/>
      <c r="KXY262" s="7"/>
      <c r="KXZ262" s="7"/>
      <c r="KYA262" s="7"/>
      <c r="KYB262" s="7"/>
      <c r="KYC262" s="7"/>
      <c r="KYD262" s="7"/>
      <c r="KYE262" s="7"/>
      <c r="KYF262" s="7"/>
      <c r="KYG262" s="7"/>
      <c r="KYH262" s="7"/>
      <c r="KYI262" s="7"/>
      <c r="KYJ262" s="7"/>
      <c r="KYK262" s="7"/>
      <c r="KYL262" s="7"/>
      <c r="KYM262" s="7"/>
      <c r="KYN262" s="7"/>
      <c r="KYO262" s="7"/>
      <c r="KYP262" s="7"/>
      <c r="KYQ262" s="7"/>
      <c r="KYR262" s="7"/>
      <c r="KYS262" s="7"/>
      <c r="KYT262" s="7"/>
      <c r="KYU262" s="7"/>
      <c r="KYV262" s="7"/>
      <c r="KYW262" s="7"/>
      <c r="KYX262" s="7"/>
      <c r="KYY262" s="7"/>
      <c r="KYZ262" s="7"/>
      <c r="KZA262" s="7"/>
      <c r="KZB262" s="7"/>
      <c r="KZC262" s="7"/>
      <c r="KZD262" s="7"/>
      <c r="KZE262" s="7"/>
      <c r="KZF262" s="7"/>
      <c r="KZG262" s="7"/>
      <c r="KZH262" s="7"/>
      <c r="KZI262" s="7"/>
      <c r="KZJ262" s="7"/>
      <c r="KZK262" s="7"/>
      <c r="KZL262" s="7"/>
      <c r="KZM262" s="7"/>
      <c r="KZN262" s="7"/>
      <c r="KZO262" s="7"/>
      <c r="KZP262" s="7"/>
      <c r="KZQ262" s="7"/>
      <c r="KZR262" s="7"/>
      <c r="KZS262" s="7"/>
      <c r="KZT262" s="7"/>
      <c r="KZU262" s="7"/>
      <c r="KZV262" s="7"/>
      <c r="KZW262" s="7"/>
      <c r="KZX262" s="7"/>
      <c r="KZY262" s="7"/>
      <c r="KZZ262" s="7"/>
      <c r="LAA262" s="7"/>
      <c r="LAB262" s="7"/>
      <c r="LAC262" s="7"/>
      <c r="LAD262" s="7"/>
      <c r="LAE262" s="7"/>
      <c r="LAF262" s="7"/>
      <c r="LAG262" s="7"/>
      <c r="LAH262" s="7"/>
      <c r="LAI262" s="7"/>
      <c r="LAJ262" s="7"/>
      <c r="LAK262" s="7"/>
      <c r="LAL262" s="7"/>
      <c r="LAM262" s="7"/>
      <c r="LAN262" s="7"/>
      <c r="LAO262" s="7"/>
      <c r="LAP262" s="7"/>
      <c r="LAQ262" s="7"/>
      <c r="LAR262" s="7"/>
      <c r="LAS262" s="7"/>
      <c r="LAT262" s="7"/>
      <c r="LAU262" s="7"/>
      <c r="LAV262" s="7"/>
      <c r="LAW262" s="7"/>
      <c r="LAX262" s="7"/>
      <c r="LAY262" s="7"/>
      <c r="LAZ262" s="7"/>
      <c r="LBA262" s="7"/>
      <c r="LBB262" s="7"/>
      <c r="LBC262" s="7"/>
      <c r="LBD262" s="7"/>
      <c r="LBE262" s="7"/>
      <c r="LBF262" s="7"/>
      <c r="LBG262" s="7"/>
      <c r="LBH262" s="7"/>
      <c r="LBI262" s="7"/>
      <c r="LBJ262" s="7"/>
      <c r="LBK262" s="7"/>
      <c r="LBL262" s="7"/>
      <c r="LBM262" s="7"/>
      <c r="LBN262" s="7"/>
      <c r="LBO262" s="7"/>
      <c r="LBP262" s="7"/>
      <c r="LBQ262" s="7"/>
      <c r="LBR262" s="7"/>
      <c r="LBS262" s="7"/>
      <c r="LBT262" s="7"/>
      <c r="LBU262" s="7"/>
      <c r="LBV262" s="7"/>
      <c r="LBW262" s="7"/>
      <c r="LBX262" s="7"/>
      <c r="LBY262" s="7"/>
      <c r="LBZ262" s="7"/>
      <c r="LCA262" s="7"/>
      <c r="LCB262" s="7"/>
      <c r="LCC262" s="7"/>
      <c r="LCD262" s="7"/>
      <c r="LCE262" s="7"/>
      <c r="LCF262" s="7"/>
      <c r="LCG262" s="7"/>
      <c r="LCH262" s="7"/>
      <c r="LCI262" s="7"/>
      <c r="LCJ262" s="7"/>
      <c r="LCK262" s="7"/>
      <c r="LCL262" s="7"/>
      <c r="LCM262" s="7"/>
      <c r="LCN262" s="7"/>
      <c r="LCO262" s="7"/>
      <c r="LCP262" s="7"/>
      <c r="LCQ262" s="7"/>
      <c r="LCR262" s="7"/>
      <c r="LCS262" s="7"/>
      <c r="LCT262" s="7"/>
      <c r="LCU262" s="7"/>
      <c r="LCV262" s="7"/>
      <c r="LCW262" s="7"/>
      <c r="LCX262" s="7"/>
      <c r="LCY262" s="7"/>
      <c r="LCZ262" s="7"/>
      <c r="LDA262" s="7"/>
      <c r="LDB262" s="7"/>
      <c r="LDC262" s="7"/>
      <c r="LDD262" s="7"/>
      <c r="LDE262" s="7"/>
      <c r="LDF262" s="7"/>
      <c r="LDG262" s="7"/>
      <c r="LDH262" s="7"/>
      <c r="LDI262" s="7"/>
      <c r="LDJ262" s="7"/>
      <c r="LDK262" s="7"/>
      <c r="LDL262" s="7"/>
      <c r="LDM262" s="7"/>
      <c r="LDN262" s="7"/>
      <c r="LDO262" s="7"/>
      <c r="LDP262" s="7"/>
      <c r="LDQ262" s="7"/>
      <c r="LDR262" s="7"/>
      <c r="LDS262" s="7"/>
      <c r="LDT262" s="7"/>
      <c r="LDU262" s="7"/>
      <c r="LDV262" s="7"/>
      <c r="LDW262" s="7"/>
      <c r="LDX262" s="7"/>
      <c r="LDY262" s="7"/>
      <c r="LDZ262" s="7"/>
      <c r="LEA262" s="7"/>
      <c r="LEB262" s="7"/>
      <c r="LEC262" s="7"/>
      <c r="LED262" s="7"/>
      <c r="LEE262" s="7"/>
      <c r="LEF262" s="7"/>
      <c r="LEG262" s="7"/>
      <c r="LEH262" s="7"/>
      <c r="LEI262" s="7"/>
      <c r="LEJ262" s="7"/>
      <c r="LEK262" s="7"/>
      <c r="LEL262" s="7"/>
      <c r="LEM262" s="7"/>
      <c r="LEN262" s="7"/>
      <c r="LEO262" s="7"/>
      <c r="LEP262" s="7"/>
      <c r="LEQ262" s="7"/>
      <c r="LER262" s="7"/>
      <c r="LES262" s="7"/>
      <c r="LET262" s="7"/>
      <c r="LEU262" s="7"/>
      <c r="LEV262" s="7"/>
      <c r="LEW262" s="7"/>
      <c r="LEX262" s="7"/>
      <c r="LEY262" s="7"/>
      <c r="LEZ262" s="7"/>
      <c r="LFA262" s="7"/>
      <c r="LFB262" s="7"/>
      <c r="LFC262" s="7"/>
      <c r="LFD262" s="7"/>
      <c r="LFE262" s="7"/>
      <c r="LFF262" s="7"/>
      <c r="LFG262" s="7"/>
      <c r="LFH262" s="7"/>
      <c r="LFI262" s="7"/>
      <c r="LFJ262" s="7"/>
      <c r="LFK262" s="7"/>
      <c r="LFL262" s="7"/>
      <c r="LFM262" s="7"/>
      <c r="LFN262" s="7"/>
      <c r="LFO262" s="7"/>
      <c r="LFP262" s="7"/>
      <c r="LFQ262" s="7"/>
      <c r="LFR262" s="7"/>
      <c r="LFS262" s="7"/>
      <c r="LFT262" s="7"/>
      <c r="LFU262" s="7"/>
      <c r="LFV262" s="7"/>
      <c r="LFW262" s="7"/>
      <c r="LFX262" s="7"/>
      <c r="LFY262" s="7"/>
      <c r="LFZ262" s="7"/>
      <c r="LGA262" s="7"/>
      <c r="LGB262" s="7"/>
      <c r="LGC262" s="7"/>
      <c r="LGD262" s="7"/>
      <c r="LGE262" s="7"/>
      <c r="LGF262" s="7"/>
      <c r="LGG262" s="7"/>
      <c r="LGH262" s="7"/>
      <c r="LGI262" s="7"/>
      <c r="LGJ262" s="7"/>
      <c r="LGK262" s="7"/>
      <c r="LGL262" s="7"/>
      <c r="LGM262" s="7"/>
      <c r="LGN262" s="7"/>
      <c r="LGO262" s="7"/>
      <c r="LGP262" s="7"/>
      <c r="LGQ262" s="7"/>
      <c r="LGR262" s="7"/>
      <c r="LGS262" s="7"/>
      <c r="LGT262" s="7"/>
      <c r="LGU262" s="7"/>
      <c r="LGV262" s="7"/>
      <c r="LGW262" s="7"/>
      <c r="LGX262" s="7"/>
      <c r="LGY262" s="7"/>
      <c r="LGZ262" s="7"/>
      <c r="LHA262" s="7"/>
      <c r="LHB262" s="7"/>
      <c r="LHC262" s="7"/>
      <c r="LHD262" s="7"/>
      <c r="LHE262" s="7"/>
      <c r="LHF262" s="7"/>
      <c r="LHG262" s="7"/>
      <c r="LHH262" s="7"/>
      <c r="LHI262" s="7"/>
      <c r="LHJ262" s="7"/>
      <c r="LHK262" s="7"/>
      <c r="LHL262" s="7"/>
      <c r="LHM262" s="7"/>
      <c r="LHN262" s="7"/>
      <c r="LHO262" s="7"/>
      <c r="LHP262" s="7"/>
      <c r="LHQ262" s="7"/>
      <c r="LHR262" s="7"/>
      <c r="LHS262" s="7"/>
      <c r="LHT262" s="7"/>
      <c r="LHU262" s="7"/>
      <c r="LHV262" s="7"/>
      <c r="LHW262" s="7"/>
      <c r="LHX262" s="7"/>
      <c r="LHY262" s="7"/>
      <c r="LHZ262" s="7"/>
      <c r="LIA262" s="7"/>
      <c r="LIB262" s="7"/>
      <c r="LIC262" s="7"/>
      <c r="LID262" s="7"/>
      <c r="LIE262" s="7"/>
      <c r="LIF262" s="7"/>
      <c r="LIG262" s="7"/>
      <c r="LIH262" s="7"/>
      <c r="LII262" s="7"/>
      <c r="LIJ262" s="7"/>
      <c r="LIK262" s="7"/>
      <c r="LIL262" s="7"/>
      <c r="LIM262" s="7"/>
      <c r="LIN262" s="7"/>
      <c r="LIO262" s="7"/>
      <c r="LIP262" s="7"/>
      <c r="LIQ262" s="7"/>
      <c r="LIR262" s="7"/>
      <c r="LIS262" s="7"/>
      <c r="LIT262" s="7"/>
      <c r="LIU262" s="7"/>
      <c r="LIV262" s="7"/>
      <c r="LIW262" s="7"/>
      <c r="LIX262" s="7"/>
      <c r="LIY262" s="7"/>
      <c r="LIZ262" s="7"/>
      <c r="LJA262" s="7"/>
      <c r="LJB262" s="7"/>
      <c r="LJC262" s="7"/>
      <c r="LJD262" s="7"/>
      <c r="LJE262" s="7"/>
      <c r="LJF262" s="7"/>
      <c r="LJG262" s="7"/>
      <c r="LJH262" s="7"/>
      <c r="LJI262" s="7"/>
      <c r="LJJ262" s="7"/>
      <c r="LJK262" s="7"/>
      <c r="LJL262" s="7"/>
      <c r="LJM262" s="7"/>
      <c r="LJN262" s="7"/>
      <c r="LJO262" s="7"/>
      <c r="LJP262" s="7"/>
      <c r="LJQ262" s="7"/>
      <c r="LJR262" s="7"/>
      <c r="LJS262" s="7"/>
      <c r="LJT262" s="7"/>
      <c r="LJU262" s="7"/>
      <c r="LJV262" s="7"/>
      <c r="LJW262" s="7"/>
      <c r="LJX262" s="7"/>
      <c r="LJY262" s="7"/>
      <c r="LJZ262" s="7"/>
      <c r="LKA262" s="7"/>
      <c r="LKB262" s="7"/>
      <c r="LKC262" s="7"/>
      <c r="LKD262" s="7"/>
      <c r="LKE262" s="7"/>
      <c r="LKF262" s="7"/>
      <c r="LKG262" s="7"/>
      <c r="LKH262" s="7"/>
      <c r="LKI262" s="7"/>
      <c r="LKJ262" s="7"/>
      <c r="LKK262" s="7"/>
      <c r="LKL262" s="7"/>
      <c r="LKM262" s="7"/>
      <c r="LKN262" s="7"/>
      <c r="LKO262" s="7"/>
      <c r="LKP262" s="7"/>
      <c r="LKQ262" s="7"/>
      <c r="LKR262" s="7"/>
      <c r="LKS262" s="7"/>
      <c r="LKT262" s="7"/>
      <c r="LKU262" s="7"/>
      <c r="LKV262" s="7"/>
      <c r="LKW262" s="7"/>
      <c r="LKX262" s="7"/>
      <c r="LKY262" s="7"/>
      <c r="LKZ262" s="7"/>
      <c r="LLA262" s="7"/>
      <c r="LLB262" s="7"/>
      <c r="LLC262" s="7"/>
      <c r="LLD262" s="7"/>
      <c r="LLE262" s="7"/>
      <c r="LLF262" s="7"/>
      <c r="LLG262" s="7"/>
      <c r="LLH262" s="7"/>
      <c r="LLI262" s="7"/>
      <c r="LLJ262" s="7"/>
      <c r="LLK262" s="7"/>
      <c r="LLL262" s="7"/>
      <c r="LLM262" s="7"/>
      <c r="LLN262" s="7"/>
      <c r="LLO262" s="7"/>
      <c r="LLP262" s="7"/>
      <c r="LLQ262" s="7"/>
      <c r="LLR262" s="7"/>
      <c r="LLS262" s="7"/>
      <c r="LLT262" s="7"/>
      <c r="LLU262" s="7"/>
      <c r="LLV262" s="7"/>
      <c r="LLW262" s="7"/>
      <c r="LLX262" s="7"/>
      <c r="LLY262" s="7"/>
      <c r="LLZ262" s="7"/>
      <c r="LMA262" s="7"/>
      <c r="LMB262" s="7"/>
      <c r="LMC262" s="7"/>
      <c r="LMD262" s="7"/>
      <c r="LME262" s="7"/>
      <c r="LMF262" s="7"/>
      <c r="LMG262" s="7"/>
      <c r="LMH262" s="7"/>
      <c r="LMI262" s="7"/>
      <c r="LMJ262" s="7"/>
      <c r="LMK262" s="7"/>
      <c r="LML262" s="7"/>
      <c r="LMM262" s="7"/>
      <c r="LMN262" s="7"/>
      <c r="LMO262" s="7"/>
      <c r="LMP262" s="7"/>
      <c r="LMQ262" s="7"/>
      <c r="LMR262" s="7"/>
      <c r="LMS262" s="7"/>
      <c r="LMT262" s="7"/>
      <c r="LMU262" s="7"/>
      <c r="LMV262" s="7"/>
      <c r="LMW262" s="7"/>
      <c r="LMX262" s="7"/>
      <c r="LMY262" s="7"/>
      <c r="LMZ262" s="7"/>
      <c r="LNA262" s="7"/>
      <c r="LNB262" s="7"/>
      <c r="LNC262" s="7"/>
      <c r="LND262" s="7"/>
      <c r="LNE262" s="7"/>
      <c r="LNF262" s="7"/>
      <c r="LNG262" s="7"/>
      <c r="LNH262" s="7"/>
      <c r="LNI262" s="7"/>
      <c r="LNJ262" s="7"/>
      <c r="LNK262" s="7"/>
      <c r="LNL262" s="7"/>
      <c r="LNM262" s="7"/>
      <c r="LNN262" s="7"/>
      <c r="LNO262" s="7"/>
      <c r="LNP262" s="7"/>
      <c r="LNQ262" s="7"/>
      <c r="LNR262" s="7"/>
      <c r="LNS262" s="7"/>
      <c r="LNT262" s="7"/>
      <c r="LNU262" s="7"/>
      <c r="LNV262" s="7"/>
      <c r="LNW262" s="7"/>
      <c r="LNX262" s="7"/>
      <c r="LNY262" s="7"/>
      <c r="LNZ262" s="7"/>
      <c r="LOA262" s="7"/>
      <c r="LOB262" s="7"/>
      <c r="LOC262" s="7"/>
      <c r="LOD262" s="7"/>
      <c r="LOE262" s="7"/>
      <c r="LOF262" s="7"/>
      <c r="LOG262" s="7"/>
      <c r="LOH262" s="7"/>
      <c r="LOI262" s="7"/>
      <c r="LOJ262" s="7"/>
      <c r="LOK262" s="7"/>
      <c r="LOL262" s="7"/>
      <c r="LOM262" s="7"/>
      <c r="LON262" s="7"/>
      <c r="LOO262" s="7"/>
      <c r="LOP262" s="7"/>
      <c r="LOQ262" s="7"/>
      <c r="LOR262" s="7"/>
      <c r="LOS262" s="7"/>
      <c r="LOT262" s="7"/>
      <c r="LOU262" s="7"/>
      <c r="LOV262" s="7"/>
      <c r="LOW262" s="7"/>
      <c r="LOX262" s="7"/>
      <c r="LOY262" s="7"/>
      <c r="LOZ262" s="7"/>
      <c r="LPA262" s="7"/>
      <c r="LPB262" s="7"/>
      <c r="LPC262" s="7"/>
      <c r="LPD262" s="7"/>
      <c r="LPE262" s="7"/>
      <c r="LPF262" s="7"/>
      <c r="LPG262" s="7"/>
      <c r="LPH262" s="7"/>
      <c r="LPI262" s="7"/>
      <c r="LPJ262" s="7"/>
      <c r="LPK262" s="7"/>
      <c r="LPL262" s="7"/>
      <c r="LPM262" s="7"/>
      <c r="LPN262" s="7"/>
      <c r="LPO262" s="7"/>
      <c r="LPP262" s="7"/>
      <c r="LPQ262" s="7"/>
      <c r="LPR262" s="7"/>
      <c r="LPS262" s="7"/>
      <c r="LPT262" s="7"/>
      <c r="LPU262" s="7"/>
      <c r="LPV262" s="7"/>
      <c r="LPW262" s="7"/>
      <c r="LPX262" s="7"/>
      <c r="LPY262" s="7"/>
      <c r="LPZ262" s="7"/>
      <c r="LQA262" s="7"/>
      <c r="LQB262" s="7"/>
      <c r="LQC262" s="7"/>
      <c r="LQD262" s="7"/>
      <c r="LQE262" s="7"/>
      <c r="LQF262" s="7"/>
      <c r="LQG262" s="7"/>
      <c r="LQH262" s="7"/>
      <c r="LQI262" s="7"/>
      <c r="LQJ262" s="7"/>
      <c r="LQK262" s="7"/>
      <c r="LQL262" s="7"/>
      <c r="LQM262" s="7"/>
      <c r="LQN262" s="7"/>
      <c r="LQO262" s="7"/>
      <c r="LQP262" s="7"/>
      <c r="LQQ262" s="7"/>
      <c r="LQR262" s="7"/>
      <c r="LQS262" s="7"/>
      <c r="LQT262" s="7"/>
      <c r="LQU262" s="7"/>
      <c r="LQV262" s="7"/>
      <c r="LQW262" s="7"/>
      <c r="LQX262" s="7"/>
      <c r="LQY262" s="7"/>
      <c r="LQZ262" s="7"/>
      <c r="LRA262" s="7"/>
      <c r="LRB262" s="7"/>
      <c r="LRC262" s="7"/>
      <c r="LRD262" s="7"/>
      <c r="LRE262" s="7"/>
      <c r="LRF262" s="7"/>
      <c r="LRG262" s="7"/>
      <c r="LRH262" s="7"/>
      <c r="LRI262" s="7"/>
      <c r="LRJ262" s="7"/>
      <c r="LRK262" s="7"/>
      <c r="LRL262" s="7"/>
      <c r="LRM262" s="7"/>
      <c r="LRN262" s="7"/>
      <c r="LRO262" s="7"/>
      <c r="LRP262" s="7"/>
      <c r="LRQ262" s="7"/>
      <c r="LRR262" s="7"/>
      <c r="LRS262" s="7"/>
      <c r="LRT262" s="7"/>
      <c r="LRU262" s="7"/>
      <c r="LRV262" s="7"/>
      <c r="LRW262" s="7"/>
      <c r="LRX262" s="7"/>
      <c r="LRY262" s="7"/>
      <c r="LRZ262" s="7"/>
      <c r="LSA262" s="7"/>
      <c r="LSB262" s="7"/>
      <c r="LSC262" s="7"/>
      <c r="LSD262" s="7"/>
      <c r="LSE262" s="7"/>
      <c r="LSF262" s="7"/>
      <c r="LSG262" s="7"/>
      <c r="LSH262" s="7"/>
      <c r="LSI262" s="7"/>
      <c r="LSJ262" s="7"/>
      <c r="LSK262" s="7"/>
      <c r="LSL262" s="7"/>
      <c r="LSM262" s="7"/>
      <c r="LSN262" s="7"/>
      <c r="LSO262" s="7"/>
      <c r="LSP262" s="7"/>
      <c r="LSQ262" s="7"/>
      <c r="LSR262" s="7"/>
      <c r="LSS262" s="7"/>
      <c r="LST262" s="7"/>
      <c r="LSU262" s="7"/>
      <c r="LSV262" s="7"/>
      <c r="LSW262" s="7"/>
      <c r="LSX262" s="7"/>
      <c r="LSY262" s="7"/>
      <c r="LSZ262" s="7"/>
      <c r="LTA262" s="7"/>
      <c r="LTB262" s="7"/>
      <c r="LTC262" s="7"/>
      <c r="LTD262" s="7"/>
      <c r="LTE262" s="7"/>
      <c r="LTF262" s="7"/>
      <c r="LTG262" s="7"/>
      <c r="LTH262" s="7"/>
      <c r="LTI262" s="7"/>
      <c r="LTJ262" s="7"/>
      <c r="LTK262" s="7"/>
      <c r="LTL262" s="7"/>
      <c r="LTM262" s="7"/>
      <c r="LTN262" s="7"/>
      <c r="LTO262" s="7"/>
      <c r="LTP262" s="7"/>
      <c r="LTQ262" s="7"/>
      <c r="LTR262" s="7"/>
      <c r="LTS262" s="7"/>
      <c r="LTT262" s="7"/>
      <c r="LTU262" s="7"/>
      <c r="LTV262" s="7"/>
      <c r="LTW262" s="7"/>
      <c r="LTX262" s="7"/>
      <c r="LTY262" s="7"/>
      <c r="LTZ262" s="7"/>
      <c r="LUA262" s="7"/>
      <c r="LUB262" s="7"/>
      <c r="LUC262" s="7"/>
      <c r="LUD262" s="7"/>
      <c r="LUE262" s="7"/>
      <c r="LUF262" s="7"/>
      <c r="LUG262" s="7"/>
      <c r="LUH262" s="7"/>
      <c r="LUI262" s="7"/>
      <c r="LUJ262" s="7"/>
      <c r="LUK262" s="7"/>
      <c r="LUL262" s="7"/>
      <c r="LUM262" s="7"/>
      <c r="LUN262" s="7"/>
      <c r="LUO262" s="7"/>
      <c r="LUP262" s="7"/>
      <c r="LUQ262" s="7"/>
      <c r="LUR262" s="7"/>
      <c r="LUS262" s="7"/>
      <c r="LUT262" s="7"/>
      <c r="LUU262" s="7"/>
      <c r="LUV262" s="7"/>
      <c r="LUW262" s="7"/>
      <c r="LUX262" s="7"/>
      <c r="LUY262" s="7"/>
      <c r="LUZ262" s="7"/>
      <c r="LVA262" s="7"/>
      <c r="LVB262" s="7"/>
      <c r="LVC262" s="7"/>
      <c r="LVD262" s="7"/>
      <c r="LVE262" s="7"/>
      <c r="LVF262" s="7"/>
      <c r="LVG262" s="7"/>
      <c r="LVH262" s="7"/>
      <c r="LVI262" s="7"/>
      <c r="LVJ262" s="7"/>
      <c r="LVK262" s="7"/>
      <c r="LVL262" s="7"/>
      <c r="LVM262" s="7"/>
      <c r="LVN262" s="7"/>
      <c r="LVO262" s="7"/>
      <c r="LVP262" s="7"/>
      <c r="LVQ262" s="7"/>
      <c r="LVR262" s="7"/>
      <c r="LVS262" s="7"/>
      <c r="LVT262" s="7"/>
      <c r="LVU262" s="7"/>
      <c r="LVV262" s="7"/>
      <c r="LVW262" s="7"/>
      <c r="LVX262" s="7"/>
      <c r="LVY262" s="7"/>
      <c r="LVZ262" s="7"/>
      <c r="LWA262" s="7"/>
      <c r="LWB262" s="7"/>
      <c r="LWC262" s="7"/>
      <c r="LWD262" s="7"/>
      <c r="LWE262" s="7"/>
      <c r="LWF262" s="7"/>
      <c r="LWG262" s="7"/>
      <c r="LWH262" s="7"/>
      <c r="LWI262" s="7"/>
      <c r="LWJ262" s="7"/>
      <c r="LWK262" s="7"/>
      <c r="LWL262" s="7"/>
      <c r="LWM262" s="7"/>
      <c r="LWN262" s="7"/>
      <c r="LWO262" s="7"/>
      <c r="LWP262" s="7"/>
      <c r="LWQ262" s="7"/>
      <c r="LWR262" s="7"/>
      <c r="LWS262" s="7"/>
      <c r="LWT262" s="7"/>
      <c r="LWU262" s="7"/>
      <c r="LWV262" s="7"/>
      <c r="LWW262" s="7"/>
      <c r="LWX262" s="7"/>
      <c r="LWY262" s="7"/>
      <c r="LWZ262" s="7"/>
      <c r="LXA262" s="7"/>
      <c r="LXB262" s="7"/>
      <c r="LXC262" s="7"/>
      <c r="LXD262" s="7"/>
      <c r="LXE262" s="7"/>
      <c r="LXF262" s="7"/>
      <c r="LXG262" s="7"/>
      <c r="LXH262" s="7"/>
      <c r="LXI262" s="7"/>
      <c r="LXJ262" s="7"/>
      <c r="LXK262" s="7"/>
      <c r="LXL262" s="7"/>
      <c r="LXM262" s="7"/>
      <c r="LXN262" s="7"/>
      <c r="LXO262" s="7"/>
      <c r="LXP262" s="7"/>
      <c r="LXQ262" s="7"/>
      <c r="LXR262" s="7"/>
      <c r="LXS262" s="7"/>
      <c r="LXT262" s="7"/>
      <c r="LXU262" s="7"/>
      <c r="LXV262" s="7"/>
      <c r="LXW262" s="7"/>
      <c r="LXX262" s="7"/>
      <c r="LXY262" s="7"/>
      <c r="LXZ262" s="7"/>
      <c r="LYA262" s="7"/>
      <c r="LYB262" s="7"/>
      <c r="LYC262" s="7"/>
      <c r="LYD262" s="7"/>
      <c r="LYE262" s="7"/>
      <c r="LYF262" s="7"/>
      <c r="LYG262" s="7"/>
      <c r="LYH262" s="7"/>
      <c r="LYI262" s="7"/>
      <c r="LYJ262" s="7"/>
      <c r="LYK262" s="7"/>
      <c r="LYL262" s="7"/>
      <c r="LYM262" s="7"/>
      <c r="LYN262" s="7"/>
      <c r="LYO262" s="7"/>
      <c r="LYP262" s="7"/>
      <c r="LYQ262" s="7"/>
      <c r="LYR262" s="7"/>
      <c r="LYS262" s="7"/>
      <c r="LYT262" s="7"/>
      <c r="LYU262" s="7"/>
      <c r="LYV262" s="7"/>
      <c r="LYW262" s="7"/>
      <c r="LYX262" s="7"/>
      <c r="LYY262" s="7"/>
      <c r="LYZ262" s="7"/>
      <c r="LZA262" s="7"/>
      <c r="LZB262" s="7"/>
      <c r="LZC262" s="7"/>
      <c r="LZD262" s="7"/>
      <c r="LZE262" s="7"/>
      <c r="LZF262" s="7"/>
      <c r="LZG262" s="7"/>
      <c r="LZH262" s="7"/>
      <c r="LZI262" s="7"/>
      <c r="LZJ262" s="7"/>
      <c r="LZK262" s="7"/>
      <c r="LZL262" s="7"/>
      <c r="LZM262" s="7"/>
      <c r="LZN262" s="7"/>
      <c r="LZO262" s="7"/>
      <c r="LZP262" s="7"/>
      <c r="LZQ262" s="7"/>
      <c r="LZR262" s="7"/>
      <c r="LZS262" s="7"/>
      <c r="LZT262" s="7"/>
      <c r="LZU262" s="7"/>
      <c r="LZV262" s="7"/>
      <c r="LZW262" s="7"/>
      <c r="LZX262" s="7"/>
      <c r="LZY262" s="7"/>
      <c r="LZZ262" s="7"/>
      <c r="MAA262" s="7"/>
      <c r="MAB262" s="7"/>
      <c r="MAC262" s="7"/>
      <c r="MAD262" s="7"/>
      <c r="MAE262" s="7"/>
      <c r="MAF262" s="7"/>
      <c r="MAG262" s="7"/>
      <c r="MAH262" s="7"/>
      <c r="MAI262" s="7"/>
      <c r="MAJ262" s="7"/>
      <c r="MAK262" s="7"/>
      <c r="MAL262" s="7"/>
      <c r="MAM262" s="7"/>
      <c r="MAN262" s="7"/>
      <c r="MAO262" s="7"/>
      <c r="MAP262" s="7"/>
      <c r="MAQ262" s="7"/>
      <c r="MAR262" s="7"/>
      <c r="MAS262" s="7"/>
      <c r="MAT262" s="7"/>
      <c r="MAU262" s="7"/>
      <c r="MAV262" s="7"/>
      <c r="MAW262" s="7"/>
      <c r="MAX262" s="7"/>
      <c r="MAY262" s="7"/>
      <c r="MAZ262" s="7"/>
      <c r="MBA262" s="7"/>
      <c r="MBB262" s="7"/>
      <c r="MBC262" s="7"/>
      <c r="MBD262" s="7"/>
      <c r="MBE262" s="7"/>
      <c r="MBF262" s="7"/>
      <c r="MBG262" s="7"/>
      <c r="MBH262" s="7"/>
      <c r="MBI262" s="7"/>
      <c r="MBJ262" s="7"/>
      <c r="MBK262" s="7"/>
      <c r="MBL262" s="7"/>
      <c r="MBM262" s="7"/>
      <c r="MBN262" s="7"/>
      <c r="MBO262" s="7"/>
      <c r="MBP262" s="7"/>
      <c r="MBQ262" s="7"/>
      <c r="MBR262" s="7"/>
      <c r="MBS262" s="7"/>
      <c r="MBT262" s="7"/>
      <c r="MBU262" s="7"/>
      <c r="MBV262" s="7"/>
      <c r="MBW262" s="7"/>
      <c r="MBX262" s="7"/>
      <c r="MBY262" s="7"/>
      <c r="MBZ262" s="7"/>
      <c r="MCA262" s="7"/>
      <c r="MCB262" s="7"/>
      <c r="MCC262" s="7"/>
      <c r="MCD262" s="7"/>
      <c r="MCE262" s="7"/>
      <c r="MCF262" s="7"/>
      <c r="MCG262" s="7"/>
      <c r="MCH262" s="7"/>
      <c r="MCI262" s="7"/>
      <c r="MCJ262" s="7"/>
      <c r="MCK262" s="7"/>
      <c r="MCL262" s="7"/>
      <c r="MCM262" s="7"/>
      <c r="MCN262" s="7"/>
      <c r="MCO262" s="7"/>
      <c r="MCP262" s="7"/>
      <c r="MCQ262" s="7"/>
      <c r="MCR262" s="7"/>
      <c r="MCS262" s="7"/>
      <c r="MCT262" s="7"/>
      <c r="MCU262" s="7"/>
      <c r="MCV262" s="7"/>
      <c r="MCW262" s="7"/>
      <c r="MCX262" s="7"/>
      <c r="MCY262" s="7"/>
      <c r="MCZ262" s="7"/>
      <c r="MDA262" s="7"/>
      <c r="MDB262" s="7"/>
      <c r="MDC262" s="7"/>
      <c r="MDD262" s="7"/>
      <c r="MDE262" s="7"/>
      <c r="MDF262" s="7"/>
      <c r="MDG262" s="7"/>
      <c r="MDH262" s="7"/>
      <c r="MDI262" s="7"/>
      <c r="MDJ262" s="7"/>
      <c r="MDK262" s="7"/>
      <c r="MDL262" s="7"/>
      <c r="MDM262" s="7"/>
      <c r="MDN262" s="7"/>
      <c r="MDO262" s="7"/>
      <c r="MDP262" s="7"/>
      <c r="MDQ262" s="7"/>
      <c r="MDR262" s="7"/>
      <c r="MDS262" s="7"/>
      <c r="MDT262" s="7"/>
      <c r="MDU262" s="7"/>
      <c r="MDV262" s="7"/>
      <c r="MDW262" s="7"/>
      <c r="MDX262" s="7"/>
      <c r="MDY262" s="7"/>
      <c r="MDZ262" s="7"/>
      <c r="MEA262" s="7"/>
      <c r="MEB262" s="7"/>
      <c r="MEC262" s="7"/>
      <c r="MED262" s="7"/>
      <c r="MEE262" s="7"/>
      <c r="MEF262" s="7"/>
      <c r="MEG262" s="7"/>
      <c r="MEH262" s="7"/>
      <c r="MEI262" s="7"/>
      <c r="MEJ262" s="7"/>
      <c r="MEK262" s="7"/>
      <c r="MEL262" s="7"/>
      <c r="MEM262" s="7"/>
      <c r="MEN262" s="7"/>
      <c r="MEO262" s="7"/>
      <c r="MEP262" s="7"/>
      <c r="MEQ262" s="7"/>
      <c r="MER262" s="7"/>
      <c r="MES262" s="7"/>
      <c r="MET262" s="7"/>
      <c r="MEU262" s="7"/>
      <c r="MEV262" s="7"/>
      <c r="MEW262" s="7"/>
      <c r="MEX262" s="7"/>
      <c r="MEY262" s="7"/>
      <c r="MEZ262" s="7"/>
      <c r="MFA262" s="7"/>
      <c r="MFB262" s="7"/>
      <c r="MFC262" s="7"/>
      <c r="MFD262" s="7"/>
      <c r="MFE262" s="7"/>
      <c r="MFF262" s="7"/>
      <c r="MFG262" s="7"/>
      <c r="MFH262" s="7"/>
      <c r="MFI262" s="7"/>
      <c r="MFJ262" s="7"/>
      <c r="MFK262" s="7"/>
      <c r="MFL262" s="7"/>
      <c r="MFM262" s="7"/>
      <c r="MFN262" s="7"/>
      <c r="MFO262" s="7"/>
      <c r="MFP262" s="7"/>
      <c r="MFQ262" s="7"/>
      <c r="MFR262" s="7"/>
      <c r="MFS262" s="7"/>
      <c r="MFT262" s="7"/>
      <c r="MFU262" s="7"/>
      <c r="MFV262" s="7"/>
      <c r="MFW262" s="7"/>
      <c r="MFX262" s="7"/>
      <c r="MFY262" s="7"/>
      <c r="MFZ262" s="7"/>
      <c r="MGA262" s="7"/>
      <c r="MGB262" s="7"/>
      <c r="MGC262" s="7"/>
      <c r="MGD262" s="7"/>
      <c r="MGE262" s="7"/>
      <c r="MGF262" s="7"/>
      <c r="MGG262" s="7"/>
      <c r="MGH262" s="7"/>
      <c r="MGI262" s="7"/>
      <c r="MGJ262" s="7"/>
      <c r="MGK262" s="7"/>
      <c r="MGL262" s="7"/>
      <c r="MGM262" s="7"/>
      <c r="MGN262" s="7"/>
      <c r="MGO262" s="7"/>
      <c r="MGP262" s="7"/>
      <c r="MGQ262" s="7"/>
      <c r="MGR262" s="7"/>
      <c r="MGS262" s="7"/>
      <c r="MGT262" s="7"/>
      <c r="MGU262" s="7"/>
      <c r="MGV262" s="7"/>
      <c r="MGW262" s="7"/>
      <c r="MGX262" s="7"/>
      <c r="MGY262" s="7"/>
      <c r="MGZ262" s="7"/>
      <c r="MHA262" s="7"/>
      <c r="MHB262" s="7"/>
      <c r="MHC262" s="7"/>
      <c r="MHD262" s="7"/>
      <c r="MHE262" s="7"/>
      <c r="MHF262" s="7"/>
      <c r="MHG262" s="7"/>
      <c r="MHH262" s="7"/>
      <c r="MHI262" s="7"/>
      <c r="MHJ262" s="7"/>
      <c r="MHK262" s="7"/>
      <c r="MHL262" s="7"/>
      <c r="MHM262" s="7"/>
      <c r="MHN262" s="7"/>
      <c r="MHO262" s="7"/>
      <c r="MHP262" s="7"/>
      <c r="MHQ262" s="7"/>
      <c r="MHR262" s="7"/>
      <c r="MHS262" s="7"/>
      <c r="MHT262" s="7"/>
      <c r="MHU262" s="7"/>
      <c r="MHV262" s="7"/>
      <c r="MHW262" s="7"/>
      <c r="MHX262" s="7"/>
      <c r="MHY262" s="7"/>
      <c r="MHZ262" s="7"/>
      <c r="MIA262" s="7"/>
      <c r="MIB262" s="7"/>
      <c r="MIC262" s="7"/>
      <c r="MID262" s="7"/>
      <c r="MIE262" s="7"/>
      <c r="MIF262" s="7"/>
      <c r="MIG262" s="7"/>
      <c r="MIH262" s="7"/>
      <c r="MII262" s="7"/>
      <c r="MIJ262" s="7"/>
      <c r="MIK262" s="7"/>
      <c r="MIL262" s="7"/>
      <c r="MIM262" s="7"/>
      <c r="MIN262" s="7"/>
      <c r="MIO262" s="7"/>
      <c r="MIP262" s="7"/>
      <c r="MIQ262" s="7"/>
      <c r="MIR262" s="7"/>
      <c r="MIS262" s="7"/>
      <c r="MIT262" s="7"/>
      <c r="MIU262" s="7"/>
      <c r="MIV262" s="7"/>
      <c r="MIW262" s="7"/>
      <c r="MIX262" s="7"/>
      <c r="MIY262" s="7"/>
      <c r="MIZ262" s="7"/>
      <c r="MJA262" s="7"/>
      <c r="MJB262" s="7"/>
      <c r="MJC262" s="7"/>
      <c r="MJD262" s="7"/>
      <c r="MJE262" s="7"/>
      <c r="MJF262" s="7"/>
      <c r="MJG262" s="7"/>
      <c r="MJH262" s="7"/>
      <c r="MJI262" s="7"/>
      <c r="MJJ262" s="7"/>
      <c r="MJK262" s="7"/>
      <c r="MJL262" s="7"/>
      <c r="MJM262" s="7"/>
      <c r="MJN262" s="7"/>
      <c r="MJO262" s="7"/>
      <c r="MJP262" s="7"/>
      <c r="MJQ262" s="7"/>
      <c r="MJR262" s="7"/>
      <c r="MJS262" s="7"/>
      <c r="MJT262" s="7"/>
      <c r="MJU262" s="7"/>
      <c r="MJV262" s="7"/>
      <c r="MJW262" s="7"/>
      <c r="MJX262" s="7"/>
      <c r="MJY262" s="7"/>
      <c r="MJZ262" s="7"/>
      <c r="MKA262" s="7"/>
      <c r="MKB262" s="7"/>
      <c r="MKC262" s="7"/>
      <c r="MKD262" s="7"/>
      <c r="MKE262" s="7"/>
      <c r="MKF262" s="7"/>
      <c r="MKG262" s="7"/>
      <c r="MKH262" s="7"/>
      <c r="MKI262" s="7"/>
      <c r="MKJ262" s="7"/>
      <c r="MKK262" s="7"/>
      <c r="MKL262" s="7"/>
      <c r="MKM262" s="7"/>
      <c r="MKN262" s="7"/>
      <c r="MKO262" s="7"/>
      <c r="MKP262" s="7"/>
      <c r="MKQ262" s="7"/>
      <c r="MKR262" s="7"/>
      <c r="MKS262" s="7"/>
      <c r="MKT262" s="7"/>
      <c r="MKU262" s="7"/>
      <c r="MKV262" s="7"/>
      <c r="MKW262" s="7"/>
      <c r="MKX262" s="7"/>
      <c r="MKY262" s="7"/>
      <c r="MKZ262" s="7"/>
      <c r="MLA262" s="7"/>
      <c r="MLB262" s="7"/>
      <c r="MLC262" s="7"/>
      <c r="MLD262" s="7"/>
      <c r="MLE262" s="7"/>
      <c r="MLF262" s="7"/>
      <c r="MLG262" s="7"/>
      <c r="MLH262" s="7"/>
      <c r="MLI262" s="7"/>
      <c r="MLJ262" s="7"/>
      <c r="MLK262" s="7"/>
      <c r="MLL262" s="7"/>
      <c r="MLM262" s="7"/>
      <c r="MLN262" s="7"/>
      <c r="MLO262" s="7"/>
      <c r="MLP262" s="7"/>
      <c r="MLQ262" s="7"/>
      <c r="MLR262" s="7"/>
      <c r="MLS262" s="7"/>
      <c r="MLT262" s="7"/>
      <c r="MLU262" s="7"/>
      <c r="MLV262" s="7"/>
      <c r="MLW262" s="7"/>
      <c r="MLX262" s="7"/>
      <c r="MLY262" s="7"/>
      <c r="MLZ262" s="7"/>
      <c r="MMA262" s="7"/>
      <c r="MMB262" s="7"/>
      <c r="MMC262" s="7"/>
      <c r="MMD262" s="7"/>
      <c r="MME262" s="7"/>
      <c r="MMF262" s="7"/>
      <c r="MMG262" s="7"/>
      <c r="MMH262" s="7"/>
      <c r="MMI262" s="7"/>
      <c r="MMJ262" s="7"/>
      <c r="MMK262" s="7"/>
      <c r="MML262" s="7"/>
      <c r="MMM262" s="7"/>
      <c r="MMN262" s="7"/>
      <c r="MMO262" s="7"/>
      <c r="MMP262" s="7"/>
      <c r="MMQ262" s="7"/>
      <c r="MMR262" s="7"/>
      <c r="MMS262" s="7"/>
      <c r="MMT262" s="7"/>
      <c r="MMU262" s="7"/>
      <c r="MMV262" s="7"/>
      <c r="MMW262" s="7"/>
      <c r="MMX262" s="7"/>
      <c r="MMY262" s="7"/>
      <c r="MMZ262" s="7"/>
      <c r="MNA262" s="7"/>
      <c r="MNB262" s="7"/>
      <c r="MNC262" s="7"/>
      <c r="MND262" s="7"/>
      <c r="MNE262" s="7"/>
      <c r="MNF262" s="7"/>
      <c r="MNG262" s="7"/>
      <c r="MNH262" s="7"/>
      <c r="MNI262" s="7"/>
      <c r="MNJ262" s="7"/>
      <c r="MNK262" s="7"/>
      <c r="MNL262" s="7"/>
      <c r="MNM262" s="7"/>
      <c r="MNN262" s="7"/>
      <c r="MNO262" s="7"/>
      <c r="MNP262" s="7"/>
      <c r="MNQ262" s="7"/>
      <c r="MNR262" s="7"/>
      <c r="MNS262" s="7"/>
      <c r="MNT262" s="7"/>
      <c r="MNU262" s="7"/>
      <c r="MNV262" s="7"/>
      <c r="MNW262" s="7"/>
      <c r="MNX262" s="7"/>
      <c r="MNY262" s="7"/>
      <c r="MNZ262" s="7"/>
      <c r="MOA262" s="7"/>
      <c r="MOB262" s="7"/>
      <c r="MOC262" s="7"/>
      <c r="MOD262" s="7"/>
      <c r="MOE262" s="7"/>
      <c r="MOF262" s="7"/>
      <c r="MOG262" s="7"/>
      <c r="MOH262" s="7"/>
      <c r="MOI262" s="7"/>
      <c r="MOJ262" s="7"/>
      <c r="MOK262" s="7"/>
      <c r="MOL262" s="7"/>
      <c r="MOM262" s="7"/>
      <c r="MON262" s="7"/>
      <c r="MOO262" s="7"/>
      <c r="MOP262" s="7"/>
      <c r="MOQ262" s="7"/>
      <c r="MOR262" s="7"/>
      <c r="MOS262" s="7"/>
      <c r="MOT262" s="7"/>
      <c r="MOU262" s="7"/>
      <c r="MOV262" s="7"/>
      <c r="MOW262" s="7"/>
      <c r="MOX262" s="7"/>
      <c r="MOY262" s="7"/>
      <c r="MOZ262" s="7"/>
      <c r="MPA262" s="7"/>
      <c r="MPB262" s="7"/>
      <c r="MPC262" s="7"/>
      <c r="MPD262" s="7"/>
      <c r="MPE262" s="7"/>
      <c r="MPF262" s="7"/>
      <c r="MPG262" s="7"/>
      <c r="MPH262" s="7"/>
      <c r="MPI262" s="7"/>
      <c r="MPJ262" s="7"/>
      <c r="MPK262" s="7"/>
      <c r="MPL262" s="7"/>
      <c r="MPM262" s="7"/>
      <c r="MPN262" s="7"/>
      <c r="MPO262" s="7"/>
      <c r="MPP262" s="7"/>
      <c r="MPQ262" s="7"/>
      <c r="MPR262" s="7"/>
      <c r="MPS262" s="7"/>
      <c r="MPT262" s="7"/>
      <c r="MPU262" s="7"/>
      <c r="MPV262" s="7"/>
      <c r="MPW262" s="7"/>
      <c r="MPX262" s="7"/>
      <c r="MPY262" s="7"/>
      <c r="MPZ262" s="7"/>
      <c r="MQA262" s="7"/>
      <c r="MQB262" s="7"/>
      <c r="MQC262" s="7"/>
      <c r="MQD262" s="7"/>
      <c r="MQE262" s="7"/>
      <c r="MQF262" s="7"/>
      <c r="MQG262" s="7"/>
      <c r="MQH262" s="7"/>
      <c r="MQI262" s="7"/>
      <c r="MQJ262" s="7"/>
      <c r="MQK262" s="7"/>
      <c r="MQL262" s="7"/>
      <c r="MQM262" s="7"/>
      <c r="MQN262" s="7"/>
      <c r="MQO262" s="7"/>
      <c r="MQP262" s="7"/>
      <c r="MQQ262" s="7"/>
      <c r="MQR262" s="7"/>
      <c r="MQS262" s="7"/>
      <c r="MQT262" s="7"/>
      <c r="MQU262" s="7"/>
      <c r="MQV262" s="7"/>
      <c r="MQW262" s="7"/>
      <c r="MQX262" s="7"/>
      <c r="MQY262" s="7"/>
      <c r="MQZ262" s="7"/>
      <c r="MRA262" s="7"/>
      <c r="MRB262" s="7"/>
      <c r="MRC262" s="7"/>
      <c r="MRD262" s="7"/>
      <c r="MRE262" s="7"/>
      <c r="MRF262" s="7"/>
      <c r="MRG262" s="7"/>
      <c r="MRH262" s="7"/>
      <c r="MRI262" s="7"/>
      <c r="MRJ262" s="7"/>
      <c r="MRK262" s="7"/>
      <c r="MRL262" s="7"/>
      <c r="MRM262" s="7"/>
      <c r="MRN262" s="7"/>
      <c r="MRO262" s="7"/>
      <c r="MRP262" s="7"/>
      <c r="MRQ262" s="7"/>
      <c r="MRR262" s="7"/>
      <c r="MRS262" s="7"/>
      <c r="MRT262" s="7"/>
      <c r="MRU262" s="7"/>
      <c r="MRV262" s="7"/>
      <c r="MRW262" s="7"/>
      <c r="MRX262" s="7"/>
      <c r="MRY262" s="7"/>
      <c r="MRZ262" s="7"/>
      <c r="MSA262" s="7"/>
      <c r="MSB262" s="7"/>
      <c r="MSC262" s="7"/>
      <c r="MSD262" s="7"/>
      <c r="MSE262" s="7"/>
      <c r="MSF262" s="7"/>
      <c r="MSG262" s="7"/>
      <c r="MSH262" s="7"/>
      <c r="MSI262" s="7"/>
      <c r="MSJ262" s="7"/>
      <c r="MSK262" s="7"/>
      <c r="MSL262" s="7"/>
      <c r="MSM262" s="7"/>
      <c r="MSN262" s="7"/>
      <c r="MSO262" s="7"/>
      <c r="MSP262" s="7"/>
      <c r="MSQ262" s="7"/>
      <c r="MSR262" s="7"/>
      <c r="MSS262" s="7"/>
      <c r="MST262" s="7"/>
      <c r="MSU262" s="7"/>
      <c r="MSV262" s="7"/>
      <c r="MSW262" s="7"/>
      <c r="MSX262" s="7"/>
      <c r="MSY262" s="7"/>
      <c r="MSZ262" s="7"/>
      <c r="MTA262" s="7"/>
      <c r="MTB262" s="7"/>
      <c r="MTC262" s="7"/>
      <c r="MTD262" s="7"/>
      <c r="MTE262" s="7"/>
      <c r="MTF262" s="7"/>
      <c r="MTG262" s="7"/>
      <c r="MTH262" s="7"/>
      <c r="MTI262" s="7"/>
      <c r="MTJ262" s="7"/>
      <c r="MTK262" s="7"/>
      <c r="MTL262" s="7"/>
      <c r="MTM262" s="7"/>
      <c r="MTN262" s="7"/>
      <c r="MTO262" s="7"/>
      <c r="MTP262" s="7"/>
      <c r="MTQ262" s="7"/>
      <c r="MTR262" s="7"/>
      <c r="MTS262" s="7"/>
      <c r="MTT262" s="7"/>
      <c r="MTU262" s="7"/>
      <c r="MTV262" s="7"/>
      <c r="MTW262" s="7"/>
      <c r="MTX262" s="7"/>
      <c r="MTY262" s="7"/>
      <c r="MTZ262" s="7"/>
      <c r="MUA262" s="7"/>
      <c r="MUB262" s="7"/>
      <c r="MUC262" s="7"/>
      <c r="MUD262" s="7"/>
      <c r="MUE262" s="7"/>
      <c r="MUF262" s="7"/>
      <c r="MUG262" s="7"/>
      <c r="MUH262" s="7"/>
      <c r="MUI262" s="7"/>
      <c r="MUJ262" s="7"/>
      <c r="MUK262" s="7"/>
      <c r="MUL262" s="7"/>
      <c r="MUM262" s="7"/>
      <c r="MUN262" s="7"/>
      <c r="MUO262" s="7"/>
      <c r="MUP262" s="7"/>
      <c r="MUQ262" s="7"/>
      <c r="MUR262" s="7"/>
      <c r="MUS262" s="7"/>
      <c r="MUT262" s="7"/>
      <c r="MUU262" s="7"/>
      <c r="MUV262" s="7"/>
      <c r="MUW262" s="7"/>
      <c r="MUX262" s="7"/>
      <c r="MUY262" s="7"/>
      <c r="MUZ262" s="7"/>
      <c r="MVA262" s="7"/>
      <c r="MVB262" s="7"/>
      <c r="MVC262" s="7"/>
      <c r="MVD262" s="7"/>
      <c r="MVE262" s="7"/>
      <c r="MVF262" s="7"/>
      <c r="MVG262" s="7"/>
      <c r="MVH262" s="7"/>
      <c r="MVI262" s="7"/>
      <c r="MVJ262" s="7"/>
      <c r="MVK262" s="7"/>
      <c r="MVL262" s="7"/>
      <c r="MVM262" s="7"/>
      <c r="MVN262" s="7"/>
      <c r="MVO262" s="7"/>
      <c r="MVP262" s="7"/>
      <c r="MVQ262" s="7"/>
      <c r="MVR262" s="7"/>
      <c r="MVS262" s="7"/>
      <c r="MVT262" s="7"/>
      <c r="MVU262" s="7"/>
      <c r="MVV262" s="7"/>
      <c r="MVW262" s="7"/>
      <c r="MVX262" s="7"/>
      <c r="MVY262" s="7"/>
      <c r="MVZ262" s="7"/>
      <c r="MWA262" s="7"/>
      <c r="MWB262" s="7"/>
      <c r="MWC262" s="7"/>
      <c r="MWD262" s="7"/>
      <c r="MWE262" s="7"/>
      <c r="MWF262" s="7"/>
      <c r="MWG262" s="7"/>
      <c r="MWH262" s="7"/>
      <c r="MWI262" s="7"/>
      <c r="MWJ262" s="7"/>
      <c r="MWK262" s="7"/>
      <c r="MWL262" s="7"/>
      <c r="MWM262" s="7"/>
      <c r="MWN262" s="7"/>
      <c r="MWO262" s="7"/>
      <c r="MWP262" s="7"/>
      <c r="MWQ262" s="7"/>
      <c r="MWR262" s="7"/>
      <c r="MWS262" s="7"/>
      <c r="MWT262" s="7"/>
      <c r="MWU262" s="7"/>
      <c r="MWV262" s="7"/>
      <c r="MWW262" s="7"/>
      <c r="MWX262" s="7"/>
      <c r="MWY262" s="7"/>
      <c r="MWZ262" s="7"/>
      <c r="MXA262" s="7"/>
      <c r="MXB262" s="7"/>
      <c r="MXC262" s="7"/>
      <c r="MXD262" s="7"/>
      <c r="MXE262" s="7"/>
      <c r="MXF262" s="7"/>
      <c r="MXG262" s="7"/>
      <c r="MXH262" s="7"/>
      <c r="MXI262" s="7"/>
      <c r="MXJ262" s="7"/>
      <c r="MXK262" s="7"/>
      <c r="MXL262" s="7"/>
      <c r="MXM262" s="7"/>
      <c r="MXN262" s="7"/>
      <c r="MXO262" s="7"/>
      <c r="MXP262" s="7"/>
      <c r="MXQ262" s="7"/>
      <c r="MXR262" s="7"/>
      <c r="MXS262" s="7"/>
      <c r="MXT262" s="7"/>
      <c r="MXU262" s="7"/>
      <c r="MXV262" s="7"/>
      <c r="MXW262" s="7"/>
      <c r="MXX262" s="7"/>
      <c r="MXY262" s="7"/>
      <c r="MXZ262" s="7"/>
      <c r="MYA262" s="7"/>
      <c r="MYB262" s="7"/>
      <c r="MYC262" s="7"/>
      <c r="MYD262" s="7"/>
      <c r="MYE262" s="7"/>
      <c r="MYF262" s="7"/>
      <c r="MYG262" s="7"/>
      <c r="MYH262" s="7"/>
      <c r="MYI262" s="7"/>
      <c r="MYJ262" s="7"/>
      <c r="MYK262" s="7"/>
      <c r="MYL262" s="7"/>
      <c r="MYM262" s="7"/>
      <c r="MYN262" s="7"/>
      <c r="MYO262" s="7"/>
      <c r="MYP262" s="7"/>
      <c r="MYQ262" s="7"/>
      <c r="MYR262" s="7"/>
      <c r="MYS262" s="7"/>
      <c r="MYT262" s="7"/>
      <c r="MYU262" s="7"/>
      <c r="MYV262" s="7"/>
      <c r="MYW262" s="7"/>
      <c r="MYX262" s="7"/>
      <c r="MYY262" s="7"/>
      <c r="MYZ262" s="7"/>
      <c r="MZA262" s="7"/>
      <c r="MZB262" s="7"/>
      <c r="MZC262" s="7"/>
      <c r="MZD262" s="7"/>
      <c r="MZE262" s="7"/>
      <c r="MZF262" s="7"/>
      <c r="MZG262" s="7"/>
      <c r="MZH262" s="7"/>
      <c r="MZI262" s="7"/>
      <c r="MZJ262" s="7"/>
      <c r="MZK262" s="7"/>
      <c r="MZL262" s="7"/>
      <c r="MZM262" s="7"/>
      <c r="MZN262" s="7"/>
      <c r="MZO262" s="7"/>
      <c r="MZP262" s="7"/>
      <c r="MZQ262" s="7"/>
      <c r="MZR262" s="7"/>
      <c r="MZS262" s="7"/>
      <c r="MZT262" s="7"/>
      <c r="MZU262" s="7"/>
      <c r="MZV262" s="7"/>
      <c r="MZW262" s="7"/>
      <c r="MZX262" s="7"/>
      <c r="MZY262" s="7"/>
      <c r="MZZ262" s="7"/>
      <c r="NAA262" s="7"/>
      <c r="NAB262" s="7"/>
      <c r="NAC262" s="7"/>
      <c r="NAD262" s="7"/>
      <c r="NAE262" s="7"/>
      <c r="NAF262" s="7"/>
      <c r="NAG262" s="7"/>
      <c r="NAH262" s="7"/>
      <c r="NAI262" s="7"/>
      <c r="NAJ262" s="7"/>
      <c r="NAK262" s="7"/>
      <c r="NAL262" s="7"/>
      <c r="NAM262" s="7"/>
      <c r="NAN262" s="7"/>
      <c r="NAO262" s="7"/>
      <c r="NAP262" s="7"/>
      <c r="NAQ262" s="7"/>
      <c r="NAR262" s="7"/>
      <c r="NAS262" s="7"/>
      <c r="NAT262" s="7"/>
      <c r="NAU262" s="7"/>
      <c r="NAV262" s="7"/>
      <c r="NAW262" s="7"/>
      <c r="NAX262" s="7"/>
      <c r="NAY262" s="7"/>
      <c r="NAZ262" s="7"/>
      <c r="NBA262" s="7"/>
      <c r="NBB262" s="7"/>
      <c r="NBC262" s="7"/>
      <c r="NBD262" s="7"/>
      <c r="NBE262" s="7"/>
      <c r="NBF262" s="7"/>
      <c r="NBG262" s="7"/>
      <c r="NBH262" s="7"/>
      <c r="NBI262" s="7"/>
      <c r="NBJ262" s="7"/>
      <c r="NBK262" s="7"/>
      <c r="NBL262" s="7"/>
      <c r="NBM262" s="7"/>
      <c r="NBN262" s="7"/>
      <c r="NBO262" s="7"/>
      <c r="NBP262" s="7"/>
      <c r="NBQ262" s="7"/>
      <c r="NBR262" s="7"/>
      <c r="NBS262" s="7"/>
      <c r="NBT262" s="7"/>
      <c r="NBU262" s="7"/>
      <c r="NBV262" s="7"/>
      <c r="NBW262" s="7"/>
      <c r="NBX262" s="7"/>
      <c r="NBY262" s="7"/>
      <c r="NBZ262" s="7"/>
      <c r="NCA262" s="7"/>
      <c r="NCB262" s="7"/>
      <c r="NCC262" s="7"/>
      <c r="NCD262" s="7"/>
      <c r="NCE262" s="7"/>
      <c r="NCF262" s="7"/>
      <c r="NCG262" s="7"/>
      <c r="NCH262" s="7"/>
      <c r="NCI262" s="7"/>
      <c r="NCJ262" s="7"/>
      <c r="NCK262" s="7"/>
      <c r="NCL262" s="7"/>
      <c r="NCM262" s="7"/>
      <c r="NCN262" s="7"/>
      <c r="NCO262" s="7"/>
      <c r="NCP262" s="7"/>
      <c r="NCQ262" s="7"/>
      <c r="NCR262" s="7"/>
      <c r="NCS262" s="7"/>
      <c r="NCT262" s="7"/>
      <c r="NCU262" s="7"/>
      <c r="NCV262" s="7"/>
      <c r="NCW262" s="7"/>
      <c r="NCX262" s="7"/>
      <c r="NCY262" s="7"/>
      <c r="NCZ262" s="7"/>
      <c r="NDA262" s="7"/>
      <c r="NDB262" s="7"/>
      <c r="NDC262" s="7"/>
      <c r="NDD262" s="7"/>
      <c r="NDE262" s="7"/>
      <c r="NDF262" s="7"/>
      <c r="NDG262" s="7"/>
      <c r="NDH262" s="7"/>
      <c r="NDI262" s="7"/>
      <c r="NDJ262" s="7"/>
      <c r="NDK262" s="7"/>
      <c r="NDL262" s="7"/>
      <c r="NDM262" s="7"/>
      <c r="NDN262" s="7"/>
      <c r="NDO262" s="7"/>
      <c r="NDP262" s="7"/>
      <c r="NDQ262" s="7"/>
      <c r="NDR262" s="7"/>
      <c r="NDS262" s="7"/>
      <c r="NDT262" s="7"/>
      <c r="NDU262" s="7"/>
      <c r="NDV262" s="7"/>
      <c r="NDW262" s="7"/>
      <c r="NDX262" s="7"/>
      <c r="NDY262" s="7"/>
      <c r="NDZ262" s="7"/>
      <c r="NEA262" s="7"/>
      <c r="NEB262" s="7"/>
      <c r="NEC262" s="7"/>
      <c r="NED262" s="7"/>
      <c r="NEE262" s="7"/>
      <c r="NEF262" s="7"/>
      <c r="NEG262" s="7"/>
      <c r="NEH262" s="7"/>
      <c r="NEI262" s="7"/>
      <c r="NEJ262" s="7"/>
      <c r="NEK262" s="7"/>
      <c r="NEL262" s="7"/>
      <c r="NEM262" s="7"/>
      <c r="NEN262" s="7"/>
      <c r="NEO262" s="7"/>
      <c r="NEP262" s="7"/>
      <c r="NEQ262" s="7"/>
      <c r="NER262" s="7"/>
      <c r="NES262" s="7"/>
      <c r="NET262" s="7"/>
      <c r="NEU262" s="7"/>
      <c r="NEV262" s="7"/>
      <c r="NEW262" s="7"/>
      <c r="NEX262" s="7"/>
      <c r="NEY262" s="7"/>
      <c r="NEZ262" s="7"/>
      <c r="NFA262" s="7"/>
      <c r="NFB262" s="7"/>
      <c r="NFC262" s="7"/>
      <c r="NFD262" s="7"/>
      <c r="NFE262" s="7"/>
      <c r="NFF262" s="7"/>
      <c r="NFG262" s="7"/>
      <c r="NFH262" s="7"/>
      <c r="NFI262" s="7"/>
      <c r="NFJ262" s="7"/>
      <c r="NFK262" s="7"/>
      <c r="NFL262" s="7"/>
      <c r="NFM262" s="7"/>
      <c r="NFN262" s="7"/>
      <c r="NFO262" s="7"/>
      <c r="NFP262" s="7"/>
      <c r="NFQ262" s="7"/>
      <c r="NFR262" s="7"/>
      <c r="NFS262" s="7"/>
      <c r="NFT262" s="7"/>
      <c r="NFU262" s="7"/>
      <c r="NFV262" s="7"/>
      <c r="NFW262" s="7"/>
      <c r="NFX262" s="7"/>
      <c r="NFY262" s="7"/>
      <c r="NFZ262" s="7"/>
      <c r="NGA262" s="7"/>
      <c r="NGB262" s="7"/>
      <c r="NGC262" s="7"/>
      <c r="NGD262" s="7"/>
      <c r="NGE262" s="7"/>
      <c r="NGF262" s="7"/>
      <c r="NGG262" s="7"/>
      <c r="NGH262" s="7"/>
      <c r="NGI262" s="7"/>
      <c r="NGJ262" s="7"/>
      <c r="NGK262" s="7"/>
      <c r="NGL262" s="7"/>
      <c r="NGM262" s="7"/>
      <c r="NGN262" s="7"/>
      <c r="NGO262" s="7"/>
      <c r="NGP262" s="7"/>
      <c r="NGQ262" s="7"/>
      <c r="NGR262" s="7"/>
      <c r="NGS262" s="7"/>
      <c r="NGT262" s="7"/>
      <c r="NGU262" s="7"/>
      <c r="NGV262" s="7"/>
      <c r="NGW262" s="7"/>
      <c r="NGX262" s="7"/>
      <c r="NGY262" s="7"/>
      <c r="NGZ262" s="7"/>
      <c r="NHA262" s="7"/>
      <c r="NHB262" s="7"/>
      <c r="NHC262" s="7"/>
      <c r="NHD262" s="7"/>
      <c r="NHE262" s="7"/>
      <c r="NHF262" s="7"/>
      <c r="NHG262" s="7"/>
      <c r="NHH262" s="7"/>
      <c r="NHI262" s="7"/>
      <c r="NHJ262" s="7"/>
      <c r="NHK262" s="7"/>
      <c r="NHL262" s="7"/>
      <c r="NHM262" s="7"/>
      <c r="NHN262" s="7"/>
      <c r="NHO262" s="7"/>
      <c r="NHP262" s="7"/>
      <c r="NHQ262" s="7"/>
      <c r="NHR262" s="7"/>
      <c r="NHS262" s="7"/>
      <c r="NHT262" s="7"/>
      <c r="NHU262" s="7"/>
      <c r="NHV262" s="7"/>
      <c r="NHW262" s="7"/>
      <c r="NHX262" s="7"/>
      <c r="NHY262" s="7"/>
      <c r="NHZ262" s="7"/>
      <c r="NIA262" s="7"/>
      <c r="NIB262" s="7"/>
      <c r="NIC262" s="7"/>
      <c r="NID262" s="7"/>
      <c r="NIE262" s="7"/>
      <c r="NIF262" s="7"/>
      <c r="NIG262" s="7"/>
      <c r="NIH262" s="7"/>
      <c r="NII262" s="7"/>
      <c r="NIJ262" s="7"/>
      <c r="NIK262" s="7"/>
      <c r="NIL262" s="7"/>
      <c r="NIM262" s="7"/>
      <c r="NIN262" s="7"/>
      <c r="NIO262" s="7"/>
      <c r="NIP262" s="7"/>
      <c r="NIQ262" s="7"/>
      <c r="NIR262" s="7"/>
      <c r="NIS262" s="7"/>
      <c r="NIT262" s="7"/>
      <c r="NIU262" s="7"/>
      <c r="NIV262" s="7"/>
      <c r="NIW262" s="7"/>
      <c r="NIX262" s="7"/>
      <c r="NIY262" s="7"/>
      <c r="NIZ262" s="7"/>
      <c r="NJA262" s="7"/>
      <c r="NJB262" s="7"/>
      <c r="NJC262" s="7"/>
      <c r="NJD262" s="7"/>
      <c r="NJE262" s="7"/>
      <c r="NJF262" s="7"/>
      <c r="NJG262" s="7"/>
      <c r="NJH262" s="7"/>
      <c r="NJI262" s="7"/>
      <c r="NJJ262" s="7"/>
      <c r="NJK262" s="7"/>
      <c r="NJL262" s="7"/>
      <c r="NJM262" s="7"/>
      <c r="NJN262" s="7"/>
      <c r="NJO262" s="7"/>
      <c r="NJP262" s="7"/>
      <c r="NJQ262" s="7"/>
      <c r="NJR262" s="7"/>
      <c r="NJS262" s="7"/>
      <c r="NJT262" s="7"/>
      <c r="NJU262" s="7"/>
      <c r="NJV262" s="7"/>
      <c r="NJW262" s="7"/>
      <c r="NJX262" s="7"/>
      <c r="NJY262" s="7"/>
      <c r="NJZ262" s="7"/>
      <c r="NKA262" s="7"/>
      <c r="NKB262" s="7"/>
      <c r="NKC262" s="7"/>
      <c r="NKD262" s="7"/>
      <c r="NKE262" s="7"/>
      <c r="NKF262" s="7"/>
      <c r="NKG262" s="7"/>
      <c r="NKH262" s="7"/>
      <c r="NKI262" s="7"/>
      <c r="NKJ262" s="7"/>
      <c r="NKK262" s="7"/>
      <c r="NKL262" s="7"/>
      <c r="NKM262" s="7"/>
      <c r="NKN262" s="7"/>
      <c r="NKO262" s="7"/>
      <c r="NKP262" s="7"/>
      <c r="NKQ262" s="7"/>
      <c r="NKR262" s="7"/>
      <c r="NKS262" s="7"/>
      <c r="NKT262" s="7"/>
      <c r="NKU262" s="7"/>
      <c r="NKV262" s="7"/>
      <c r="NKW262" s="7"/>
      <c r="NKX262" s="7"/>
      <c r="NKY262" s="7"/>
      <c r="NKZ262" s="7"/>
      <c r="NLA262" s="7"/>
      <c r="NLB262" s="7"/>
      <c r="NLC262" s="7"/>
      <c r="NLD262" s="7"/>
      <c r="NLE262" s="7"/>
      <c r="NLF262" s="7"/>
      <c r="NLG262" s="7"/>
      <c r="NLH262" s="7"/>
      <c r="NLI262" s="7"/>
      <c r="NLJ262" s="7"/>
      <c r="NLK262" s="7"/>
      <c r="NLL262" s="7"/>
      <c r="NLM262" s="7"/>
      <c r="NLN262" s="7"/>
      <c r="NLO262" s="7"/>
      <c r="NLP262" s="7"/>
      <c r="NLQ262" s="7"/>
      <c r="NLR262" s="7"/>
      <c r="NLS262" s="7"/>
      <c r="NLT262" s="7"/>
      <c r="NLU262" s="7"/>
      <c r="NLV262" s="7"/>
      <c r="NLW262" s="7"/>
      <c r="NLX262" s="7"/>
      <c r="NLY262" s="7"/>
      <c r="NLZ262" s="7"/>
      <c r="NMA262" s="7"/>
      <c r="NMB262" s="7"/>
      <c r="NMC262" s="7"/>
      <c r="NMD262" s="7"/>
      <c r="NME262" s="7"/>
      <c r="NMF262" s="7"/>
      <c r="NMG262" s="7"/>
      <c r="NMH262" s="7"/>
      <c r="NMI262" s="7"/>
      <c r="NMJ262" s="7"/>
      <c r="NMK262" s="7"/>
      <c r="NML262" s="7"/>
      <c r="NMM262" s="7"/>
      <c r="NMN262" s="7"/>
      <c r="NMO262" s="7"/>
      <c r="NMP262" s="7"/>
      <c r="NMQ262" s="7"/>
      <c r="NMR262" s="7"/>
      <c r="NMS262" s="7"/>
      <c r="NMT262" s="7"/>
      <c r="NMU262" s="7"/>
      <c r="NMV262" s="7"/>
      <c r="NMW262" s="7"/>
      <c r="NMX262" s="7"/>
      <c r="NMY262" s="7"/>
      <c r="NMZ262" s="7"/>
      <c r="NNA262" s="7"/>
      <c r="NNB262" s="7"/>
      <c r="NNC262" s="7"/>
      <c r="NND262" s="7"/>
      <c r="NNE262" s="7"/>
      <c r="NNF262" s="7"/>
      <c r="NNG262" s="7"/>
      <c r="NNH262" s="7"/>
      <c r="NNI262" s="7"/>
      <c r="NNJ262" s="7"/>
      <c r="NNK262" s="7"/>
      <c r="NNL262" s="7"/>
      <c r="NNM262" s="7"/>
      <c r="NNN262" s="7"/>
      <c r="NNO262" s="7"/>
      <c r="NNP262" s="7"/>
      <c r="NNQ262" s="7"/>
      <c r="NNR262" s="7"/>
      <c r="NNS262" s="7"/>
      <c r="NNT262" s="7"/>
      <c r="NNU262" s="7"/>
      <c r="NNV262" s="7"/>
      <c r="NNW262" s="7"/>
      <c r="NNX262" s="7"/>
      <c r="NNY262" s="7"/>
      <c r="NNZ262" s="7"/>
      <c r="NOA262" s="7"/>
      <c r="NOB262" s="7"/>
      <c r="NOC262" s="7"/>
      <c r="NOD262" s="7"/>
      <c r="NOE262" s="7"/>
      <c r="NOF262" s="7"/>
      <c r="NOG262" s="7"/>
      <c r="NOH262" s="7"/>
      <c r="NOI262" s="7"/>
      <c r="NOJ262" s="7"/>
      <c r="NOK262" s="7"/>
      <c r="NOL262" s="7"/>
      <c r="NOM262" s="7"/>
      <c r="NON262" s="7"/>
      <c r="NOO262" s="7"/>
      <c r="NOP262" s="7"/>
      <c r="NOQ262" s="7"/>
      <c r="NOR262" s="7"/>
      <c r="NOS262" s="7"/>
      <c r="NOT262" s="7"/>
      <c r="NOU262" s="7"/>
      <c r="NOV262" s="7"/>
      <c r="NOW262" s="7"/>
      <c r="NOX262" s="7"/>
      <c r="NOY262" s="7"/>
      <c r="NOZ262" s="7"/>
      <c r="NPA262" s="7"/>
      <c r="NPB262" s="7"/>
      <c r="NPC262" s="7"/>
      <c r="NPD262" s="7"/>
      <c r="NPE262" s="7"/>
      <c r="NPF262" s="7"/>
      <c r="NPG262" s="7"/>
      <c r="NPH262" s="7"/>
      <c r="NPI262" s="7"/>
      <c r="NPJ262" s="7"/>
      <c r="NPK262" s="7"/>
      <c r="NPL262" s="7"/>
      <c r="NPM262" s="7"/>
      <c r="NPN262" s="7"/>
      <c r="NPO262" s="7"/>
      <c r="NPP262" s="7"/>
      <c r="NPQ262" s="7"/>
      <c r="NPR262" s="7"/>
      <c r="NPS262" s="7"/>
      <c r="NPT262" s="7"/>
      <c r="NPU262" s="7"/>
      <c r="NPV262" s="7"/>
      <c r="NPW262" s="7"/>
      <c r="NPX262" s="7"/>
      <c r="NPY262" s="7"/>
      <c r="NPZ262" s="7"/>
      <c r="NQA262" s="7"/>
      <c r="NQB262" s="7"/>
      <c r="NQC262" s="7"/>
      <c r="NQD262" s="7"/>
      <c r="NQE262" s="7"/>
      <c r="NQF262" s="7"/>
      <c r="NQG262" s="7"/>
      <c r="NQH262" s="7"/>
      <c r="NQI262" s="7"/>
      <c r="NQJ262" s="7"/>
      <c r="NQK262" s="7"/>
      <c r="NQL262" s="7"/>
      <c r="NQM262" s="7"/>
      <c r="NQN262" s="7"/>
      <c r="NQO262" s="7"/>
      <c r="NQP262" s="7"/>
      <c r="NQQ262" s="7"/>
      <c r="NQR262" s="7"/>
      <c r="NQS262" s="7"/>
      <c r="NQT262" s="7"/>
      <c r="NQU262" s="7"/>
      <c r="NQV262" s="7"/>
      <c r="NQW262" s="7"/>
      <c r="NQX262" s="7"/>
      <c r="NQY262" s="7"/>
      <c r="NQZ262" s="7"/>
      <c r="NRA262" s="7"/>
      <c r="NRB262" s="7"/>
      <c r="NRC262" s="7"/>
      <c r="NRD262" s="7"/>
      <c r="NRE262" s="7"/>
      <c r="NRF262" s="7"/>
      <c r="NRG262" s="7"/>
      <c r="NRH262" s="7"/>
      <c r="NRI262" s="7"/>
      <c r="NRJ262" s="7"/>
      <c r="NRK262" s="7"/>
      <c r="NRL262" s="7"/>
      <c r="NRM262" s="7"/>
      <c r="NRN262" s="7"/>
      <c r="NRO262" s="7"/>
      <c r="NRP262" s="7"/>
      <c r="NRQ262" s="7"/>
      <c r="NRR262" s="7"/>
      <c r="NRS262" s="7"/>
      <c r="NRT262" s="7"/>
      <c r="NRU262" s="7"/>
      <c r="NRV262" s="7"/>
      <c r="NRW262" s="7"/>
      <c r="NRX262" s="7"/>
      <c r="NRY262" s="7"/>
      <c r="NRZ262" s="7"/>
      <c r="NSA262" s="7"/>
      <c r="NSB262" s="7"/>
      <c r="NSC262" s="7"/>
      <c r="NSD262" s="7"/>
      <c r="NSE262" s="7"/>
      <c r="NSF262" s="7"/>
      <c r="NSG262" s="7"/>
      <c r="NSH262" s="7"/>
      <c r="NSI262" s="7"/>
      <c r="NSJ262" s="7"/>
      <c r="NSK262" s="7"/>
      <c r="NSL262" s="7"/>
      <c r="NSM262" s="7"/>
      <c r="NSN262" s="7"/>
      <c r="NSO262" s="7"/>
      <c r="NSP262" s="7"/>
      <c r="NSQ262" s="7"/>
      <c r="NSR262" s="7"/>
      <c r="NSS262" s="7"/>
      <c r="NST262" s="7"/>
      <c r="NSU262" s="7"/>
      <c r="NSV262" s="7"/>
      <c r="NSW262" s="7"/>
      <c r="NSX262" s="7"/>
      <c r="NSY262" s="7"/>
      <c r="NSZ262" s="7"/>
      <c r="NTA262" s="7"/>
      <c r="NTB262" s="7"/>
      <c r="NTC262" s="7"/>
      <c r="NTD262" s="7"/>
      <c r="NTE262" s="7"/>
      <c r="NTF262" s="7"/>
      <c r="NTG262" s="7"/>
      <c r="NTH262" s="7"/>
      <c r="NTI262" s="7"/>
      <c r="NTJ262" s="7"/>
      <c r="NTK262" s="7"/>
      <c r="NTL262" s="7"/>
      <c r="NTM262" s="7"/>
      <c r="NTN262" s="7"/>
      <c r="NTO262" s="7"/>
      <c r="NTP262" s="7"/>
      <c r="NTQ262" s="7"/>
      <c r="NTR262" s="7"/>
      <c r="NTS262" s="7"/>
      <c r="NTT262" s="7"/>
      <c r="NTU262" s="7"/>
      <c r="NTV262" s="7"/>
      <c r="NTW262" s="7"/>
      <c r="NTX262" s="7"/>
      <c r="NTY262" s="7"/>
      <c r="NTZ262" s="7"/>
      <c r="NUA262" s="7"/>
      <c r="NUB262" s="7"/>
      <c r="NUC262" s="7"/>
      <c r="NUD262" s="7"/>
      <c r="NUE262" s="7"/>
      <c r="NUF262" s="7"/>
      <c r="NUG262" s="7"/>
      <c r="NUH262" s="7"/>
      <c r="NUI262" s="7"/>
      <c r="NUJ262" s="7"/>
      <c r="NUK262" s="7"/>
      <c r="NUL262" s="7"/>
      <c r="NUM262" s="7"/>
      <c r="NUN262" s="7"/>
      <c r="NUO262" s="7"/>
      <c r="NUP262" s="7"/>
      <c r="NUQ262" s="7"/>
      <c r="NUR262" s="7"/>
      <c r="NUS262" s="7"/>
      <c r="NUT262" s="7"/>
      <c r="NUU262" s="7"/>
      <c r="NUV262" s="7"/>
      <c r="NUW262" s="7"/>
      <c r="NUX262" s="7"/>
      <c r="NUY262" s="7"/>
      <c r="NUZ262" s="7"/>
      <c r="NVA262" s="7"/>
      <c r="NVB262" s="7"/>
      <c r="NVC262" s="7"/>
      <c r="NVD262" s="7"/>
      <c r="NVE262" s="7"/>
      <c r="NVF262" s="7"/>
      <c r="NVG262" s="7"/>
      <c r="NVH262" s="7"/>
      <c r="NVI262" s="7"/>
      <c r="NVJ262" s="7"/>
      <c r="NVK262" s="7"/>
      <c r="NVL262" s="7"/>
      <c r="NVM262" s="7"/>
      <c r="NVN262" s="7"/>
      <c r="NVO262" s="7"/>
      <c r="NVP262" s="7"/>
      <c r="NVQ262" s="7"/>
      <c r="NVR262" s="7"/>
      <c r="NVS262" s="7"/>
      <c r="NVT262" s="7"/>
      <c r="NVU262" s="7"/>
      <c r="NVV262" s="7"/>
      <c r="NVW262" s="7"/>
      <c r="NVX262" s="7"/>
      <c r="NVY262" s="7"/>
      <c r="NVZ262" s="7"/>
      <c r="NWA262" s="7"/>
      <c r="NWB262" s="7"/>
      <c r="NWC262" s="7"/>
      <c r="NWD262" s="7"/>
      <c r="NWE262" s="7"/>
      <c r="NWF262" s="7"/>
      <c r="NWG262" s="7"/>
      <c r="NWH262" s="7"/>
      <c r="NWI262" s="7"/>
      <c r="NWJ262" s="7"/>
      <c r="NWK262" s="7"/>
      <c r="NWL262" s="7"/>
      <c r="NWM262" s="7"/>
      <c r="NWN262" s="7"/>
      <c r="NWO262" s="7"/>
      <c r="NWP262" s="7"/>
      <c r="NWQ262" s="7"/>
      <c r="NWR262" s="7"/>
      <c r="NWS262" s="7"/>
      <c r="NWT262" s="7"/>
      <c r="NWU262" s="7"/>
      <c r="NWV262" s="7"/>
      <c r="NWW262" s="7"/>
      <c r="NWX262" s="7"/>
      <c r="NWY262" s="7"/>
      <c r="NWZ262" s="7"/>
      <c r="NXA262" s="7"/>
      <c r="NXB262" s="7"/>
      <c r="NXC262" s="7"/>
      <c r="NXD262" s="7"/>
      <c r="NXE262" s="7"/>
      <c r="NXF262" s="7"/>
      <c r="NXG262" s="7"/>
      <c r="NXH262" s="7"/>
      <c r="NXI262" s="7"/>
      <c r="NXJ262" s="7"/>
      <c r="NXK262" s="7"/>
      <c r="NXL262" s="7"/>
      <c r="NXM262" s="7"/>
      <c r="NXN262" s="7"/>
      <c r="NXO262" s="7"/>
      <c r="NXP262" s="7"/>
      <c r="NXQ262" s="7"/>
      <c r="NXR262" s="7"/>
      <c r="NXS262" s="7"/>
      <c r="NXT262" s="7"/>
      <c r="NXU262" s="7"/>
      <c r="NXV262" s="7"/>
      <c r="NXW262" s="7"/>
      <c r="NXX262" s="7"/>
      <c r="NXY262" s="7"/>
      <c r="NXZ262" s="7"/>
      <c r="NYA262" s="7"/>
      <c r="NYB262" s="7"/>
      <c r="NYC262" s="7"/>
      <c r="NYD262" s="7"/>
      <c r="NYE262" s="7"/>
      <c r="NYF262" s="7"/>
      <c r="NYG262" s="7"/>
      <c r="NYH262" s="7"/>
      <c r="NYI262" s="7"/>
      <c r="NYJ262" s="7"/>
      <c r="NYK262" s="7"/>
      <c r="NYL262" s="7"/>
      <c r="NYM262" s="7"/>
      <c r="NYN262" s="7"/>
      <c r="NYO262" s="7"/>
      <c r="NYP262" s="7"/>
      <c r="NYQ262" s="7"/>
      <c r="NYR262" s="7"/>
      <c r="NYS262" s="7"/>
      <c r="NYT262" s="7"/>
      <c r="NYU262" s="7"/>
      <c r="NYV262" s="7"/>
      <c r="NYW262" s="7"/>
      <c r="NYX262" s="7"/>
      <c r="NYY262" s="7"/>
      <c r="NYZ262" s="7"/>
      <c r="NZA262" s="7"/>
      <c r="NZB262" s="7"/>
      <c r="NZC262" s="7"/>
      <c r="NZD262" s="7"/>
      <c r="NZE262" s="7"/>
      <c r="NZF262" s="7"/>
      <c r="NZG262" s="7"/>
      <c r="NZH262" s="7"/>
      <c r="NZI262" s="7"/>
      <c r="NZJ262" s="7"/>
      <c r="NZK262" s="7"/>
      <c r="NZL262" s="7"/>
      <c r="NZM262" s="7"/>
      <c r="NZN262" s="7"/>
      <c r="NZO262" s="7"/>
      <c r="NZP262" s="7"/>
      <c r="NZQ262" s="7"/>
      <c r="NZR262" s="7"/>
      <c r="NZS262" s="7"/>
      <c r="NZT262" s="7"/>
      <c r="NZU262" s="7"/>
      <c r="NZV262" s="7"/>
      <c r="NZW262" s="7"/>
      <c r="NZX262" s="7"/>
      <c r="NZY262" s="7"/>
      <c r="NZZ262" s="7"/>
      <c r="OAA262" s="7"/>
      <c r="OAB262" s="7"/>
      <c r="OAC262" s="7"/>
      <c r="OAD262" s="7"/>
      <c r="OAE262" s="7"/>
      <c r="OAF262" s="7"/>
      <c r="OAG262" s="7"/>
      <c r="OAH262" s="7"/>
      <c r="OAI262" s="7"/>
      <c r="OAJ262" s="7"/>
      <c r="OAK262" s="7"/>
      <c r="OAL262" s="7"/>
      <c r="OAM262" s="7"/>
      <c r="OAN262" s="7"/>
      <c r="OAO262" s="7"/>
      <c r="OAP262" s="7"/>
      <c r="OAQ262" s="7"/>
      <c r="OAR262" s="7"/>
      <c r="OAS262" s="7"/>
      <c r="OAT262" s="7"/>
      <c r="OAU262" s="7"/>
      <c r="OAV262" s="7"/>
      <c r="OAW262" s="7"/>
      <c r="OAX262" s="7"/>
      <c r="OAY262" s="7"/>
      <c r="OAZ262" s="7"/>
      <c r="OBA262" s="7"/>
      <c r="OBB262" s="7"/>
      <c r="OBC262" s="7"/>
      <c r="OBD262" s="7"/>
      <c r="OBE262" s="7"/>
      <c r="OBF262" s="7"/>
      <c r="OBG262" s="7"/>
      <c r="OBH262" s="7"/>
      <c r="OBI262" s="7"/>
      <c r="OBJ262" s="7"/>
      <c r="OBK262" s="7"/>
      <c r="OBL262" s="7"/>
      <c r="OBM262" s="7"/>
      <c r="OBN262" s="7"/>
      <c r="OBO262" s="7"/>
      <c r="OBP262" s="7"/>
      <c r="OBQ262" s="7"/>
      <c r="OBR262" s="7"/>
      <c r="OBS262" s="7"/>
      <c r="OBT262" s="7"/>
      <c r="OBU262" s="7"/>
      <c r="OBV262" s="7"/>
      <c r="OBW262" s="7"/>
      <c r="OBX262" s="7"/>
      <c r="OBY262" s="7"/>
      <c r="OBZ262" s="7"/>
      <c r="OCA262" s="7"/>
      <c r="OCB262" s="7"/>
      <c r="OCC262" s="7"/>
      <c r="OCD262" s="7"/>
      <c r="OCE262" s="7"/>
      <c r="OCF262" s="7"/>
      <c r="OCG262" s="7"/>
      <c r="OCH262" s="7"/>
      <c r="OCI262" s="7"/>
      <c r="OCJ262" s="7"/>
      <c r="OCK262" s="7"/>
      <c r="OCL262" s="7"/>
      <c r="OCM262" s="7"/>
      <c r="OCN262" s="7"/>
      <c r="OCO262" s="7"/>
      <c r="OCP262" s="7"/>
      <c r="OCQ262" s="7"/>
      <c r="OCR262" s="7"/>
      <c r="OCS262" s="7"/>
      <c r="OCT262" s="7"/>
      <c r="OCU262" s="7"/>
      <c r="OCV262" s="7"/>
      <c r="OCW262" s="7"/>
      <c r="OCX262" s="7"/>
      <c r="OCY262" s="7"/>
      <c r="OCZ262" s="7"/>
      <c r="ODA262" s="7"/>
      <c r="ODB262" s="7"/>
      <c r="ODC262" s="7"/>
      <c r="ODD262" s="7"/>
      <c r="ODE262" s="7"/>
      <c r="ODF262" s="7"/>
      <c r="ODG262" s="7"/>
      <c r="ODH262" s="7"/>
      <c r="ODI262" s="7"/>
      <c r="ODJ262" s="7"/>
      <c r="ODK262" s="7"/>
      <c r="ODL262" s="7"/>
      <c r="ODM262" s="7"/>
      <c r="ODN262" s="7"/>
      <c r="ODO262" s="7"/>
      <c r="ODP262" s="7"/>
      <c r="ODQ262" s="7"/>
      <c r="ODR262" s="7"/>
      <c r="ODS262" s="7"/>
      <c r="ODT262" s="7"/>
      <c r="ODU262" s="7"/>
      <c r="ODV262" s="7"/>
      <c r="ODW262" s="7"/>
      <c r="ODX262" s="7"/>
      <c r="ODY262" s="7"/>
      <c r="ODZ262" s="7"/>
      <c r="OEA262" s="7"/>
      <c r="OEB262" s="7"/>
      <c r="OEC262" s="7"/>
      <c r="OED262" s="7"/>
      <c r="OEE262" s="7"/>
      <c r="OEF262" s="7"/>
      <c r="OEG262" s="7"/>
      <c r="OEH262" s="7"/>
      <c r="OEI262" s="7"/>
      <c r="OEJ262" s="7"/>
      <c r="OEK262" s="7"/>
      <c r="OEL262" s="7"/>
      <c r="OEM262" s="7"/>
      <c r="OEN262" s="7"/>
      <c r="OEO262" s="7"/>
      <c r="OEP262" s="7"/>
      <c r="OEQ262" s="7"/>
      <c r="OER262" s="7"/>
      <c r="OES262" s="7"/>
      <c r="OET262" s="7"/>
      <c r="OEU262" s="7"/>
      <c r="OEV262" s="7"/>
      <c r="OEW262" s="7"/>
      <c r="OEX262" s="7"/>
      <c r="OEY262" s="7"/>
      <c r="OEZ262" s="7"/>
      <c r="OFA262" s="7"/>
      <c r="OFB262" s="7"/>
      <c r="OFC262" s="7"/>
      <c r="OFD262" s="7"/>
      <c r="OFE262" s="7"/>
      <c r="OFF262" s="7"/>
      <c r="OFG262" s="7"/>
      <c r="OFH262" s="7"/>
      <c r="OFI262" s="7"/>
      <c r="OFJ262" s="7"/>
      <c r="OFK262" s="7"/>
      <c r="OFL262" s="7"/>
      <c r="OFM262" s="7"/>
      <c r="OFN262" s="7"/>
      <c r="OFO262" s="7"/>
      <c r="OFP262" s="7"/>
      <c r="OFQ262" s="7"/>
      <c r="OFR262" s="7"/>
      <c r="OFS262" s="7"/>
      <c r="OFT262" s="7"/>
      <c r="OFU262" s="7"/>
      <c r="OFV262" s="7"/>
      <c r="OFW262" s="7"/>
      <c r="OFX262" s="7"/>
      <c r="OFY262" s="7"/>
      <c r="OFZ262" s="7"/>
      <c r="OGA262" s="7"/>
      <c r="OGB262" s="7"/>
      <c r="OGC262" s="7"/>
      <c r="OGD262" s="7"/>
      <c r="OGE262" s="7"/>
      <c r="OGF262" s="7"/>
      <c r="OGG262" s="7"/>
      <c r="OGH262" s="7"/>
      <c r="OGI262" s="7"/>
      <c r="OGJ262" s="7"/>
      <c r="OGK262" s="7"/>
      <c r="OGL262" s="7"/>
      <c r="OGM262" s="7"/>
      <c r="OGN262" s="7"/>
      <c r="OGO262" s="7"/>
      <c r="OGP262" s="7"/>
      <c r="OGQ262" s="7"/>
      <c r="OGR262" s="7"/>
      <c r="OGS262" s="7"/>
      <c r="OGT262" s="7"/>
      <c r="OGU262" s="7"/>
      <c r="OGV262" s="7"/>
      <c r="OGW262" s="7"/>
      <c r="OGX262" s="7"/>
      <c r="OGY262" s="7"/>
      <c r="OGZ262" s="7"/>
      <c r="OHA262" s="7"/>
      <c r="OHB262" s="7"/>
      <c r="OHC262" s="7"/>
      <c r="OHD262" s="7"/>
      <c r="OHE262" s="7"/>
      <c r="OHF262" s="7"/>
      <c r="OHG262" s="7"/>
      <c r="OHH262" s="7"/>
      <c r="OHI262" s="7"/>
      <c r="OHJ262" s="7"/>
      <c r="OHK262" s="7"/>
      <c r="OHL262" s="7"/>
      <c r="OHM262" s="7"/>
      <c r="OHN262" s="7"/>
      <c r="OHO262" s="7"/>
      <c r="OHP262" s="7"/>
      <c r="OHQ262" s="7"/>
      <c r="OHR262" s="7"/>
      <c r="OHS262" s="7"/>
      <c r="OHT262" s="7"/>
      <c r="OHU262" s="7"/>
      <c r="OHV262" s="7"/>
      <c r="OHW262" s="7"/>
      <c r="OHX262" s="7"/>
      <c r="OHY262" s="7"/>
      <c r="OHZ262" s="7"/>
      <c r="OIA262" s="7"/>
      <c r="OIB262" s="7"/>
      <c r="OIC262" s="7"/>
      <c r="OID262" s="7"/>
      <c r="OIE262" s="7"/>
      <c r="OIF262" s="7"/>
      <c r="OIG262" s="7"/>
      <c r="OIH262" s="7"/>
      <c r="OII262" s="7"/>
      <c r="OIJ262" s="7"/>
      <c r="OIK262" s="7"/>
      <c r="OIL262" s="7"/>
      <c r="OIM262" s="7"/>
      <c r="OIN262" s="7"/>
      <c r="OIO262" s="7"/>
      <c r="OIP262" s="7"/>
      <c r="OIQ262" s="7"/>
      <c r="OIR262" s="7"/>
      <c r="OIS262" s="7"/>
      <c r="OIT262" s="7"/>
      <c r="OIU262" s="7"/>
      <c r="OIV262" s="7"/>
      <c r="OIW262" s="7"/>
      <c r="OIX262" s="7"/>
      <c r="OIY262" s="7"/>
      <c r="OIZ262" s="7"/>
      <c r="OJA262" s="7"/>
      <c r="OJB262" s="7"/>
      <c r="OJC262" s="7"/>
      <c r="OJD262" s="7"/>
      <c r="OJE262" s="7"/>
      <c r="OJF262" s="7"/>
      <c r="OJG262" s="7"/>
      <c r="OJH262" s="7"/>
      <c r="OJI262" s="7"/>
      <c r="OJJ262" s="7"/>
      <c r="OJK262" s="7"/>
      <c r="OJL262" s="7"/>
      <c r="OJM262" s="7"/>
      <c r="OJN262" s="7"/>
      <c r="OJO262" s="7"/>
      <c r="OJP262" s="7"/>
      <c r="OJQ262" s="7"/>
      <c r="OJR262" s="7"/>
      <c r="OJS262" s="7"/>
      <c r="OJT262" s="7"/>
      <c r="OJU262" s="7"/>
      <c r="OJV262" s="7"/>
      <c r="OJW262" s="7"/>
      <c r="OJX262" s="7"/>
      <c r="OJY262" s="7"/>
      <c r="OJZ262" s="7"/>
      <c r="OKA262" s="7"/>
      <c r="OKB262" s="7"/>
      <c r="OKC262" s="7"/>
      <c r="OKD262" s="7"/>
      <c r="OKE262" s="7"/>
      <c r="OKF262" s="7"/>
      <c r="OKG262" s="7"/>
      <c r="OKH262" s="7"/>
      <c r="OKI262" s="7"/>
      <c r="OKJ262" s="7"/>
      <c r="OKK262" s="7"/>
      <c r="OKL262" s="7"/>
      <c r="OKM262" s="7"/>
      <c r="OKN262" s="7"/>
      <c r="OKO262" s="7"/>
      <c r="OKP262" s="7"/>
      <c r="OKQ262" s="7"/>
      <c r="OKR262" s="7"/>
      <c r="OKS262" s="7"/>
      <c r="OKT262" s="7"/>
      <c r="OKU262" s="7"/>
      <c r="OKV262" s="7"/>
      <c r="OKW262" s="7"/>
      <c r="OKX262" s="7"/>
      <c r="OKY262" s="7"/>
      <c r="OKZ262" s="7"/>
      <c r="OLA262" s="7"/>
      <c r="OLB262" s="7"/>
      <c r="OLC262" s="7"/>
      <c r="OLD262" s="7"/>
      <c r="OLE262" s="7"/>
      <c r="OLF262" s="7"/>
      <c r="OLG262" s="7"/>
      <c r="OLH262" s="7"/>
      <c r="OLI262" s="7"/>
      <c r="OLJ262" s="7"/>
      <c r="OLK262" s="7"/>
      <c r="OLL262" s="7"/>
      <c r="OLM262" s="7"/>
      <c r="OLN262" s="7"/>
      <c r="OLO262" s="7"/>
      <c r="OLP262" s="7"/>
      <c r="OLQ262" s="7"/>
      <c r="OLR262" s="7"/>
      <c r="OLS262" s="7"/>
      <c r="OLT262" s="7"/>
      <c r="OLU262" s="7"/>
      <c r="OLV262" s="7"/>
      <c r="OLW262" s="7"/>
      <c r="OLX262" s="7"/>
      <c r="OLY262" s="7"/>
      <c r="OLZ262" s="7"/>
      <c r="OMA262" s="7"/>
      <c r="OMB262" s="7"/>
      <c r="OMC262" s="7"/>
      <c r="OMD262" s="7"/>
      <c r="OME262" s="7"/>
      <c r="OMF262" s="7"/>
      <c r="OMG262" s="7"/>
      <c r="OMH262" s="7"/>
      <c r="OMI262" s="7"/>
      <c r="OMJ262" s="7"/>
      <c r="OMK262" s="7"/>
      <c r="OML262" s="7"/>
      <c r="OMM262" s="7"/>
      <c r="OMN262" s="7"/>
      <c r="OMO262" s="7"/>
      <c r="OMP262" s="7"/>
      <c r="OMQ262" s="7"/>
      <c r="OMR262" s="7"/>
      <c r="OMS262" s="7"/>
      <c r="OMT262" s="7"/>
      <c r="OMU262" s="7"/>
      <c r="OMV262" s="7"/>
      <c r="OMW262" s="7"/>
      <c r="OMX262" s="7"/>
      <c r="OMY262" s="7"/>
      <c r="OMZ262" s="7"/>
      <c r="ONA262" s="7"/>
      <c r="ONB262" s="7"/>
      <c r="ONC262" s="7"/>
      <c r="OND262" s="7"/>
      <c r="ONE262" s="7"/>
      <c r="ONF262" s="7"/>
      <c r="ONG262" s="7"/>
      <c r="ONH262" s="7"/>
      <c r="ONI262" s="7"/>
      <c r="ONJ262" s="7"/>
      <c r="ONK262" s="7"/>
      <c r="ONL262" s="7"/>
      <c r="ONM262" s="7"/>
      <c r="ONN262" s="7"/>
      <c r="ONO262" s="7"/>
      <c r="ONP262" s="7"/>
      <c r="ONQ262" s="7"/>
      <c r="ONR262" s="7"/>
      <c r="ONS262" s="7"/>
      <c r="ONT262" s="7"/>
      <c r="ONU262" s="7"/>
      <c r="ONV262" s="7"/>
      <c r="ONW262" s="7"/>
      <c r="ONX262" s="7"/>
      <c r="ONY262" s="7"/>
      <c r="ONZ262" s="7"/>
      <c r="OOA262" s="7"/>
      <c r="OOB262" s="7"/>
      <c r="OOC262" s="7"/>
      <c r="OOD262" s="7"/>
      <c r="OOE262" s="7"/>
      <c r="OOF262" s="7"/>
      <c r="OOG262" s="7"/>
      <c r="OOH262" s="7"/>
      <c r="OOI262" s="7"/>
      <c r="OOJ262" s="7"/>
      <c r="OOK262" s="7"/>
      <c r="OOL262" s="7"/>
      <c r="OOM262" s="7"/>
      <c r="OON262" s="7"/>
      <c r="OOO262" s="7"/>
      <c r="OOP262" s="7"/>
      <c r="OOQ262" s="7"/>
      <c r="OOR262" s="7"/>
      <c r="OOS262" s="7"/>
      <c r="OOT262" s="7"/>
      <c r="OOU262" s="7"/>
      <c r="OOV262" s="7"/>
      <c r="OOW262" s="7"/>
      <c r="OOX262" s="7"/>
      <c r="OOY262" s="7"/>
      <c r="OOZ262" s="7"/>
      <c r="OPA262" s="7"/>
      <c r="OPB262" s="7"/>
      <c r="OPC262" s="7"/>
      <c r="OPD262" s="7"/>
      <c r="OPE262" s="7"/>
      <c r="OPF262" s="7"/>
      <c r="OPG262" s="7"/>
      <c r="OPH262" s="7"/>
      <c r="OPI262" s="7"/>
      <c r="OPJ262" s="7"/>
      <c r="OPK262" s="7"/>
      <c r="OPL262" s="7"/>
      <c r="OPM262" s="7"/>
      <c r="OPN262" s="7"/>
      <c r="OPO262" s="7"/>
      <c r="OPP262" s="7"/>
      <c r="OPQ262" s="7"/>
      <c r="OPR262" s="7"/>
      <c r="OPS262" s="7"/>
      <c r="OPT262" s="7"/>
      <c r="OPU262" s="7"/>
      <c r="OPV262" s="7"/>
      <c r="OPW262" s="7"/>
      <c r="OPX262" s="7"/>
      <c r="OPY262" s="7"/>
      <c r="OPZ262" s="7"/>
      <c r="OQA262" s="7"/>
      <c r="OQB262" s="7"/>
      <c r="OQC262" s="7"/>
      <c r="OQD262" s="7"/>
      <c r="OQE262" s="7"/>
      <c r="OQF262" s="7"/>
      <c r="OQG262" s="7"/>
      <c r="OQH262" s="7"/>
      <c r="OQI262" s="7"/>
      <c r="OQJ262" s="7"/>
      <c r="OQK262" s="7"/>
      <c r="OQL262" s="7"/>
      <c r="OQM262" s="7"/>
      <c r="OQN262" s="7"/>
      <c r="OQO262" s="7"/>
      <c r="OQP262" s="7"/>
      <c r="OQQ262" s="7"/>
      <c r="OQR262" s="7"/>
      <c r="OQS262" s="7"/>
      <c r="OQT262" s="7"/>
      <c r="OQU262" s="7"/>
      <c r="OQV262" s="7"/>
      <c r="OQW262" s="7"/>
      <c r="OQX262" s="7"/>
      <c r="OQY262" s="7"/>
      <c r="OQZ262" s="7"/>
      <c r="ORA262" s="7"/>
      <c r="ORB262" s="7"/>
      <c r="ORC262" s="7"/>
      <c r="ORD262" s="7"/>
      <c r="ORE262" s="7"/>
      <c r="ORF262" s="7"/>
      <c r="ORG262" s="7"/>
      <c r="ORH262" s="7"/>
      <c r="ORI262" s="7"/>
      <c r="ORJ262" s="7"/>
      <c r="ORK262" s="7"/>
      <c r="ORL262" s="7"/>
      <c r="ORM262" s="7"/>
      <c r="ORN262" s="7"/>
      <c r="ORO262" s="7"/>
      <c r="ORP262" s="7"/>
      <c r="ORQ262" s="7"/>
      <c r="ORR262" s="7"/>
      <c r="ORS262" s="7"/>
      <c r="ORT262" s="7"/>
      <c r="ORU262" s="7"/>
      <c r="ORV262" s="7"/>
      <c r="ORW262" s="7"/>
      <c r="ORX262" s="7"/>
      <c r="ORY262" s="7"/>
      <c r="ORZ262" s="7"/>
      <c r="OSA262" s="7"/>
      <c r="OSB262" s="7"/>
      <c r="OSC262" s="7"/>
      <c r="OSD262" s="7"/>
      <c r="OSE262" s="7"/>
      <c r="OSF262" s="7"/>
      <c r="OSG262" s="7"/>
      <c r="OSH262" s="7"/>
      <c r="OSI262" s="7"/>
      <c r="OSJ262" s="7"/>
      <c r="OSK262" s="7"/>
      <c r="OSL262" s="7"/>
      <c r="OSM262" s="7"/>
      <c r="OSN262" s="7"/>
      <c r="OSO262" s="7"/>
      <c r="OSP262" s="7"/>
      <c r="OSQ262" s="7"/>
      <c r="OSR262" s="7"/>
      <c r="OSS262" s="7"/>
      <c r="OST262" s="7"/>
      <c r="OSU262" s="7"/>
      <c r="OSV262" s="7"/>
      <c r="OSW262" s="7"/>
      <c r="OSX262" s="7"/>
      <c r="OSY262" s="7"/>
      <c r="OSZ262" s="7"/>
      <c r="OTA262" s="7"/>
      <c r="OTB262" s="7"/>
      <c r="OTC262" s="7"/>
      <c r="OTD262" s="7"/>
      <c r="OTE262" s="7"/>
      <c r="OTF262" s="7"/>
      <c r="OTG262" s="7"/>
      <c r="OTH262" s="7"/>
      <c r="OTI262" s="7"/>
      <c r="OTJ262" s="7"/>
      <c r="OTK262" s="7"/>
      <c r="OTL262" s="7"/>
      <c r="OTM262" s="7"/>
      <c r="OTN262" s="7"/>
      <c r="OTO262" s="7"/>
      <c r="OTP262" s="7"/>
      <c r="OTQ262" s="7"/>
      <c r="OTR262" s="7"/>
      <c r="OTS262" s="7"/>
      <c r="OTT262" s="7"/>
      <c r="OTU262" s="7"/>
      <c r="OTV262" s="7"/>
      <c r="OTW262" s="7"/>
      <c r="OTX262" s="7"/>
      <c r="OTY262" s="7"/>
      <c r="OTZ262" s="7"/>
      <c r="OUA262" s="7"/>
      <c r="OUB262" s="7"/>
      <c r="OUC262" s="7"/>
      <c r="OUD262" s="7"/>
      <c r="OUE262" s="7"/>
      <c r="OUF262" s="7"/>
      <c r="OUG262" s="7"/>
      <c r="OUH262" s="7"/>
      <c r="OUI262" s="7"/>
      <c r="OUJ262" s="7"/>
      <c r="OUK262" s="7"/>
      <c r="OUL262" s="7"/>
      <c r="OUM262" s="7"/>
      <c r="OUN262" s="7"/>
      <c r="OUO262" s="7"/>
      <c r="OUP262" s="7"/>
      <c r="OUQ262" s="7"/>
      <c r="OUR262" s="7"/>
      <c r="OUS262" s="7"/>
      <c r="OUT262" s="7"/>
      <c r="OUU262" s="7"/>
      <c r="OUV262" s="7"/>
      <c r="OUW262" s="7"/>
      <c r="OUX262" s="7"/>
      <c r="OUY262" s="7"/>
      <c r="OUZ262" s="7"/>
      <c r="OVA262" s="7"/>
      <c r="OVB262" s="7"/>
      <c r="OVC262" s="7"/>
      <c r="OVD262" s="7"/>
      <c r="OVE262" s="7"/>
      <c r="OVF262" s="7"/>
      <c r="OVG262" s="7"/>
      <c r="OVH262" s="7"/>
      <c r="OVI262" s="7"/>
      <c r="OVJ262" s="7"/>
      <c r="OVK262" s="7"/>
      <c r="OVL262" s="7"/>
      <c r="OVM262" s="7"/>
      <c r="OVN262" s="7"/>
      <c r="OVO262" s="7"/>
      <c r="OVP262" s="7"/>
      <c r="OVQ262" s="7"/>
      <c r="OVR262" s="7"/>
      <c r="OVS262" s="7"/>
      <c r="OVT262" s="7"/>
      <c r="OVU262" s="7"/>
      <c r="OVV262" s="7"/>
      <c r="OVW262" s="7"/>
      <c r="OVX262" s="7"/>
      <c r="OVY262" s="7"/>
      <c r="OVZ262" s="7"/>
      <c r="OWA262" s="7"/>
      <c r="OWB262" s="7"/>
      <c r="OWC262" s="7"/>
      <c r="OWD262" s="7"/>
      <c r="OWE262" s="7"/>
      <c r="OWF262" s="7"/>
      <c r="OWG262" s="7"/>
      <c r="OWH262" s="7"/>
      <c r="OWI262" s="7"/>
      <c r="OWJ262" s="7"/>
      <c r="OWK262" s="7"/>
      <c r="OWL262" s="7"/>
      <c r="OWM262" s="7"/>
      <c r="OWN262" s="7"/>
      <c r="OWO262" s="7"/>
      <c r="OWP262" s="7"/>
      <c r="OWQ262" s="7"/>
      <c r="OWR262" s="7"/>
      <c r="OWS262" s="7"/>
      <c r="OWT262" s="7"/>
      <c r="OWU262" s="7"/>
      <c r="OWV262" s="7"/>
      <c r="OWW262" s="7"/>
      <c r="OWX262" s="7"/>
      <c r="OWY262" s="7"/>
      <c r="OWZ262" s="7"/>
      <c r="OXA262" s="7"/>
      <c r="OXB262" s="7"/>
      <c r="OXC262" s="7"/>
      <c r="OXD262" s="7"/>
      <c r="OXE262" s="7"/>
      <c r="OXF262" s="7"/>
      <c r="OXG262" s="7"/>
      <c r="OXH262" s="7"/>
      <c r="OXI262" s="7"/>
      <c r="OXJ262" s="7"/>
      <c r="OXK262" s="7"/>
      <c r="OXL262" s="7"/>
      <c r="OXM262" s="7"/>
      <c r="OXN262" s="7"/>
      <c r="OXO262" s="7"/>
      <c r="OXP262" s="7"/>
      <c r="OXQ262" s="7"/>
      <c r="OXR262" s="7"/>
      <c r="OXS262" s="7"/>
      <c r="OXT262" s="7"/>
      <c r="OXU262" s="7"/>
      <c r="OXV262" s="7"/>
      <c r="OXW262" s="7"/>
      <c r="OXX262" s="7"/>
      <c r="OXY262" s="7"/>
      <c r="OXZ262" s="7"/>
      <c r="OYA262" s="7"/>
      <c r="OYB262" s="7"/>
      <c r="OYC262" s="7"/>
      <c r="OYD262" s="7"/>
      <c r="OYE262" s="7"/>
      <c r="OYF262" s="7"/>
      <c r="OYG262" s="7"/>
      <c r="OYH262" s="7"/>
      <c r="OYI262" s="7"/>
      <c r="OYJ262" s="7"/>
      <c r="OYK262" s="7"/>
      <c r="OYL262" s="7"/>
      <c r="OYM262" s="7"/>
      <c r="OYN262" s="7"/>
      <c r="OYO262" s="7"/>
      <c r="OYP262" s="7"/>
      <c r="OYQ262" s="7"/>
      <c r="OYR262" s="7"/>
      <c r="OYS262" s="7"/>
      <c r="OYT262" s="7"/>
      <c r="OYU262" s="7"/>
      <c r="OYV262" s="7"/>
      <c r="OYW262" s="7"/>
      <c r="OYX262" s="7"/>
      <c r="OYY262" s="7"/>
      <c r="OYZ262" s="7"/>
      <c r="OZA262" s="7"/>
      <c r="OZB262" s="7"/>
      <c r="OZC262" s="7"/>
      <c r="OZD262" s="7"/>
      <c r="OZE262" s="7"/>
      <c r="OZF262" s="7"/>
      <c r="OZG262" s="7"/>
      <c r="OZH262" s="7"/>
      <c r="OZI262" s="7"/>
      <c r="OZJ262" s="7"/>
      <c r="OZK262" s="7"/>
      <c r="OZL262" s="7"/>
      <c r="OZM262" s="7"/>
      <c r="OZN262" s="7"/>
      <c r="OZO262" s="7"/>
      <c r="OZP262" s="7"/>
      <c r="OZQ262" s="7"/>
      <c r="OZR262" s="7"/>
      <c r="OZS262" s="7"/>
      <c r="OZT262" s="7"/>
      <c r="OZU262" s="7"/>
      <c r="OZV262" s="7"/>
      <c r="OZW262" s="7"/>
      <c r="OZX262" s="7"/>
      <c r="OZY262" s="7"/>
      <c r="OZZ262" s="7"/>
      <c r="PAA262" s="7"/>
      <c r="PAB262" s="7"/>
      <c r="PAC262" s="7"/>
      <c r="PAD262" s="7"/>
      <c r="PAE262" s="7"/>
      <c r="PAF262" s="7"/>
      <c r="PAG262" s="7"/>
      <c r="PAH262" s="7"/>
      <c r="PAI262" s="7"/>
      <c r="PAJ262" s="7"/>
      <c r="PAK262" s="7"/>
      <c r="PAL262" s="7"/>
      <c r="PAM262" s="7"/>
      <c r="PAN262" s="7"/>
      <c r="PAO262" s="7"/>
      <c r="PAP262" s="7"/>
      <c r="PAQ262" s="7"/>
      <c r="PAR262" s="7"/>
      <c r="PAS262" s="7"/>
      <c r="PAT262" s="7"/>
      <c r="PAU262" s="7"/>
      <c r="PAV262" s="7"/>
      <c r="PAW262" s="7"/>
      <c r="PAX262" s="7"/>
      <c r="PAY262" s="7"/>
      <c r="PAZ262" s="7"/>
      <c r="PBA262" s="7"/>
      <c r="PBB262" s="7"/>
      <c r="PBC262" s="7"/>
      <c r="PBD262" s="7"/>
      <c r="PBE262" s="7"/>
      <c r="PBF262" s="7"/>
      <c r="PBG262" s="7"/>
      <c r="PBH262" s="7"/>
      <c r="PBI262" s="7"/>
      <c r="PBJ262" s="7"/>
      <c r="PBK262" s="7"/>
      <c r="PBL262" s="7"/>
      <c r="PBM262" s="7"/>
      <c r="PBN262" s="7"/>
      <c r="PBO262" s="7"/>
      <c r="PBP262" s="7"/>
      <c r="PBQ262" s="7"/>
      <c r="PBR262" s="7"/>
      <c r="PBS262" s="7"/>
      <c r="PBT262" s="7"/>
      <c r="PBU262" s="7"/>
      <c r="PBV262" s="7"/>
      <c r="PBW262" s="7"/>
      <c r="PBX262" s="7"/>
      <c r="PBY262" s="7"/>
      <c r="PBZ262" s="7"/>
      <c r="PCA262" s="7"/>
      <c r="PCB262" s="7"/>
      <c r="PCC262" s="7"/>
      <c r="PCD262" s="7"/>
      <c r="PCE262" s="7"/>
      <c r="PCF262" s="7"/>
      <c r="PCG262" s="7"/>
      <c r="PCH262" s="7"/>
      <c r="PCI262" s="7"/>
      <c r="PCJ262" s="7"/>
      <c r="PCK262" s="7"/>
      <c r="PCL262" s="7"/>
      <c r="PCM262" s="7"/>
      <c r="PCN262" s="7"/>
      <c r="PCO262" s="7"/>
      <c r="PCP262" s="7"/>
      <c r="PCQ262" s="7"/>
      <c r="PCR262" s="7"/>
      <c r="PCS262" s="7"/>
      <c r="PCT262" s="7"/>
      <c r="PCU262" s="7"/>
      <c r="PCV262" s="7"/>
      <c r="PCW262" s="7"/>
      <c r="PCX262" s="7"/>
      <c r="PCY262" s="7"/>
      <c r="PCZ262" s="7"/>
      <c r="PDA262" s="7"/>
      <c r="PDB262" s="7"/>
      <c r="PDC262" s="7"/>
      <c r="PDD262" s="7"/>
      <c r="PDE262" s="7"/>
      <c r="PDF262" s="7"/>
      <c r="PDG262" s="7"/>
      <c r="PDH262" s="7"/>
      <c r="PDI262" s="7"/>
      <c r="PDJ262" s="7"/>
      <c r="PDK262" s="7"/>
      <c r="PDL262" s="7"/>
      <c r="PDM262" s="7"/>
      <c r="PDN262" s="7"/>
      <c r="PDO262" s="7"/>
      <c r="PDP262" s="7"/>
      <c r="PDQ262" s="7"/>
      <c r="PDR262" s="7"/>
      <c r="PDS262" s="7"/>
      <c r="PDT262" s="7"/>
      <c r="PDU262" s="7"/>
      <c r="PDV262" s="7"/>
      <c r="PDW262" s="7"/>
      <c r="PDX262" s="7"/>
      <c r="PDY262" s="7"/>
      <c r="PDZ262" s="7"/>
      <c r="PEA262" s="7"/>
      <c r="PEB262" s="7"/>
      <c r="PEC262" s="7"/>
      <c r="PED262" s="7"/>
      <c r="PEE262" s="7"/>
      <c r="PEF262" s="7"/>
      <c r="PEG262" s="7"/>
      <c r="PEH262" s="7"/>
      <c r="PEI262" s="7"/>
      <c r="PEJ262" s="7"/>
      <c r="PEK262" s="7"/>
      <c r="PEL262" s="7"/>
      <c r="PEM262" s="7"/>
      <c r="PEN262" s="7"/>
      <c r="PEO262" s="7"/>
      <c r="PEP262" s="7"/>
      <c r="PEQ262" s="7"/>
      <c r="PER262" s="7"/>
      <c r="PES262" s="7"/>
      <c r="PET262" s="7"/>
      <c r="PEU262" s="7"/>
      <c r="PEV262" s="7"/>
      <c r="PEW262" s="7"/>
      <c r="PEX262" s="7"/>
      <c r="PEY262" s="7"/>
      <c r="PEZ262" s="7"/>
      <c r="PFA262" s="7"/>
      <c r="PFB262" s="7"/>
      <c r="PFC262" s="7"/>
      <c r="PFD262" s="7"/>
      <c r="PFE262" s="7"/>
      <c r="PFF262" s="7"/>
      <c r="PFG262" s="7"/>
      <c r="PFH262" s="7"/>
      <c r="PFI262" s="7"/>
      <c r="PFJ262" s="7"/>
      <c r="PFK262" s="7"/>
      <c r="PFL262" s="7"/>
      <c r="PFM262" s="7"/>
      <c r="PFN262" s="7"/>
      <c r="PFO262" s="7"/>
      <c r="PFP262" s="7"/>
      <c r="PFQ262" s="7"/>
      <c r="PFR262" s="7"/>
      <c r="PFS262" s="7"/>
      <c r="PFT262" s="7"/>
      <c r="PFU262" s="7"/>
      <c r="PFV262" s="7"/>
      <c r="PFW262" s="7"/>
      <c r="PFX262" s="7"/>
      <c r="PFY262" s="7"/>
      <c r="PFZ262" s="7"/>
      <c r="PGA262" s="7"/>
      <c r="PGB262" s="7"/>
      <c r="PGC262" s="7"/>
      <c r="PGD262" s="7"/>
      <c r="PGE262" s="7"/>
      <c r="PGF262" s="7"/>
      <c r="PGG262" s="7"/>
      <c r="PGH262" s="7"/>
      <c r="PGI262" s="7"/>
      <c r="PGJ262" s="7"/>
      <c r="PGK262" s="7"/>
      <c r="PGL262" s="7"/>
      <c r="PGM262" s="7"/>
      <c r="PGN262" s="7"/>
      <c r="PGO262" s="7"/>
      <c r="PGP262" s="7"/>
      <c r="PGQ262" s="7"/>
      <c r="PGR262" s="7"/>
      <c r="PGS262" s="7"/>
      <c r="PGT262" s="7"/>
      <c r="PGU262" s="7"/>
      <c r="PGV262" s="7"/>
      <c r="PGW262" s="7"/>
      <c r="PGX262" s="7"/>
      <c r="PGY262" s="7"/>
      <c r="PGZ262" s="7"/>
      <c r="PHA262" s="7"/>
      <c r="PHB262" s="7"/>
      <c r="PHC262" s="7"/>
      <c r="PHD262" s="7"/>
      <c r="PHE262" s="7"/>
      <c r="PHF262" s="7"/>
      <c r="PHG262" s="7"/>
      <c r="PHH262" s="7"/>
      <c r="PHI262" s="7"/>
      <c r="PHJ262" s="7"/>
      <c r="PHK262" s="7"/>
      <c r="PHL262" s="7"/>
      <c r="PHM262" s="7"/>
      <c r="PHN262" s="7"/>
      <c r="PHO262" s="7"/>
      <c r="PHP262" s="7"/>
      <c r="PHQ262" s="7"/>
      <c r="PHR262" s="7"/>
      <c r="PHS262" s="7"/>
      <c r="PHT262" s="7"/>
      <c r="PHU262" s="7"/>
      <c r="PHV262" s="7"/>
      <c r="PHW262" s="7"/>
      <c r="PHX262" s="7"/>
      <c r="PHY262" s="7"/>
      <c r="PHZ262" s="7"/>
      <c r="PIA262" s="7"/>
      <c r="PIB262" s="7"/>
      <c r="PIC262" s="7"/>
      <c r="PID262" s="7"/>
      <c r="PIE262" s="7"/>
      <c r="PIF262" s="7"/>
      <c r="PIG262" s="7"/>
      <c r="PIH262" s="7"/>
      <c r="PII262" s="7"/>
      <c r="PIJ262" s="7"/>
      <c r="PIK262" s="7"/>
      <c r="PIL262" s="7"/>
      <c r="PIM262" s="7"/>
      <c r="PIN262" s="7"/>
      <c r="PIO262" s="7"/>
      <c r="PIP262" s="7"/>
      <c r="PIQ262" s="7"/>
      <c r="PIR262" s="7"/>
      <c r="PIS262" s="7"/>
      <c r="PIT262" s="7"/>
      <c r="PIU262" s="7"/>
      <c r="PIV262" s="7"/>
      <c r="PIW262" s="7"/>
      <c r="PIX262" s="7"/>
      <c r="PIY262" s="7"/>
      <c r="PIZ262" s="7"/>
      <c r="PJA262" s="7"/>
      <c r="PJB262" s="7"/>
      <c r="PJC262" s="7"/>
      <c r="PJD262" s="7"/>
      <c r="PJE262" s="7"/>
      <c r="PJF262" s="7"/>
      <c r="PJG262" s="7"/>
      <c r="PJH262" s="7"/>
      <c r="PJI262" s="7"/>
      <c r="PJJ262" s="7"/>
      <c r="PJK262" s="7"/>
      <c r="PJL262" s="7"/>
      <c r="PJM262" s="7"/>
      <c r="PJN262" s="7"/>
      <c r="PJO262" s="7"/>
      <c r="PJP262" s="7"/>
      <c r="PJQ262" s="7"/>
      <c r="PJR262" s="7"/>
      <c r="PJS262" s="7"/>
      <c r="PJT262" s="7"/>
      <c r="PJU262" s="7"/>
      <c r="PJV262" s="7"/>
      <c r="PJW262" s="7"/>
      <c r="PJX262" s="7"/>
      <c r="PJY262" s="7"/>
      <c r="PJZ262" s="7"/>
      <c r="PKA262" s="7"/>
      <c r="PKB262" s="7"/>
      <c r="PKC262" s="7"/>
      <c r="PKD262" s="7"/>
      <c r="PKE262" s="7"/>
      <c r="PKF262" s="7"/>
      <c r="PKG262" s="7"/>
      <c r="PKH262" s="7"/>
      <c r="PKI262" s="7"/>
      <c r="PKJ262" s="7"/>
      <c r="PKK262" s="7"/>
      <c r="PKL262" s="7"/>
      <c r="PKM262" s="7"/>
      <c r="PKN262" s="7"/>
      <c r="PKO262" s="7"/>
      <c r="PKP262" s="7"/>
      <c r="PKQ262" s="7"/>
      <c r="PKR262" s="7"/>
      <c r="PKS262" s="7"/>
      <c r="PKT262" s="7"/>
      <c r="PKU262" s="7"/>
      <c r="PKV262" s="7"/>
      <c r="PKW262" s="7"/>
      <c r="PKX262" s="7"/>
      <c r="PKY262" s="7"/>
      <c r="PKZ262" s="7"/>
      <c r="PLA262" s="7"/>
      <c r="PLB262" s="7"/>
      <c r="PLC262" s="7"/>
      <c r="PLD262" s="7"/>
      <c r="PLE262" s="7"/>
      <c r="PLF262" s="7"/>
      <c r="PLG262" s="7"/>
      <c r="PLH262" s="7"/>
      <c r="PLI262" s="7"/>
      <c r="PLJ262" s="7"/>
      <c r="PLK262" s="7"/>
      <c r="PLL262" s="7"/>
      <c r="PLM262" s="7"/>
      <c r="PLN262" s="7"/>
      <c r="PLO262" s="7"/>
      <c r="PLP262" s="7"/>
      <c r="PLQ262" s="7"/>
      <c r="PLR262" s="7"/>
      <c r="PLS262" s="7"/>
      <c r="PLT262" s="7"/>
      <c r="PLU262" s="7"/>
      <c r="PLV262" s="7"/>
      <c r="PLW262" s="7"/>
      <c r="PLX262" s="7"/>
      <c r="PLY262" s="7"/>
      <c r="PLZ262" s="7"/>
      <c r="PMA262" s="7"/>
      <c r="PMB262" s="7"/>
      <c r="PMC262" s="7"/>
      <c r="PMD262" s="7"/>
      <c r="PME262" s="7"/>
      <c r="PMF262" s="7"/>
      <c r="PMG262" s="7"/>
      <c r="PMH262" s="7"/>
      <c r="PMI262" s="7"/>
      <c r="PMJ262" s="7"/>
      <c r="PMK262" s="7"/>
      <c r="PML262" s="7"/>
      <c r="PMM262" s="7"/>
      <c r="PMN262" s="7"/>
      <c r="PMO262" s="7"/>
      <c r="PMP262" s="7"/>
      <c r="PMQ262" s="7"/>
      <c r="PMR262" s="7"/>
      <c r="PMS262" s="7"/>
      <c r="PMT262" s="7"/>
      <c r="PMU262" s="7"/>
      <c r="PMV262" s="7"/>
      <c r="PMW262" s="7"/>
      <c r="PMX262" s="7"/>
      <c r="PMY262" s="7"/>
      <c r="PMZ262" s="7"/>
      <c r="PNA262" s="7"/>
      <c r="PNB262" s="7"/>
      <c r="PNC262" s="7"/>
      <c r="PND262" s="7"/>
      <c r="PNE262" s="7"/>
      <c r="PNF262" s="7"/>
      <c r="PNG262" s="7"/>
      <c r="PNH262" s="7"/>
      <c r="PNI262" s="7"/>
      <c r="PNJ262" s="7"/>
      <c r="PNK262" s="7"/>
      <c r="PNL262" s="7"/>
      <c r="PNM262" s="7"/>
      <c r="PNN262" s="7"/>
      <c r="PNO262" s="7"/>
      <c r="PNP262" s="7"/>
      <c r="PNQ262" s="7"/>
      <c r="PNR262" s="7"/>
      <c r="PNS262" s="7"/>
      <c r="PNT262" s="7"/>
      <c r="PNU262" s="7"/>
      <c r="PNV262" s="7"/>
      <c r="PNW262" s="7"/>
      <c r="PNX262" s="7"/>
      <c r="PNY262" s="7"/>
      <c r="PNZ262" s="7"/>
      <c r="POA262" s="7"/>
      <c r="POB262" s="7"/>
      <c r="POC262" s="7"/>
      <c r="POD262" s="7"/>
      <c r="POE262" s="7"/>
      <c r="POF262" s="7"/>
      <c r="POG262" s="7"/>
      <c r="POH262" s="7"/>
      <c r="POI262" s="7"/>
      <c r="POJ262" s="7"/>
      <c r="POK262" s="7"/>
      <c r="POL262" s="7"/>
      <c r="POM262" s="7"/>
      <c r="PON262" s="7"/>
      <c r="POO262" s="7"/>
      <c r="POP262" s="7"/>
      <c r="POQ262" s="7"/>
      <c r="POR262" s="7"/>
      <c r="POS262" s="7"/>
      <c r="POT262" s="7"/>
      <c r="POU262" s="7"/>
      <c r="POV262" s="7"/>
      <c r="POW262" s="7"/>
      <c r="POX262" s="7"/>
      <c r="POY262" s="7"/>
      <c r="POZ262" s="7"/>
      <c r="PPA262" s="7"/>
      <c r="PPB262" s="7"/>
      <c r="PPC262" s="7"/>
      <c r="PPD262" s="7"/>
      <c r="PPE262" s="7"/>
      <c r="PPF262" s="7"/>
      <c r="PPG262" s="7"/>
      <c r="PPH262" s="7"/>
      <c r="PPI262" s="7"/>
      <c r="PPJ262" s="7"/>
      <c r="PPK262" s="7"/>
      <c r="PPL262" s="7"/>
      <c r="PPM262" s="7"/>
      <c r="PPN262" s="7"/>
      <c r="PPO262" s="7"/>
      <c r="PPP262" s="7"/>
      <c r="PPQ262" s="7"/>
      <c r="PPR262" s="7"/>
      <c r="PPS262" s="7"/>
      <c r="PPT262" s="7"/>
      <c r="PPU262" s="7"/>
      <c r="PPV262" s="7"/>
      <c r="PPW262" s="7"/>
      <c r="PPX262" s="7"/>
      <c r="PPY262" s="7"/>
      <c r="PPZ262" s="7"/>
      <c r="PQA262" s="7"/>
      <c r="PQB262" s="7"/>
      <c r="PQC262" s="7"/>
      <c r="PQD262" s="7"/>
      <c r="PQE262" s="7"/>
      <c r="PQF262" s="7"/>
      <c r="PQG262" s="7"/>
      <c r="PQH262" s="7"/>
      <c r="PQI262" s="7"/>
      <c r="PQJ262" s="7"/>
      <c r="PQK262" s="7"/>
      <c r="PQL262" s="7"/>
      <c r="PQM262" s="7"/>
      <c r="PQN262" s="7"/>
      <c r="PQO262" s="7"/>
      <c r="PQP262" s="7"/>
      <c r="PQQ262" s="7"/>
      <c r="PQR262" s="7"/>
      <c r="PQS262" s="7"/>
      <c r="PQT262" s="7"/>
      <c r="PQU262" s="7"/>
      <c r="PQV262" s="7"/>
      <c r="PQW262" s="7"/>
      <c r="PQX262" s="7"/>
      <c r="PQY262" s="7"/>
      <c r="PQZ262" s="7"/>
      <c r="PRA262" s="7"/>
      <c r="PRB262" s="7"/>
      <c r="PRC262" s="7"/>
      <c r="PRD262" s="7"/>
      <c r="PRE262" s="7"/>
      <c r="PRF262" s="7"/>
      <c r="PRG262" s="7"/>
      <c r="PRH262" s="7"/>
      <c r="PRI262" s="7"/>
      <c r="PRJ262" s="7"/>
      <c r="PRK262" s="7"/>
      <c r="PRL262" s="7"/>
      <c r="PRM262" s="7"/>
      <c r="PRN262" s="7"/>
      <c r="PRO262" s="7"/>
      <c r="PRP262" s="7"/>
      <c r="PRQ262" s="7"/>
      <c r="PRR262" s="7"/>
      <c r="PRS262" s="7"/>
      <c r="PRT262" s="7"/>
      <c r="PRU262" s="7"/>
      <c r="PRV262" s="7"/>
      <c r="PRW262" s="7"/>
      <c r="PRX262" s="7"/>
      <c r="PRY262" s="7"/>
      <c r="PRZ262" s="7"/>
      <c r="PSA262" s="7"/>
      <c r="PSB262" s="7"/>
      <c r="PSC262" s="7"/>
      <c r="PSD262" s="7"/>
      <c r="PSE262" s="7"/>
      <c r="PSF262" s="7"/>
      <c r="PSG262" s="7"/>
      <c r="PSH262" s="7"/>
      <c r="PSI262" s="7"/>
      <c r="PSJ262" s="7"/>
      <c r="PSK262" s="7"/>
      <c r="PSL262" s="7"/>
      <c r="PSM262" s="7"/>
      <c r="PSN262" s="7"/>
      <c r="PSO262" s="7"/>
      <c r="PSP262" s="7"/>
      <c r="PSQ262" s="7"/>
      <c r="PSR262" s="7"/>
      <c r="PSS262" s="7"/>
      <c r="PST262" s="7"/>
      <c r="PSU262" s="7"/>
      <c r="PSV262" s="7"/>
      <c r="PSW262" s="7"/>
      <c r="PSX262" s="7"/>
      <c r="PSY262" s="7"/>
      <c r="PSZ262" s="7"/>
      <c r="PTA262" s="7"/>
      <c r="PTB262" s="7"/>
      <c r="PTC262" s="7"/>
      <c r="PTD262" s="7"/>
      <c r="PTE262" s="7"/>
      <c r="PTF262" s="7"/>
      <c r="PTG262" s="7"/>
      <c r="PTH262" s="7"/>
      <c r="PTI262" s="7"/>
      <c r="PTJ262" s="7"/>
      <c r="PTK262" s="7"/>
      <c r="PTL262" s="7"/>
      <c r="PTM262" s="7"/>
      <c r="PTN262" s="7"/>
      <c r="PTO262" s="7"/>
      <c r="PTP262" s="7"/>
      <c r="PTQ262" s="7"/>
      <c r="PTR262" s="7"/>
      <c r="PTS262" s="7"/>
      <c r="PTT262" s="7"/>
      <c r="PTU262" s="7"/>
      <c r="PTV262" s="7"/>
      <c r="PTW262" s="7"/>
      <c r="PTX262" s="7"/>
      <c r="PTY262" s="7"/>
      <c r="PTZ262" s="7"/>
      <c r="PUA262" s="7"/>
      <c r="PUB262" s="7"/>
      <c r="PUC262" s="7"/>
      <c r="PUD262" s="7"/>
      <c r="PUE262" s="7"/>
      <c r="PUF262" s="7"/>
      <c r="PUG262" s="7"/>
      <c r="PUH262" s="7"/>
      <c r="PUI262" s="7"/>
      <c r="PUJ262" s="7"/>
      <c r="PUK262" s="7"/>
      <c r="PUL262" s="7"/>
      <c r="PUM262" s="7"/>
      <c r="PUN262" s="7"/>
      <c r="PUO262" s="7"/>
      <c r="PUP262" s="7"/>
      <c r="PUQ262" s="7"/>
      <c r="PUR262" s="7"/>
      <c r="PUS262" s="7"/>
      <c r="PUT262" s="7"/>
      <c r="PUU262" s="7"/>
      <c r="PUV262" s="7"/>
      <c r="PUW262" s="7"/>
      <c r="PUX262" s="7"/>
      <c r="PUY262" s="7"/>
      <c r="PUZ262" s="7"/>
      <c r="PVA262" s="7"/>
      <c r="PVB262" s="7"/>
      <c r="PVC262" s="7"/>
      <c r="PVD262" s="7"/>
      <c r="PVE262" s="7"/>
      <c r="PVF262" s="7"/>
      <c r="PVG262" s="7"/>
      <c r="PVH262" s="7"/>
      <c r="PVI262" s="7"/>
      <c r="PVJ262" s="7"/>
      <c r="PVK262" s="7"/>
      <c r="PVL262" s="7"/>
      <c r="PVM262" s="7"/>
      <c r="PVN262" s="7"/>
      <c r="PVO262" s="7"/>
      <c r="PVP262" s="7"/>
      <c r="PVQ262" s="7"/>
      <c r="PVR262" s="7"/>
      <c r="PVS262" s="7"/>
      <c r="PVT262" s="7"/>
      <c r="PVU262" s="7"/>
      <c r="PVV262" s="7"/>
      <c r="PVW262" s="7"/>
      <c r="PVX262" s="7"/>
      <c r="PVY262" s="7"/>
      <c r="PVZ262" s="7"/>
      <c r="PWA262" s="7"/>
      <c r="PWB262" s="7"/>
      <c r="PWC262" s="7"/>
      <c r="PWD262" s="7"/>
      <c r="PWE262" s="7"/>
      <c r="PWF262" s="7"/>
      <c r="PWG262" s="7"/>
      <c r="PWH262" s="7"/>
      <c r="PWI262" s="7"/>
      <c r="PWJ262" s="7"/>
      <c r="PWK262" s="7"/>
      <c r="PWL262" s="7"/>
      <c r="PWM262" s="7"/>
      <c r="PWN262" s="7"/>
      <c r="PWO262" s="7"/>
      <c r="PWP262" s="7"/>
      <c r="PWQ262" s="7"/>
      <c r="PWR262" s="7"/>
      <c r="PWS262" s="7"/>
      <c r="PWT262" s="7"/>
      <c r="PWU262" s="7"/>
      <c r="PWV262" s="7"/>
      <c r="PWW262" s="7"/>
      <c r="PWX262" s="7"/>
      <c r="PWY262" s="7"/>
      <c r="PWZ262" s="7"/>
      <c r="PXA262" s="7"/>
      <c r="PXB262" s="7"/>
      <c r="PXC262" s="7"/>
      <c r="PXD262" s="7"/>
      <c r="PXE262" s="7"/>
      <c r="PXF262" s="7"/>
      <c r="PXG262" s="7"/>
      <c r="PXH262" s="7"/>
      <c r="PXI262" s="7"/>
      <c r="PXJ262" s="7"/>
      <c r="PXK262" s="7"/>
      <c r="PXL262" s="7"/>
      <c r="PXM262" s="7"/>
      <c r="PXN262" s="7"/>
      <c r="PXO262" s="7"/>
      <c r="PXP262" s="7"/>
      <c r="PXQ262" s="7"/>
      <c r="PXR262" s="7"/>
      <c r="PXS262" s="7"/>
      <c r="PXT262" s="7"/>
      <c r="PXU262" s="7"/>
      <c r="PXV262" s="7"/>
      <c r="PXW262" s="7"/>
      <c r="PXX262" s="7"/>
      <c r="PXY262" s="7"/>
      <c r="PXZ262" s="7"/>
      <c r="PYA262" s="7"/>
      <c r="PYB262" s="7"/>
      <c r="PYC262" s="7"/>
      <c r="PYD262" s="7"/>
      <c r="PYE262" s="7"/>
      <c r="PYF262" s="7"/>
      <c r="PYG262" s="7"/>
      <c r="PYH262" s="7"/>
      <c r="PYI262" s="7"/>
      <c r="PYJ262" s="7"/>
      <c r="PYK262" s="7"/>
      <c r="PYL262" s="7"/>
      <c r="PYM262" s="7"/>
      <c r="PYN262" s="7"/>
      <c r="PYO262" s="7"/>
      <c r="PYP262" s="7"/>
      <c r="PYQ262" s="7"/>
      <c r="PYR262" s="7"/>
      <c r="PYS262" s="7"/>
      <c r="PYT262" s="7"/>
      <c r="PYU262" s="7"/>
      <c r="PYV262" s="7"/>
      <c r="PYW262" s="7"/>
      <c r="PYX262" s="7"/>
      <c r="PYY262" s="7"/>
      <c r="PYZ262" s="7"/>
      <c r="PZA262" s="7"/>
      <c r="PZB262" s="7"/>
      <c r="PZC262" s="7"/>
      <c r="PZD262" s="7"/>
      <c r="PZE262" s="7"/>
      <c r="PZF262" s="7"/>
      <c r="PZG262" s="7"/>
      <c r="PZH262" s="7"/>
      <c r="PZI262" s="7"/>
      <c r="PZJ262" s="7"/>
      <c r="PZK262" s="7"/>
      <c r="PZL262" s="7"/>
      <c r="PZM262" s="7"/>
      <c r="PZN262" s="7"/>
      <c r="PZO262" s="7"/>
      <c r="PZP262" s="7"/>
      <c r="PZQ262" s="7"/>
      <c r="PZR262" s="7"/>
      <c r="PZS262" s="7"/>
      <c r="PZT262" s="7"/>
      <c r="PZU262" s="7"/>
      <c r="PZV262" s="7"/>
      <c r="PZW262" s="7"/>
      <c r="PZX262" s="7"/>
      <c r="PZY262" s="7"/>
      <c r="PZZ262" s="7"/>
      <c r="QAA262" s="7"/>
      <c r="QAB262" s="7"/>
      <c r="QAC262" s="7"/>
      <c r="QAD262" s="7"/>
      <c r="QAE262" s="7"/>
      <c r="QAF262" s="7"/>
      <c r="QAG262" s="7"/>
      <c r="QAH262" s="7"/>
      <c r="QAI262" s="7"/>
      <c r="QAJ262" s="7"/>
      <c r="QAK262" s="7"/>
      <c r="QAL262" s="7"/>
      <c r="QAM262" s="7"/>
      <c r="QAN262" s="7"/>
      <c r="QAO262" s="7"/>
      <c r="QAP262" s="7"/>
      <c r="QAQ262" s="7"/>
      <c r="QAR262" s="7"/>
      <c r="QAS262" s="7"/>
      <c r="QAT262" s="7"/>
      <c r="QAU262" s="7"/>
      <c r="QAV262" s="7"/>
      <c r="QAW262" s="7"/>
      <c r="QAX262" s="7"/>
      <c r="QAY262" s="7"/>
      <c r="QAZ262" s="7"/>
      <c r="QBA262" s="7"/>
      <c r="QBB262" s="7"/>
      <c r="QBC262" s="7"/>
      <c r="QBD262" s="7"/>
      <c r="QBE262" s="7"/>
      <c r="QBF262" s="7"/>
      <c r="QBG262" s="7"/>
      <c r="QBH262" s="7"/>
      <c r="QBI262" s="7"/>
      <c r="QBJ262" s="7"/>
      <c r="QBK262" s="7"/>
      <c r="QBL262" s="7"/>
      <c r="QBM262" s="7"/>
      <c r="QBN262" s="7"/>
      <c r="QBO262" s="7"/>
      <c r="QBP262" s="7"/>
      <c r="QBQ262" s="7"/>
      <c r="QBR262" s="7"/>
      <c r="QBS262" s="7"/>
      <c r="QBT262" s="7"/>
      <c r="QBU262" s="7"/>
      <c r="QBV262" s="7"/>
      <c r="QBW262" s="7"/>
      <c r="QBX262" s="7"/>
      <c r="QBY262" s="7"/>
      <c r="QBZ262" s="7"/>
      <c r="QCA262" s="7"/>
      <c r="QCB262" s="7"/>
      <c r="QCC262" s="7"/>
      <c r="QCD262" s="7"/>
      <c r="QCE262" s="7"/>
      <c r="QCF262" s="7"/>
      <c r="QCG262" s="7"/>
      <c r="QCH262" s="7"/>
      <c r="QCI262" s="7"/>
      <c r="QCJ262" s="7"/>
      <c r="QCK262" s="7"/>
      <c r="QCL262" s="7"/>
      <c r="QCM262" s="7"/>
      <c r="QCN262" s="7"/>
      <c r="QCO262" s="7"/>
      <c r="QCP262" s="7"/>
      <c r="QCQ262" s="7"/>
      <c r="QCR262" s="7"/>
      <c r="QCS262" s="7"/>
      <c r="QCT262" s="7"/>
      <c r="QCU262" s="7"/>
      <c r="QCV262" s="7"/>
      <c r="QCW262" s="7"/>
      <c r="QCX262" s="7"/>
      <c r="QCY262" s="7"/>
      <c r="QCZ262" s="7"/>
      <c r="QDA262" s="7"/>
      <c r="QDB262" s="7"/>
      <c r="QDC262" s="7"/>
      <c r="QDD262" s="7"/>
      <c r="QDE262" s="7"/>
      <c r="QDF262" s="7"/>
      <c r="QDG262" s="7"/>
      <c r="QDH262" s="7"/>
      <c r="QDI262" s="7"/>
      <c r="QDJ262" s="7"/>
      <c r="QDK262" s="7"/>
      <c r="QDL262" s="7"/>
      <c r="QDM262" s="7"/>
      <c r="QDN262" s="7"/>
      <c r="QDO262" s="7"/>
      <c r="QDP262" s="7"/>
      <c r="QDQ262" s="7"/>
      <c r="QDR262" s="7"/>
      <c r="QDS262" s="7"/>
      <c r="QDT262" s="7"/>
      <c r="QDU262" s="7"/>
      <c r="QDV262" s="7"/>
      <c r="QDW262" s="7"/>
      <c r="QDX262" s="7"/>
      <c r="QDY262" s="7"/>
      <c r="QDZ262" s="7"/>
      <c r="QEA262" s="7"/>
      <c r="QEB262" s="7"/>
      <c r="QEC262" s="7"/>
      <c r="QED262" s="7"/>
      <c r="QEE262" s="7"/>
      <c r="QEF262" s="7"/>
      <c r="QEG262" s="7"/>
      <c r="QEH262" s="7"/>
      <c r="QEI262" s="7"/>
      <c r="QEJ262" s="7"/>
      <c r="QEK262" s="7"/>
      <c r="QEL262" s="7"/>
      <c r="QEM262" s="7"/>
      <c r="QEN262" s="7"/>
      <c r="QEO262" s="7"/>
      <c r="QEP262" s="7"/>
      <c r="QEQ262" s="7"/>
      <c r="QER262" s="7"/>
      <c r="QES262" s="7"/>
      <c r="QET262" s="7"/>
      <c r="QEU262" s="7"/>
      <c r="QEV262" s="7"/>
      <c r="QEW262" s="7"/>
      <c r="QEX262" s="7"/>
      <c r="QEY262" s="7"/>
      <c r="QEZ262" s="7"/>
      <c r="QFA262" s="7"/>
      <c r="QFB262" s="7"/>
      <c r="QFC262" s="7"/>
      <c r="QFD262" s="7"/>
      <c r="QFE262" s="7"/>
      <c r="QFF262" s="7"/>
      <c r="QFG262" s="7"/>
      <c r="QFH262" s="7"/>
      <c r="QFI262" s="7"/>
      <c r="QFJ262" s="7"/>
      <c r="QFK262" s="7"/>
      <c r="QFL262" s="7"/>
      <c r="QFM262" s="7"/>
      <c r="QFN262" s="7"/>
      <c r="QFO262" s="7"/>
      <c r="QFP262" s="7"/>
      <c r="QFQ262" s="7"/>
      <c r="QFR262" s="7"/>
      <c r="QFS262" s="7"/>
      <c r="QFT262" s="7"/>
      <c r="QFU262" s="7"/>
      <c r="QFV262" s="7"/>
      <c r="QFW262" s="7"/>
      <c r="QFX262" s="7"/>
      <c r="QFY262" s="7"/>
      <c r="QFZ262" s="7"/>
      <c r="QGA262" s="7"/>
      <c r="QGB262" s="7"/>
      <c r="QGC262" s="7"/>
      <c r="QGD262" s="7"/>
      <c r="QGE262" s="7"/>
      <c r="QGF262" s="7"/>
      <c r="QGG262" s="7"/>
      <c r="QGH262" s="7"/>
      <c r="QGI262" s="7"/>
      <c r="QGJ262" s="7"/>
      <c r="QGK262" s="7"/>
      <c r="QGL262" s="7"/>
      <c r="QGM262" s="7"/>
      <c r="QGN262" s="7"/>
      <c r="QGO262" s="7"/>
      <c r="QGP262" s="7"/>
      <c r="QGQ262" s="7"/>
      <c r="QGR262" s="7"/>
      <c r="QGS262" s="7"/>
      <c r="QGT262" s="7"/>
      <c r="QGU262" s="7"/>
      <c r="QGV262" s="7"/>
      <c r="QGW262" s="7"/>
      <c r="QGX262" s="7"/>
      <c r="QGY262" s="7"/>
      <c r="QGZ262" s="7"/>
      <c r="QHA262" s="7"/>
      <c r="QHB262" s="7"/>
      <c r="QHC262" s="7"/>
      <c r="QHD262" s="7"/>
      <c r="QHE262" s="7"/>
      <c r="QHF262" s="7"/>
      <c r="QHG262" s="7"/>
      <c r="QHH262" s="7"/>
      <c r="QHI262" s="7"/>
      <c r="QHJ262" s="7"/>
      <c r="QHK262" s="7"/>
      <c r="QHL262" s="7"/>
      <c r="QHM262" s="7"/>
      <c r="QHN262" s="7"/>
      <c r="QHO262" s="7"/>
      <c r="QHP262" s="7"/>
      <c r="QHQ262" s="7"/>
      <c r="QHR262" s="7"/>
      <c r="QHS262" s="7"/>
      <c r="QHT262" s="7"/>
      <c r="QHU262" s="7"/>
      <c r="QHV262" s="7"/>
      <c r="QHW262" s="7"/>
      <c r="QHX262" s="7"/>
      <c r="QHY262" s="7"/>
      <c r="QHZ262" s="7"/>
      <c r="QIA262" s="7"/>
      <c r="QIB262" s="7"/>
      <c r="QIC262" s="7"/>
      <c r="QID262" s="7"/>
      <c r="QIE262" s="7"/>
      <c r="QIF262" s="7"/>
      <c r="QIG262" s="7"/>
      <c r="QIH262" s="7"/>
      <c r="QII262" s="7"/>
      <c r="QIJ262" s="7"/>
      <c r="QIK262" s="7"/>
      <c r="QIL262" s="7"/>
      <c r="QIM262" s="7"/>
      <c r="QIN262" s="7"/>
      <c r="QIO262" s="7"/>
      <c r="QIP262" s="7"/>
      <c r="QIQ262" s="7"/>
      <c r="QIR262" s="7"/>
      <c r="QIS262" s="7"/>
      <c r="QIT262" s="7"/>
      <c r="QIU262" s="7"/>
      <c r="QIV262" s="7"/>
      <c r="QIW262" s="7"/>
      <c r="QIX262" s="7"/>
      <c r="QIY262" s="7"/>
      <c r="QIZ262" s="7"/>
      <c r="QJA262" s="7"/>
      <c r="QJB262" s="7"/>
      <c r="QJC262" s="7"/>
      <c r="QJD262" s="7"/>
      <c r="QJE262" s="7"/>
      <c r="QJF262" s="7"/>
      <c r="QJG262" s="7"/>
      <c r="QJH262" s="7"/>
      <c r="QJI262" s="7"/>
      <c r="QJJ262" s="7"/>
      <c r="QJK262" s="7"/>
      <c r="QJL262" s="7"/>
      <c r="QJM262" s="7"/>
      <c r="QJN262" s="7"/>
      <c r="QJO262" s="7"/>
      <c r="QJP262" s="7"/>
      <c r="QJQ262" s="7"/>
      <c r="QJR262" s="7"/>
      <c r="QJS262" s="7"/>
      <c r="QJT262" s="7"/>
      <c r="QJU262" s="7"/>
      <c r="QJV262" s="7"/>
      <c r="QJW262" s="7"/>
      <c r="QJX262" s="7"/>
      <c r="QJY262" s="7"/>
      <c r="QJZ262" s="7"/>
      <c r="QKA262" s="7"/>
      <c r="QKB262" s="7"/>
      <c r="QKC262" s="7"/>
      <c r="QKD262" s="7"/>
      <c r="QKE262" s="7"/>
      <c r="QKF262" s="7"/>
      <c r="QKG262" s="7"/>
      <c r="QKH262" s="7"/>
      <c r="QKI262" s="7"/>
      <c r="QKJ262" s="7"/>
      <c r="QKK262" s="7"/>
      <c r="QKL262" s="7"/>
      <c r="QKM262" s="7"/>
      <c r="QKN262" s="7"/>
      <c r="QKO262" s="7"/>
      <c r="QKP262" s="7"/>
      <c r="QKQ262" s="7"/>
      <c r="QKR262" s="7"/>
      <c r="QKS262" s="7"/>
      <c r="QKT262" s="7"/>
      <c r="QKU262" s="7"/>
      <c r="QKV262" s="7"/>
      <c r="QKW262" s="7"/>
      <c r="QKX262" s="7"/>
      <c r="QKY262" s="7"/>
      <c r="QKZ262" s="7"/>
      <c r="QLA262" s="7"/>
      <c r="QLB262" s="7"/>
      <c r="QLC262" s="7"/>
      <c r="QLD262" s="7"/>
      <c r="QLE262" s="7"/>
      <c r="QLF262" s="7"/>
      <c r="QLG262" s="7"/>
      <c r="QLH262" s="7"/>
      <c r="QLI262" s="7"/>
      <c r="QLJ262" s="7"/>
      <c r="QLK262" s="7"/>
      <c r="QLL262" s="7"/>
      <c r="QLM262" s="7"/>
      <c r="QLN262" s="7"/>
      <c r="QLO262" s="7"/>
      <c r="QLP262" s="7"/>
      <c r="QLQ262" s="7"/>
      <c r="QLR262" s="7"/>
      <c r="QLS262" s="7"/>
      <c r="QLT262" s="7"/>
      <c r="QLU262" s="7"/>
      <c r="QLV262" s="7"/>
      <c r="QLW262" s="7"/>
      <c r="QLX262" s="7"/>
      <c r="QLY262" s="7"/>
      <c r="QLZ262" s="7"/>
      <c r="QMA262" s="7"/>
      <c r="QMB262" s="7"/>
      <c r="QMC262" s="7"/>
      <c r="QMD262" s="7"/>
      <c r="QME262" s="7"/>
      <c r="QMF262" s="7"/>
      <c r="QMG262" s="7"/>
      <c r="QMH262" s="7"/>
      <c r="QMI262" s="7"/>
      <c r="QMJ262" s="7"/>
      <c r="QMK262" s="7"/>
      <c r="QML262" s="7"/>
      <c r="QMM262" s="7"/>
      <c r="QMN262" s="7"/>
      <c r="QMO262" s="7"/>
      <c r="QMP262" s="7"/>
      <c r="QMQ262" s="7"/>
      <c r="QMR262" s="7"/>
      <c r="QMS262" s="7"/>
      <c r="QMT262" s="7"/>
      <c r="QMU262" s="7"/>
      <c r="QMV262" s="7"/>
      <c r="QMW262" s="7"/>
      <c r="QMX262" s="7"/>
      <c r="QMY262" s="7"/>
      <c r="QMZ262" s="7"/>
      <c r="QNA262" s="7"/>
      <c r="QNB262" s="7"/>
      <c r="QNC262" s="7"/>
      <c r="QND262" s="7"/>
      <c r="QNE262" s="7"/>
      <c r="QNF262" s="7"/>
      <c r="QNG262" s="7"/>
      <c r="QNH262" s="7"/>
      <c r="QNI262" s="7"/>
      <c r="QNJ262" s="7"/>
      <c r="QNK262" s="7"/>
      <c r="QNL262" s="7"/>
      <c r="QNM262" s="7"/>
      <c r="QNN262" s="7"/>
      <c r="QNO262" s="7"/>
      <c r="QNP262" s="7"/>
      <c r="QNQ262" s="7"/>
      <c r="QNR262" s="7"/>
      <c r="QNS262" s="7"/>
      <c r="QNT262" s="7"/>
      <c r="QNU262" s="7"/>
      <c r="QNV262" s="7"/>
      <c r="QNW262" s="7"/>
      <c r="QNX262" s="7"/>
      <c r="QNY262" s="7"/>
      <c r="QNZ262" s="7"/>
      <c r="QOA262" s="7"/>
      <c r="QOB262" s="7"/>
      <c r="QOC262" s="7"/>
      <c r="QOD262" s="7"/>
      <c r="QOE262" s="7"/>
      <c r="QOF262" s="7"/>
      <c r="QOG262" s="7"/>
      <c r="QOH262" s="7"/>
      <c r="QOI262" s="7"/>
      <c r="QOJ262" s="7"/>
      <c r="QOK262" s="7"/>
      <c r="QOL262" s="7"/>
      <c r="QOM262" s="7"/>
      <c r="QON262" s="7"/>
      <c r="QOO262" s="7"/>
      <c r="QOP262" s="7"/>
      <c r="QOQ262" s="7"/>
      <c r="QOR262" s="7"/>
      <c r="QOS262" s="7"/>
      <c r="QOT262" s="7"/>
      <c r="QOU262" s="7"/>
      <c r="QOV262" s="7"/>
      <c r="QOW262" s="7"/>
      <c r="QOX262" s="7"/>
      <c r="QOY262" s="7"/>
      <c r="QOZ262" s="7"/>
      <c r="QPA262" s="7"/>
      <c r="QPB262" s="7"/>
      <c r="QPC262" s="7"/>
      <c r="QPD262" s="7"/>
      <c r="QPE262" s="7"/>
      <c r="QPF262" s="7"/>
      <c r="QPG262" s="7"/>
      <c r="QPH262" s="7"/>
      <c r="QPI262" s="7"/>
      <c r="QPJ262" s="7"/>
      <c r="QPK262" s="7"/>
      <c r="QPL262" s="7"/>
      <c r="QPM262" s="7"/>
      <c r="QPN262" s="7"/>
      <c r="QPO262" s="7"/>
      <c r="QPP262" s="7"/>
      <c r="QPQ262" s="7"/>
      <c r="QPR262" s="7"/>
      <c r="QPS262" s="7"/>
      <c r="QPT262" s="7"/>
      <c r="QPU262" s="7"/>
      <c r="QPV262" s="7"/>
      <c r="QPW262" s="7"/>
      <c r="QPX262" s="7"/>
      <c r="QPY262" s="7"/>
      <c r="QPZ262" s="7"/>
      <c r="QQA262" s="7"/>
      <c r="QQB262" s="7"/>
      <c r="QQC262" s="7"/>
      <c r="QQD262" s="7"/>
      <c r="QQE262" s="7"/>
      <c r="QQF262" s="7"/>
      <c r="QQG262" s="7"/>
      <c r="QQH262" s="7"/>
      <c r="QQI262" s="7"/>
      <c r="QQJ262" s="7"/>
      <c r="QQK262" s="7"/>
      <c r="QQL262" s="7"/>
      <c r="QQM262" s="7"/>
      <c r="QQN262" s="7"/>
      <c r="QQO262" s="7"/>
      <c r="QQP262" s="7"/>
      <c r="QQQ262" s="7"/>
      <c r="QQR262" s="7"/>
      <c r="QQS262" s="7"/>
      <c r="QQT262" s="7"/>
      <c r="QQU262" s="7"/>
      <c r="QQV262" s="7"/>
      <c r="QQW262" s="7"/>
      <c r="QQX262" s="7"/>
      <c r="QQY262" s="7"/>
      <c r="QQZ262" s="7"/>
      <c r="QRA262" s="7"/>
      <c r="QRB262" s="7"/>
      <c r="QRC262" s="7"/>
      <c r="QRD262" s="7"/>
      <c r="QRE262" s="7"/>
      <c r="QRF262" s="7"/>
      <c r="QRG262" s="7"/>
      <c r="QRH262" s="7"/>
      <c r="QRI262" s="7"/>
      <c r="QRJ262" s="7"/>
      <c r="QRK262" s="7"/>
      <c r="QRL262" s="7"/>
      <c r="QRM262" s="7"/>
      <c r="QRN262" s="7"/>
      <c r="QRO262" s="7"/>
      <c r="QRP262" s="7"/>
      <c r="QRQ262" s="7"/>
      <c r="QRR262" s="7"/>
      <c r="QRS262" s="7"/>
      <c r="QRT262" s="7"/>
      <c r="QRU262" s="7"/>
      <c r="QRV262" s="7"/>
      <c r="QRW262" s="7"/>
      <c r="QRX262" s="7"/>
      <c r="QRY262" s="7"/>
      <c r="QRZ262" s="7"/>
      <c r="QSA262" s="7"/>
      <c r="QSB262" s="7"/>
      <c r="QSC262" s="7"/>
      <c r="QSD262" s="7"/>
      <c r="QSE262" s="7"/>
      <c r="QSF262" s="7"/>
      <c r="QSG262" s="7"/>
      <c r="QSH262" s="7"/>
      <c r="QSI262" s="7"/>
      <c r="QSJ262" s="7"/>
      <c r="QSK262" s="7"/>
      <c r="QSL262" s="7"/>
      <c r="QSM262" s="7"/>
      <c r="QSN262" s="7"/>
      <c r="QSO262" s="7"/>
      <c r="QSP262" s="7"/>
      <c r="QSQ262" s="7"/>
      <c r="QSR262" s="7"/>
      <c r="QSS262" s="7"/>
      <c r="QST262" s="7"/>
      <c r="QSU262" s="7"/>
      <c r="QSV262" s="7"/>
      <c r="QSW262" s="7"/>
      <c r="QSX262" s="7"/>
      <c r="QSY262" s="7"/>
      <c r="QSZ262" s="7"/>
      <c r="QTA262" s="7"/>
      <c r="QTB262" s="7"/>
      <c r="QTC262" s="7"/>
      <c r="QTD262" s="7"/>
      <c r="QTE262" s="7"/>
      <c r="QTF262" s="7"/>
      <c r="QTG262" s="7"/>
      <c r="QTH262" s="7"/>
      <c r="QTI262" s="7"/>
      <c r="QTJ262" s="7"/>
      <c r="QTK262" s="7"/>
      <c r="QTL262" s="7"/>
      <c r="QTM262" s="7"/>
      <c r="QTN262" s="7"/>
      <c r="QTO262" s="7"/>
      <c r="QTP262" s="7"/>
      <c r="QTQ262" s="7"/>
      <c r="QTR262" s="7"/>
      <c r="QTS262" s="7"/>
      <c r="QTT262" s="7"/>
      <c r="QTU262" s="7"/>
      <c r="QTV262" s="7"/>
      <c r="QTW262" s="7"/>
      <c r="QTX262" s="7"/>
      <c r="QTY262" s="7"/>
      <c r="QTZ262" s="7"/>
      <c r="QUA262" s="7"/>
      <c r="QUB262" s="7"/>
      <c r="QUC262" s="7"/>
      <c r="QUD262" s="7"/>
      <c r="QUE262" s="7"/>
      <c r="QUF262" s="7"/>
      <c r="QUG262" s="7"/>
      <c r="QUH262" s="7"/>
      <c r="QUI262" s="7"/>
      <c r="QUJ262" s="7"/>
      <c r="QUK262" s="7"/>
      <c r="QUL262" s="7"/>
      <c r="QUM262" s="7"/>
      <c r="QUN262" s="7"/>
      <c r="QUO262" s="7"/>
      <c r="QUP262" s="7"/>
      <c r="QUQ262" s="7"/>
      <c r="QUR262" s="7"/>
      <c r="QUS262" s="7"/>
      <c r="QUT262" s="7"/>
      <c r="QUU262" s="7"/>
      <c r="QUV262" s="7"/>
      <c r="QUW262" s="7"/>
      <c r="QUX262" s="7"/>
      <c r="QUY262" s="7"/>
      <c r="QUZ262" s="7"/>
      <c r="QVA262" s="7"/>
      <c r="QVB262" s="7"/>
      <c r="QVC262" s="7"/>
      <c r="QVD262" s="7"/>
      <c r="QVE262" s="7"/>
      <c r="QVF262" s="7"/>
      <c r="QVG262" s="7"/>
      <c r="QVH262" s="7"/>
      <c r="QVI262" s="7"/>
      <c r="QVJ262" s="7"/>
      <c r="QVK262" s="7"/>
      <c r="QVL262" s="7"/>
      <c r="QVM262" s="7"/>
      <c r="QVN262" s="7"/>
      <c r="QVO262" s="7"/>
      <c r="QVP262" s="7"/>
      <c r="QVQ262" s="7"/>
      <c r="QVR262" s="7"/>
      <c r="QVS262" s="7"/>
      <c r="QVT262" s="7"/>
      <c r="QVU262" s="7"/>
      <c r="QVV262" s="7"/>
      <c r="QVW262" s="7"/>
      <c r="QVX262" s="7"/>
      <c r="QVY262" s="7"/>
      <c r="QVZ262" s="7"/>
      <c r="QWA262" s="7"/>
      <c r="QWB262" s="7"/>
      <c r="QWC262" s="7"/>
      <c r="QWD262" s="7"/>
      <c r="QWE262" s="7"/>
      <c r="QWF262" s="7"/>
      <c r="QWG262" s="7"/>
      <c r="QWH262" s="7"/>
      <c r="QWI262" s="7"/>
      <c r="QWJ262" s="7"/>
      <c r="QWK262" s="7"/>
      <c r="QWL262" s="7"/>
      <c r="QWM262" s="7"/>
      <c r="QWN262" s="7"/>
      <c r="QWO262" s="7"/>
      <c r="QWP262" s="7"/>
      <c r="QWQ262" s="7"/>
      <c r="QWR262" s="7"/>
      <c r="QWS262" s="7"/>
      <c r="QWT262" s="7"/>
      <c r="QWU262" s="7"/>
      <c r="QWV262" s="7"/>
      <c r="QWW262" s="7"/>
      <c r="QWX262" s="7"/>
      <c r="QWY262" s="7"/>
      <c r="QWZ262" s="7"/>
      <c r="QXA262" s="7"/>
      <c r="QXB262" s="7"/>
      <c r="QXC262" s="7"/>
      <c r="QXD262" s="7"/>
      <c r="QXE262" s="7"/>
      <c r="QXF262" s="7"/>
      <c r="QXG262" s="7"/>
      <c r="QXH262" s="7"/>
      <c r="QXI262" s="7"/>
      <c r="QXJ262" s="7"/>
      <c r="QXK262" s="7"/>
      <c r="QXL262" s="7"/>
      <c r="QXM262" s="7"/>
      <c r="QXN262" s="7"/>
      <c r="QXO262" s="7"/>
      <c r="QXP262" s="7"/>
      <c r="QXQ262" s="7"/>
      <c r="QXR262" s="7"/>
      <c r="QXS262" s="7"/>
      <c r="QXT262" s="7"/>
      <c r="QXU262" s="7"/>
      <c r="QXV262" s="7"/>
      <c r="QXW262" s="7"/>
      <c r="QXX262" s="7"/>
      <c r="QXY262" s="7"/>
      <c r="QXZ262" s="7"/>
      <c r="QYA262" s="7"/>
      <c r="QYB262" s="7"/>
      <c r="QYC262" s="7"/>
      <c r="QYD262" s="7"/>
      <c r="QYE262" s="7"/>
      <c r="QYF262" s="7"/>
      <c r="QYG262" s="7"/>
      <c r="QYH262" s="7"/>
      <c r="QYI262" s="7"/>
      <c r="QYJ262" s="7"/>
      <c r="QYK262" s="7"/>
      <c r="QYL262" s="7"/>
      <c r="QYM262" s="7"/>
      <c r="QYN262" s="7"/>
      <c r="QYO262" s="7"/>
      <c r="QYP262" s="7"/>
      <c r="QYQ262" s="7"/>
      <c r="QYR262" s="7"/>
      <c r="QYS262" s="7"/>
      <c r="QYT262" s="7"/>
      <c r="QYU262" s="7"/>
      <c r="QYV262" s="7"/>
      <c r="QYW262" s="7"/>
      <c r="QYX262" s="7"/>
      <c r="QYY262" s="7"/>
      <c r="QYZ262" s="7"/>
      <c r="QZA262" s="7"/>
      <c r="QZB262" s="7"/>
      <c r="QZC262" s="7"/>
      <c r="QZD262" s="7"/>
      <c r="QZE262" s="7"/>
      <c r="QZF262" s="7"/>
      <c r="QZG262" s="7"/>
      <c r="QZH262" s="7"/>
      <c r="QZI262" s="7"/>
      <c r="QZJ262" s="7"/>
      <c r="QZK262" s="7"/>
      <c r="QZL262" s="7"/>
      <c r="QZM262" s="7"/>
      <c r="QZN262" s="7"/>
      <c r="QZO262" s="7"/>
      <c r="QZP262" s="7"/>
      <c r="QZQ262" s="7"/>
      <c r="QZR262" s="7"/>
      <c r="QZS262" s="7"/>
      <c r="QZT262" s="7"/>
      <c r="QZU262" s="7"/>
      <c r="QZV262" s="7"/>
      <c r="QZW262" s="7"/>
      <c r="QZX262" s="7"/>
      <c r="QZY262" s="7"/>
      <c r="QZZ262" s="7"/>
      <c r="RAA262" s="7"/>
      <c r="RAB262" s="7"/>
      <c r="RAC262" s="7"/>
      <c r="RAD262" s="7"/>
      <c r="RAE262" s="7"/>
      <c r="RAF262" s="7"/>
      <c r="RAG262" s="7"/>
      <c r="RAH262" s="7"/>
      <c r="RAI262" s="7"/>
      <c r="RAJ262" s="7"/>
      <c r="RAK262" s="7"/>
      <c r="RAL262" s="7"/>
      <c r="RAM262" s="7"/>
      <c r="RAN262" s="7"/>
      <c r="RAO262" s="7"/>
      <c r="RAP262" s="7"/>
      <c r="RAQ262" s="7"/>
      <c r="RAR262" s="7"/>
      <c r="RAS262" s="7"/>
      <c r="RAT262" s="7"/>
      <c r="RAU262" s="7"/>
      <c r="RAV262" s="7"/>
      <c r="RAW262" s="7"/>
      <c r="RAX262" s="7"/>
      <c r="RAY262" s="7"/>
      <c r="RAZ262" s="7"/>
      <c r="RBA262" s="7"/>
      <c r="RBB262" s="7"/>
      <c r="RBC262" s="7"/>
      <c r="RBD262" s="7"/>
      <c r="RBE262" s="7"/>
      <c r="RBF262" s="7"/>
      <c r="RBG262" s="7"/>
      <c r="RBH262" s="7"/>
      <c r="RBI262" s="7"/>
      <c r="RBJ262" s="7"/>
      <c r="RBK262" s="7"/>
      <c r="RBL262" s="7"/>
      <c r="RBM262" s="7"/>
      <c r="RBN262" s="7"/>
      <c r="RBO262" s="7"/>
      <c r="RBP262" s="7"/>
      <c r="RBQ262" s="7"/>
      <c r="RBR262" s="7"/>
      <c r="RBS262" s="7"/>
      <c r="RBT262" s="7"/>
      <c r="RBU262" s="7"/>
      <c r="RBV262" s="7"/>
      <c r="RBW262" s="7"/>
      <c r="RBX262" s="7"/>
      <c r="RBY262" s="7"/>
      <c r="RBZ262" s="7"/>
      <c r="RCA262" s="7"/>
      <c r="RCB262" s="7"/>
      <c r="RCC262" s="7"/>
      <c r="RCD262" s="7"/>
      <c r="RCE262" s="7"/>
      <c r="RCF262" s="7"/>
      <c r="RCG262" s="7"/>
      <c r="RCH262" s="7"/>
      <c r="RCI262" s="7"/>
      <c r="RCJ262" s="7"/>
      <c r="RCK262" s="7"/>
      <c r="RCL262" s="7"/>
      <c r="RCM262" s="7"/>
      <c r="RCN262" s="7"/>
      <c r="RCO262" s="7"/>
      <c r="RCP262" s="7"/>
      <c r="RCQ262" s="7"/>
      <c r="RCR262" s="7"/>
      <c r="RCS262" s="7"/>
      <c r="RCT262" s="7"/>
      <c r="RCU262" s="7"/>
      <c r="RCV262" s="7"/>
      <c r="RCW262" s="7"/>
      <c r="RCX262" s="7"/>
      <c r="RCY262" s="7"/>
      <c r="RCZ262" s="7"/>
      <c r="RDA262" s="7"/>
      <c r="RDB262" s="7"/>
      <c r="RDC262" s="7"/>
      <c r="RDD262" s="7"/>
      <c r="RDE262" s="7"/>
      <c r="RDF262" s="7"/>
      <c r="RDG262" s="7"/>
      <c r="RDH262" s="7"/>
      <c r="RDI262" s="7"/>
      <c r="RDJ262" s="7"/>
      <c r="RDK262" s="7"/>
      <c r="RDL262" s="7"/>
      <c r="RDM262" s="7"/>
      <c r="RDN262" s="7"/>
      <c r="RDO262" s="7"/>
      <c r="RDP262" s="7"/>
      <c r="RDQ262" s="7"/>
      <c r="RDR262" s="7"/>
      <c r="RDS262" s="7"/>
      <c r="RDT262" s="7"/>
      <c r="RDU262" s="7"/>
      <c r="RDV262" s="7"/>
      <c r="RDW262" s="7"/>
      <c r="RDX262" s="7"/>
      <c r="RDY262" s="7"/>
      <c r="RDZ262" s="7"/>
      <c r="REA262" s="7"/>
      <c r="REB262" s="7"/>
      <c r="REC262" s="7"/>
      <c r="RED262" s="7"/>
      <c r="REE262" s="7"/>
      <c r="REF262" s="7"/>
      <c r="REG262" s="7"/>
      <c r="REH262" s="7"/>
      <c r="REI262" s="7"/>
      <c r="REJ262" s="7"/>
      <c r="REK262" s="7"/>
      <c r="REL262" s="7"/>
      <c r="REM262" s="7"/>
      <c r="REN262" s="7"/>
      <c r="REO262" s="7"/>
      <c r="REP262" s="7"/>
      <c r="REQ262" s="7"/>
      <c r="RER262" s="7"/>
      <c r="RES262" s="7"/>
      <c r="RET262" s="7"/>
      <c r="REU262" s="7"/>
      <c r="REV262" s="7"/>
      <c r="REW262" s="7"/>
      <c r="REX262" s="7"/>
      <c r="REY262" s="7"/>
      <c r="REZ262" s="7"/>
      <c r="RFA262" s="7"/>
      <c r="RFB262" s="7"/>
      <c r="RFC262" s="7"/>
      <c r="RFD262" s="7"/>
      <c r="RFE262" s="7"/>
      <c r="RFF262" s="7"/>
      <c r="RFG262" s="7"/>
      <c r="RFH262" s="7"/>
      <c r="RFI262" s="7"/>
      <c r="RFJ262" s="7"/>
      <c r="RFK262" s="7"/>
      <c r="RFL262" s="7"/>
      <c r="RFM262" s="7"/>
      <c r="RFN262" s="7"/>
      <c r="RFO262" s="7"/>
      <c r="RFP262" s="7"/>
      <c r="RFQ262" s="7"/>
      <c r="RFR262" s="7"/>
      <c r="RFS262" s="7"/>
      <c r="RFT262" s="7"/>
      <c r="RFU262" s="7"/>
      <c r="RFV262" s="7"/>
      <c r="RFW262" s="7"/>
      <c r="RFX262" s="7"/>
      <c r="RFY262" s="7"/>
      <c r="RFZ262" s="7"/>
      <c r="RGA262" s="7"/>
      <c r="RGB262" s="7"/>
      <c r="RGC262" s="7"/>
      <c r="RGD262" s="7"/>
      <c r="RGE262" s="7"/>
      <c r="RGF262" s="7"/>
      <c r="RGG262" s="7"/>
      <c r="RGH262" s="7"/>
      <c r="RGI262" s="7"/>
      <c r="RGJ262" s="7"/>
      <c r="RGK262" s="7"/>
      <c r="RGL262" s="7"/>
      <c r="RGM262" s="7"/>
      <c r="RGN262" s="7"/>
      <c r="RGO262" s="7"/>
      <c r="RGP262" s="7"/>
      <c r="RGQ262" s="7"/>
      <c r="RGR262" s="7"/>
      <c r="RGS262" s="7"/>
      <c r="RGT262" s="7"/>
      <c r="RGU262" s="7"/>
      <c r="RGV262" s="7"/>
      <c r="RGW262" s="7"/>
      <c r="RGX262" s="7"/>
      <c r="RGY262" s="7"/>
      <c r="RGZ262" s="7"/>
      <c r="RHA262" s="7"/>
      <c r="RHB262" s="7"/>
      <c r="RHC262" s="7"/>
      <c r="RHD262" s="7"/>
      <c r="RHE262" s="7"/>
      <c r="RHF262" s="7"/>
      <c r="RHG262" s="7"/>
      <c r="RHH262" s="7"/>
      <c r="RHI262" s="7"/>
      <c r="RHJ262" s="7"/>
      <c r="RHK262" s="7"/>
      <c r="RHL262" s="7"/>
      <c r="RHM262" s="7"/>
      <c r="RHN262" s="7"/>
      <c r="RHO262" s="7"/>
      <c r="RHP262" s="7"/>
      <c r="RHQ262" s="7"/>
      <c r="RHR262" s="7"/>
      <c r="RHS262" s="7"/>
      <c r="RHT262" s="7"/>
      <c r="RHU262" s="7"/>
      <c r="RHV262" s="7"/>
      <c r="RHW262" s="7"/>
      <c r="RHX262" s="7"/>
      <c r="RHY262" s="7"/>
      <c r="RHZ262" s="7"/>
      <c r="RIA262" s="7"/>
      <c r="RIB262" s="7"/>
      <c r="RIC262" s="7"/>
      <c r="RID262" s="7"/>
      <c r="RIE262" s="7"/>
      <c r="RIF262" s="7"/>
      <c r="RIG262" s="7"/>
      <c r="RIH262" s="7"/>
      <c r="RII262" s="7"/>
      <c r="RIJ262" s="7"/>
      <c r="RIK262" s="7"/>
      <c r="RIL262" s="7"/>
      <c r="RIM262" s="7"/>
      <c r="RIN262" s="7"/>
      <c r="RIO262" s="7"/>
      <c r="RIP262" s="7"/>
      <c r="RIQ262" s="7"/>
      <c r="RIR262" s="7"/>
      <c r="RIS262" s="7"/>
      <c r="RIT262" s="7"/>
      <c r="RIU262" s="7"/>
      <c r="RIV262" s="7"/>
      <c r="RIW262" s="7"/>
      <c r="RIX262" s="7"/>
      <c r="RIY262" s="7"/>
      <c r="RIZ262" s="7"/>
      <c r="RJA262" s="7"/>
      <c r="RJB262" s="7"/>
      <c r="RJC262" s="7"/>
      <c r="RJD262" s="7"/>
      <c r="RJE262" s="7"/>
      <c r="RJF262" s="7"/>
      <c r="RJG262" s="7"/>
      <c r="RJH262" s="7"/>
      <c r="RJI262" s="7"/>
      <c r="RJJ262" s="7"/>
      <c r="RJK262" s="7"/>
      <c r="RJL262" s="7"/>
      <c r="RJM262" s="7"/>
      <c r="RJN262" s="7"/>
      <c r="RJO262" s="7"/>
      <c r="RJP262" s="7"/>
      <c r="RJQ262" s="7"/>
      <c r="RJR262" s="7"/>
      <c r="RJS262" s="7"/>
      <c r="RJT262" s="7"/>
      <c r="RJU262" s="7"/>
      <c r="RJV262" s="7"/>
      <c r="RJW262" s="7"/>
      <c r="RJX262" s="7"/>
      <c r="RJY262" s="7"/>
      <c r="RJZ262" s="7"/>
      <c r="RKA262" s="7"/>
      <c r="RKB262" s="7"/>
      <c r="RKC262" s="7"/>
      <c r="RKD262" s="7"/>
      <c r="RKE262" s="7"/>
      <c r="RKF262" s="7"/>
      <c r="RKG262" s="7"/>
      <c r="RKH262" s="7"/>
      <c r="RKI262" s="7"/>
      <c r="RKJ262" s="7"/>
      <c r="RKK262" s="7"/>
      <c r="RKL262" s="7"/>
      <c r="RKM262" s="7"/>
      <c r="RKN262" s="7"/>
      <c r="RKO262" s="7"/>
      <c r="RKP262" s="7"/>
      <c r="RKQ262" s="7"/>
      <c r="RKR262" s="7"/>
      <c r="RKS262" s="7"/>
      <c r="RKT262" s="7"/>
      <c r="RKU262" s="7"/>
      <c r="RKV262" s="7"/>
      <c r="RKW262" s="7"/>
      <c r="RKX262" s="7"/>
      <c r="RKY262" s="7"/>
      <c r="RKZ262" s="7"/>
      <c r="RLA262" s="7"/>
      <c r="RLB262" s="7"/>
      <c r="RLC262" s="7"/>
      <c r="RLD262" s="7"/>
      <c r="RLE262" s="7"/>
      <c r="RLF262" s="7"/>
      <c r="RLG262" s="7"/>
      <c r="RLH262" s="7"/>
      <c r="RLI262" s="7"/>
      <c r="RLJ262" s="7"/>
      <c r="RLK262" s="7"/>
      <c r="RLL262" s="7"/>
      <c r="RLM262" s="7"/>
      <c r="RLN262" s="7"/>
      <c r="RLO262" s="7"/>
      <c r="RLP262" s="7"/>
      <c r="RLQ262" s="7"/>
      <c r="RLR262" s="7"/>
      <c r="RLS262" s="7"/>
      <c r="RLT262" s="7"/>
      <c r="RLU262" s="7"/>
      <c r="RLV262" s="7"/>
      <c r="RLW262" s="7"/>
      <c r="RLX262" s="7"/>
      <c r="RLY262" s="7"/>
      <c r="RLZ262" s="7"/>
      <c r="RMA262" s="7"/>
      <c r="RMB262" s="7"/>
      <c r="RMC262" s="7"/>
      <c r="RMD262" s="7"/>
      <c r="RME262" s="7"/>
      <c r="RMF262" s="7"/>
      <c r="RMG262" s="7"/>
      <c r="RMH262" s="7"/>
      <c r="RMI262" s="7"/>
      <c r="RMJ262" s="7"/>
      <c r="RMK262" s="7"/>
      <c r="RML262" s="7"/>
      <c r="RMM262" s="7"/>
      <c r="RMN262" s="7"/>
      <c r="RMO262" s="7"/>
      <c r="RMP262" s="7"/>
      <c r="RMQ262" s="7"/>
      <c r="RMR262" s="7"/>
      <c r="RMS262" s="7"/>
      <c r="RMT262" s="7"/>
      <c r="RMU262" s="7"/>
      <c r="RMV262" s="7"/>
      <c r="RMW262" s="7"/>
      <c r="RMX262" s="7"/>
      <c r="RMY262" s="7"/>
      <c r="RMZ262" s="7"/>
      <c r="RNA262" s="7"/>
      <c r="RNB262" s="7"/>
      <c r="RNC262" s="7"/>
      <c r="RND262" s="7"/>
      <c r="RNE262" s="7"/>
      <c r="RNF262" s="7"/>
      <c r="RNG262" s="7"/>
      <c r="RNH262" s="7"/>
      <c r="RNI262" s="7"/>
      <c r="RNJ262" s="7"/>
      <c r="RNK262" s="7"/>
      <c r="RNL262" s="7"/>
      <c r="RNM262" s="7"/>
      <c r="RNN262" s="7"/>
      <c r="RNO262" s="7"/>
      <c r="RNP262" s="7"/>
      <c r="RNQ262" s="7"/>
      <c r="RNR262" s="7"/>
      <c r="RNS262" s="7"/>
      <c r="RNT262" s="7"/>
      <c r="RNU262" s="7"/>
      <c r="RNV262" s="7"/>
      <c r="RNW262" s="7"/>
      <c r="RNX262" s="7"/>
      <c r="RNY262" s="7"/>
      <c r="RNZ262" s="7"/>
      <c r="ROA262" s="7"/>
      <c r="ROB262" s="7"/>
      <c r="ROC262" s="7"/>
      <c r="ROD262" s="7"/>
      <c r="ROE262" s="7"/>
      <c r="ROF262" s="7"/>
      <c r="ROG262" s="7"/>
      <c r="ROH262" s="7"/>
      <c r="ROI262" s="7"/>
      <c r="ROJ262" s="7"/>
      <c r="ROK262" s="7"/>
      <c r="ROL262" s="7"/>
      <c r="ROM262" s="7"/>
      <c r="RON262" s="7"/>
      <c r="ROO262" s="7"/>
      <c r="ROP262" s="7"/>
      <c r="ROQ262" s="7"/>
      <c r="ROR262" s="7"/>
      <c r="ROS262" s="7"/>
      <c r="ROT262" s="7"/>
      <c r="ROU262" s="7"/>
      <c r="ROV262" s="7"/>
      <c r="ROW262" s="7"/>
      <c r="ROX262" s="7"/>
      <c r="ROY262" s="7"/>
      <c r="ROZ262" s="7"/>
      <c r="RPA262" s="7"/>
      <c r="RPB262" s="7"/>
      <c r="RPC262" s="7"/>
      <c r="RPD262" s="7"/>
      <c r="RPE262" s="7"/>
      <c r="RPF262" s="7"/>
      <c r="RPG262" s="7"/>
      <c r="RPH262" s="7"/>
      <c r="RPI262" s="7"/>
      <c r="RPJ262" s="7"/>
      <c r="RPK262" s="7"/>
      <c r="RPL262" s="7"/>
      <c r="RPM262" s="7"/>
      <c r="RPN262" s="7"/>
      <c r="RPO262" s="7"/>
      <c r="RPP262" s="7"/>
      <c r="RPQ262" s="7"/>
      <c r="RPR262" s="7"/>
      <c r="RPS262" s="7"/>
      <c r="RPT262" s="7"/>
      <c r="RPU262" s="7"/>
      <c r="RPV262" s="7"/>
      <c r="RPW262" s="7"/>
      <c r="RPX262" s="7"/>
      <c r="RPY262" s="7"/>
      <c r="RPZ262" s="7"/>
      <c r="RQA262" s="7"/>
      <c r="RQB262" s="7"/>
      <c r="RQC262" s="7"/>
      <c r="RQD262" s="7"/>
      <c r="RQE262" s="7"/>
      <c r="RQF262" s="7"/>
      <c r="RQG262" s="7"/>
      <c r="RQH262" s="7"/>
      <c r="RQI262" s="7"/>
      <c r="RQJ262" s="7"/>
      <c r="RQK262" s="7"/>
      <c r="RQL262" s="7"/>
      <c r="RQM262" s="7"/>
      <c r="RQN262" s="7"/>
      <c r="RQO262" s="7"/>
      <c r="RQP262" s="7"/>
      <c r="RQQ262" s="7"/>
      <c r="RQR262" s="7"/>
      <c r="RQS262" s="7"/>
      <c r="RQT262" s="7"/>
      <c r="RQU262" s="7"/>
      <c r="RQV262" s="7"/>
      <c r="RQW262" s="7"/>
      <c r="RQX262" s="7"/>
      <c r="RQY262" s="7"/>
      <c r="RQZ262" s="7"/>
      <c r="RRA262" s="7"/>
      <c r="RRB262" s="7"/>
      <c r="RRC262" s="7"/>
      <c r="RRD262" s="7"/>
      <c r="RRE262" s="7"/>
      <c r="RRF262" s="7"/>
      <c r="RRG262" s="7"/>
      <c r="RRH262" s="7"/>
      <c r="RRI262" s="7"/>
      <c r="RRJ262" s="7"/>
      <c r="RRK262" s="7"/>
      <c r="RRL262" s="7"/>
      <c r="RRM262" s="7"/>
      <c r="RRN262" s="7"/>
      <c r="RRO262" s="7"/>
      <c r="RRP262" s="7"/>
      <c r="RRQ262" s="7"/>
      <c r="RRR262" s="7"/>
      <c r="RRS262" s="7"/>
      <c r="RRT262" s="7"/>
      <c r="RRU262" s="7"/>
      <c r="RRV262" s="7"/>
      <c r="RRW262" s="7"/>
      <c r="RRX262" s="7"/>
      <c r="RRY262" s="7"/>
      <c r="RRZ262" s="7"/>
      <c r="RSA262" s="7"/>
      <c r="RSB262" s="7"/>
      <c r="RSC262" s="7"/>
      <c r="RSD262" s="7"/>
      <c r="RSE262" s="7"/>
      <c r="RSF262" s="7"/>
      <c r="RSG262" s="7"/>
      <c r="RSH262" s="7"/>
      <c r="RSI262" s="7"/>
      <c r="RSJ262" s="7"/>
      <c r="RSK262" s="7"/>
      <c r="RSL262" s="7"/>
      <c r="RSM262" s="7"/>
      <c r="RSN262" s="7"/>
      <c r="RSO262" s="7"/>
      <c r="RSP262" s="7"/>
      <c r="RSQ262" s="7"/>
      <c r="RSR262" s="7"/>
      <c r="RSS262" s="7"/>
      <c r="RST262" s="7"/>
      <c r="RSU262" s="7"/>
      <c r="RSV262" s="7"/>
      <c r="RSW262" s="7"/>
      <c r="RSX262" s="7"/>
      <c r="RSY262" s="7"/>
      <c r="RSZ262" s="7"/>
      <c r="RTA262" s="7"/>
      <c r="RTB262" s="7"/>
      <c r="RTC262" s="7"/>
      <c r="RTD262" s="7"/>
      <c r="RTE262" s="7"/>
      <c r="RTF262" s="7"/>
      <c r="RTG262" s="7"/>
      <c r="RTH262" s="7"/>
      <c r="RTI262" s="7"/>
      <c r="RTJ262" s="7"/>
      <c r="RTK262" s="7"/>
      <c r="RTL262" s="7"/>
      <c r="RTM262" s="7"/>
      <c r="RTN262" s="7"/>
      <c r="RTO262" s="7"/>
      <c r="RTP262" s="7"/>
      <c r="RTQ262" s="7"/>
      <c r="RTR262" s="7"/>
      <c r="RTS262" s="7"/>
      <c r="RTT262" s="7"/>
      <c r="RTU262" s="7"/>
      <c r="RTV262" s="7"/>
      <c r="RTW262" s="7"/>
      <c r="RTX262" s="7"/>
      <c r="RTY262" s="7"/>
      <c r="RTZ262" s="7"/>
      <c r="RUA262" s="7"/>
      <c r="RUB262" s="7"/>
      <c r="RUC262" s="7"/>
      <c r="RUD262" s="7"/>
      <c r="RUE262" s="7"/>
      <c r="RUF262" s="7"/>
      <c r="RUG262" s="7"/>
      <c r="RUH262" s="7"/>
      <c r="RUI262" s="7"/>
      <c r="RUJ262" s="7"/>
      <c r="RUK262" s="7"/>
      <c r="RUL262" s="7"/>
      <c r="RUM262" s="7"/>
      <c r="RUN262" s="7"/>
      <c r="RUO262" s="7"/>
      <c r="RUP262" s="7"/>
      <c r="RUQ262" s="7"/>
      <c r="RUR262" s="7"/>
      <c r="RUS262" s="7"/>
      <c r="RUT262" s="7"/>
      <c r="RUU262" s="7"/>
      <c r="RUV262" s="7"/>
      <c r="RUW262" s="7"/>
      <c r="RUX262" s="7"/>
      <c r="RUY262" s="7"/>
      <c r="RUZ262" s="7"/>
      <c r="RVA262" s="7"/>
      <c r="RVB262" s="7"/>
      <c r="RVC262" s="7"/>
      <c r="RVD262" s="7"/>
      <c r="RVE262" s="7"/>
      <c r="RVF262" s="7"/>
      <c r="RVG262" s="7"/>
      <c r="RVH262" s="7"/>
      <c r="RVI262" s="7"/>
      <c r="RVJ262" s="7"/>
      <c r="RVK262" s="7"/>
      <c r="RVL262" s="7"/>
      <c r="RVM262" s="7"/>
      <c r="RVN262" s="7"/>
      <c r="RVO262" s="7"/>
      <c r="RVP262" s="7"/>
      <c r="RVQ262" s="7"/>
      <c r="RVR262" s="7"/>
      <c r="RVS262" s="7"/>
      <c r="RVT262" s="7"/>
      <c r="RVU262" s="7"/>
      <c r="RVV262" s="7"/>
      <c r="RVW262" s="7"/>
      <c r="RVX262" s="7"/>
      <c r="RVY262" s="7"/>
      <c r="RVZ262" s="7"/>
      <c r="RWA262" s="7"/>
      <c r="RWB262" s="7"/>
      <c r="RWC262" s="7"/>
      <c r="RWD262" s="7"/>
      <c r="RWE262" s="7"/>
      <c r="RWF262" s="7"/>
      <c r="RWG262" s="7"/>
      <c r="RWH262" s="7"/>
      <c r="RWI262" s="7"/>
      <c r="RWJ262" s="7"/>
      <c r="RWK262" s="7"/>
      <c r="RWL262" s="7"/>
      <c r="RWM262" s="7"/>
      <c r="RWN262" s="7"/>
      <c r="RWO262" s="7"/>
      <c r="RWP262" s="7"/>
      <c r="RWQ262" s="7"/>
      <c r="RWR262" s="7"/>
      <c r="RWS262" s="7"/>
      <c r="RWT262" s="7"/>
      <c r="RWU262" s="7"/>
      <c r="RWV262" s="7"/>
      <c r="RWW262" s="7"/>
      <c r="RWX262" s="7"/>
      <c r="RWY262" s="7"/>
      <c r="RWZ262" s="7"/>
      <c r="RXA262" s="7"/>
      <c r="RXB262" s="7"/>
      <c r="RXC262" s="7"/>
      <c r="RXD262" s="7"/>
      <c r="RXE262" s="7"/>
      <c r="RXF262" s="7"/>
      <c r="RXG262" s="7"/>
      <c r="RXH262" s="7"/>
      <c r="RXI262" s="7"/>
      <c r="RXJ262" s="7"/>
      <c r="RXK262" s="7"/>
      <c r="RXL262" s="7"/>
      <c r="RXM262" s="7"/>
      <c r="RXN262" s="7"/>
      <c r="RXO262" s="7"/>
      <c r="RXP262" s="7"/>
      <c r="RXQ262" s="7"/>
      <c r="RXR262" s="7"/>
      <c r="RXS262" s="7"/>
      <c r="RXT262" s="7"/>
      <c r="RXU262" s="7"/>
      <c r="RXV262" s="7"/>
      <c r="RXW262" s="7"/>
      <c r="RXX262" s="7"/>
      <c r="RXY262" s="7"/>
      <c r="RXZ262" s="7"/>
      <c r="RYA262" s="7"/>
      <c r="RYB262" s="7"/>
      <c r="RYC262" s="7"/>
      <c r="RYD262" s="7"/>
      <c r="RYE262" s="7"/>
      <c r="RYF262" s="7"/>
      <c r="RYG262" s="7"/>
      <c r="RYH262" s="7"/>
      <c r="RYI262" s="7"/>
      <c r="RYJ262" s="7"/>
      <c r="RYK262" s="7"/>
      <c r="RYL262" s="7"/>
      <c r="RYM262" s="7"/>
      <c r="RYN262" s="7"/>
      <c r="RYO262" s="7"/>
      <c r="RYP262" s="7"/>
      <c r="RYQ262" s="7"/>
      <c r="RYR262" s="7"/>
      <c r="RYS262" s="7"/>
      <c r="RYT262" s="7"/>
      <c r="RYU262" s="7"/>
      <c r="RYV262" s="7"/>
      <c r="RYW262" s="7"/>
      <c r="RYX262" s="7"/>
      <c r="RYY262" s="7"/>
      <c r="RYZ262" s="7"/>
      <c r="RZA262" s="7"/>
      <c r="RZB262" s="7"/>
      <c r="RZC262" s="7"/>
      <c r="RZD262" s="7"/>
      <c r="RZE262" s="7"/>
      <c r="RZF262" s="7"/>
      <c r="RZG262" s="7"/>
      <c r="RZH262" s="7"/>
      <c r="RZI262" s="7"/>
      <c r="RZJ262" s="7"/>
      <c r="RZK262" s="7"/>
      <c r="RZL262" s="7"/>
      <c r="RZM262" s="7"/>
      <c r="RZN262" s="7"/>
      <c r="RZO262" s="7"/>
      <c r="RZP262" s="7"/>
      <c r="RZQ262" s="7"/>
      <c r="RZR262" s="7"/>
      <c r="RZS262" s="7"/>
      <c r="RZT262" s="7"/>
      <c r="RZU262" s="7"/>
      <c r="RZV262" s="7"/>
      <c r="RZW262" s="7"/>
      <c r="RZX262" s="7"/>
      <c r="RZY262" s="7"/>
      <c r="RZZ262" s="7"/>
      <c r="SAA262" s="7"/>
      <c r="SAB262" s="7"/>
      <c r="SAC262" s="7"/>
      <c r="SAD262" s="7"/>
      <c r="SAE262" s="7"/>
      <c r="SAF262" s="7"/>
      <c r="SAG262" s="7"/>
      <c r="SAH262" s="7"/>
      <c r="SAI262" s="7"/>
      <c r="SAJ262" s="7"/>
      <c r="SAK262" s="7"/>
      <c r="SAL262" s="7"/>
      <c r="SAM262" s="7"/>
      <c r="SAN262" s="7"/>
      <c r="SAO262" s="7"/>
      <c r="SAP262" s="7"/>
      <c r="SAQ262" s="7"/>
      <c r="SAR262" s="7"/>
      <c r="SAS262" s="7"/>
      <c r="SAT262" s="7"/>
      <c r="SAU262" s="7"/>
      <c r="SAV262" s="7"/>
      <c r="SAW262" s="7"/>
      <c r="SAX262" s="7"/>
      <c r="SAY262" s="7"/>
      <c r="SAZ262" s="7"/>
      <c r="SBA262" s="7"/>
      <c r="SBB262" s="7"/>
      <c r="SBC262" s="7"/>
      <c r="SBD262" s="7"/>
      <c r="SBE262" s="7"/>
      <c r="SBF262" s="7"/>
      <c r="SBG262" s="7"/>
      <c r="SBH262" s="7"/>
      <c r="SBI262" s="7"/>
      <c r="SBJ262" s="7"/>
      <c r="SBK262" s="7"/>
      <c r="SBL262" s="7"/>
      <c r="SBM262" s="7"/>
      <c r="SBN262" s="7"/>
      <c r="SBO262" s="7"/>
      <c r="SBP262" s="7"/>
      <c r="SBQ262" s="7"/>
      <c r="SBR262" s="7"/>
      <c r="SBS262" s="7"/>
      <c r="SBT262" s="7"/>
      <c r="SBU262" s="7"/>
      <c r="SBV262" s="7"/>
      <c r="SBW262" s="7"/>
      <c r="SBX262" s="7"/>
      <c r="SBY262" s="7"/>
      <c r="SBZ262" s="7"/>
      <c r="SCA262" s="7"/>
      <c r="SCB262" s="7"/>
      <c r="SCC262" s="7"/>
      <c r="SCD262" s="7"/>
      <c r="SCE262" s="7"/>
      <c r="SCF262" s="7"/>
      <c r="SCG262" s="7"/>
      <c r="SCH262" s="7"/>
      <c r="SCI262" s="7"/>
      <c r="SCJ262" s="7"/>
      <c r="SCK262" s="7"/>
      <c r="SCL262" s="7"/>
      <c r="SCM262" s="7"/>
      <c r="SCN262" s="7"/>
      <c r="SCO262" s="7"/>
      <c r="SCP262" s="7"/>
      <c r="SCQ262" s="7"/>
      <c r="SCR262" s="7"/>
      <c r="SCS262" s="7"/>
      <c r="SCT262" s="7"/>
      <c r="SCU262" s="7"/>
      <c r="SCV262" s="7"/>
      <c r="SCW262" s="7"/>
      <c r="SCX262" s="7"/>
      <c r="SCY262" s="7"/>
      <c r="SCZ262" s="7"/>
      <c r="SDA262" s="7"/>
      <c r="SDB262" s="7"/>
      <c r="SDC262" s="7"/>
      <c r="SDD262" s="7"/>
      <c r="SDE262" s="7"/>
      <c r="SDF262" s="7"/>
      <c r="SDG262" s="7"/>
      <c r="SDH262" s="7"/>
      <c r="SDI262" s="7"/>
      <c r="SDJ262" s="7"/>
      <c r="SDK262" s="7"/>
      <c r="SDL262" s="7"/>
      <c r="SDM262" s="7"/>
      <c r="SDN262" s="7"/>
      <c r="SDO262" s="7"/>
      <c r="SDP262" s="7"/>
      <c r="SDQ262" s="7"/>
      <c r="SDR262" s="7"/>
      <c r="SDS262" s="7"/>
      <c r="SDT262" s="7"/>
      <c r="SDU262" s="7"/>
      <c r="SDV262" s="7"/>
      <c r="SDW262" s="7"/>
      <c r="SDX262" s="7"/>
      <c r="SDY262" s="7"/>
      <c r="SDZ262" s="7"/>
      <c r="SEA262" s="7"/>
      <c r="SEB262" s="7"/>
      <c r="SEC262" s="7"/>
      <c r="SED262" s="7"/>
      <c r="SEE262" s="7"/>
      <c r="SEF262" s="7"/>
      <c r="SEG262" s="7"/>
      <c r="SEH262" s="7"/>
      <c r="SEI262" s="7"/>
      <c r="SEJ262" s="7"/>
      <c r="SEK262" s="7"/>
      <c r="SEL262" s="7"/>
      <c r="SEM262" s="7"/>
      <c r="SEN262" s="7"/>
      <c r="SEO262" s="7"/>
      <c r="SEP262" s="7"/>
      <c r="SEQ262" s="7"/>
      <c r="SER262" s="7"/>
      <c r="SES262" s="7"/>
      <c r="SET262" s="7"/>
      <c r="SEU262" s="7"/>
      <c r="SEV262" s="7"/>
      <c r="SEW262" s="7"/>
      <c r="SEX262" s="7"/>
      <c r="SEY262" s="7"/>
      <c r="SEZ262" s="7"/>
      <c r="SFA262" s="7"/>
      <c r="SFB262" s="7"/>
      <c r="SFC262" s="7"/>
      <c r="SFD262" s="7"/>
      <c r="SFE262" s="7"/>
      <c r="SFF262" s="7"/>
      <c r="SFG262" s="7"/>
      <c r="SFH262" s="7"/>
      <c r="SFI262" s="7"/>
      <c r="SFJ262" s="7"/>
      <c r="SFK262" s="7"/>
      <c r="SFL262" s="7"/>
      <c r="SFM262" s="7"/>
      <c r="SFN262" s="7"/>
      <c r="SFO262" s="7"/>
      <c r="SFP262" s="7"/>
      <c r="SFQ262" s="7"/>
      <c r="SFR262" s="7"/>
      <c r="SFS262" s="7"/>
      <c r="SFT262" s="7"/>
      <c r="SFU262" s="7"/>
      <c r="SFV262" s="7"/>
      <c r="SFW262" s="7"/>
      <c r="SFX262" s="7"/>
      <c r="SFY262" s="7"/>
      <c r="SFZ262" s="7"/>
      <c r="SGA262" s="7"/>
      <c r="SGB262" s="7"/>
      <c r="SGC262" s="7"/>
      <c r="SGD262" s="7"/>
      <c r="SGE262" s="7"/>
      <c r="SGF262" s="7"/>
      <c r="SGG262" s="7"/>
      <c r="SGH262" s="7"/>
      <c r="SGI262" s="7"/>
      <c r="SGJ262" s="7"/>
      <c r="SGK262" s="7"/>
      <c r="SGL262" s="7"/>
      <c r="SGM262" s="7"/>
      <c r="SGN262" s="7"/>
      <c r="SGO262" s="7"/>
      <c r="SGP262" s="7"/>
      <c r="SGQ262" s="7"/>
      <c r="SGR262" s="7"/>
      <c r="SGS262" s="7"/>
      <c r="SGT262" s="7"/>
      <c r="SGU262" s="7"/>
      <c r="SGV262" s="7"/>
      <c r="SGW262" s="7"/>
      <c r="SGX262" s="7"/>
      <c r="SGY262" s="7"/>
      <c r="SGZ262" s="7"/>
      <c r="SHA262" s="7"/>
      <c r="SHB262" s="7"/>
      <c r="SHC262" s="7"/>
      <c r="SHD262" s="7"/>
      <c r="SHE262" s="7"/>
      <c r="SHF262" s="7"/>
      <c r="SHG262" s="7"/>
      <c r="SHH262" s="7"/>
      <c r="SHI262" s="7"/>
      <c r="SHJ262" s="7"/>
      <c r="SHK262" s="7"/>
      <c r="SHL262" s="7"/>
      <c r="SHM262" s="7"/>
      <c r="SHN262" s="7"/>
      <c r="SHO262" s="7"/>
      <c r="SHP262" s="7"/>
      <c r="SHQ262" s="7"/>
      <c r="SHR262" s="7"/>
      <c r="SHS262" s="7"/>
      <c r="SHT262" s="7"/>
      <c r="SHU262" s="7"/>
      <c r="SHV262" s="7"/>
      <c r="SHW262" s="7"/>
      <c r="SHX262" s="7"/>
      <c r="SHY262" s="7"/>
      <c r="SHZ262" s="7"/>
      <c r="SIA262" s="7"/>
      <c r="SIB262" s="7"/>
      <c r="SIC262" s="7"/>
      <c r="SID262" s="7"/>
      <c r="SIE262" s="7"/>
      <c r="SIF262" s="7"/>
      <c r="SIG262" s="7"/>
      <c r="SIH262" s="7"/>
      <c r="SII262" s="7"/>
      <c r="SIJ262" s="7"/>
      <c r="SIK262" s="7"/>
      <c r="SIL262" s="7"/>
      <c r="SIM262" s="7"/>
      <c r="SIN262" s="7"/>
      <c r="SIO262" s="7"/>
      <c r="SIP262" s="7"/>
      <c r="SIQ262" s="7"/>
      <c r="SIR262" s="7"/>
      <c r="SIS262" s="7"/>
      <c r="SIT262" s="7"/>
      <c r="SIU262" s="7"/>
      <c r="SIV262" s="7"/>
      <c r="SIW262" s="7"/>
      <c r="SIX262" s="7"/>
      <c r="SIY262" s="7"/>
      <c r="SIZ262" s="7"/>
      <c r="SJA262" s="7"/>
      <c r="SJB262" s="7"/>
      <c r="SJC262" s="7"/>
      <c r="SJD262" s="7"/>
      <c r="SJE262" s="7"/>
      <c r="SJF262" s="7"/>
      <c r="SJG262" s="7"/>
      <c r="SJH262" s="7"/>
      <c r="SJI262" s="7"/>
      <c r="SJJ262" s="7"/>
      <c r="SJK262" s="7"/>
      <c r="SJL262" s="7"/>
      <c r="SJM262" s="7"/>
      <c r="SJN262" s="7"/>
      <c r="SJO262" s="7"/>
      <c r="SJP262" s="7"/>
      <c r="SJQ262" s="7"/>
      <c r="SJR262" s="7"/>
      <c r="SJS262" s="7"/>
      <c r="SJT262" s="7"/>
      <c r="SJU262" s="7"/>
      <c r="SJV262" s="7"/>
      <c r="SJW262" s="7"/>
      <c r="SJX262" s="7"/>
      <c r="SJY262" s="7"/>
      <c r="SJZ262" s="7"/>
      <c r="SKA262" s="7"/>
      <c r="SKB262" s="7"/>
      <c r="SKC262" s="7"/>
      <c r="SKD262" s="7"/>
      <c r="SKE262" s="7"/>
      <c r="SKF262" s="7"/>
      <c r="SKG262" s="7"/>
      <c r="SKH262" s="7"/>
      <c r="SKI262" s="7"/>
      <c r="SKJ262" s="7"/>
      <c r="SKK262" s="7"/>
      <c r="SKL262" s="7"/>
      <c r="SKM262" s="7"/>
      <c r="SKN262" s="7"/>
      <c r="SKO262" s="7"/>
      <c r="SKP262" s="7"/>
      <c r="SKQ262" s="7"/>
      <c r="SKR262" s="7"/>
      <c r="SKS262" s="7"/>
      <c r="SKT262" s="7"/>
      <c r="SKU262" s="7"/>
      <c r="SKV262" s="7"/>
      <c r="SKW262" s="7"/>
      <c r="SKX262" s="7"/>
      <c r="SKY262" s="7"/>
      <c r="SKZ262" s="7"/>
      <c r="SLA262" s="7"/>
      <c r="SLB262" s="7"/>
      <c r="SLC262" s="7"/>
      <c r="SLD262" s="7"/>
      <c r="SLE262" s="7"/>
      <c r="SLF262" s="7"/>
      <c r="SLG262" s="7"/>
      <c r="SLH262" s="7"/>
      <c r="SLI262" s="7"/>
      <c r="SLJ262" s="7"/>
      <c r="SLK262" s="7"/>
      <c r="SLL262" s="7"/>
      <c r="SLM262" s="7"/>
      <c r="SLN262" s="7"/>
      <c r="SLO262" s="7"/>
      <c r="SLP262" s="7"/>
      <c r="SLQ262" s="7"/>
      <c r="SLR262" s="7"/>
      <c r="SLS262" s="7"/>
      <c r="SLT262" s="7"/>
      <c r="SLU262" s="7"/>
      <c r="SLV262" s="7"/>
      <c r="SLW262" s="7"/>
      <c r="SLX262" s="7"/>
      <c r="SLY262" s="7"/>
      <c r="SLZ262" s="7"/>
      <c r="SMA262" s="7"/>
      <c r="SMB262" s="7"/>
      <c r="SMC262" s="7"/>
      <c r="SMD262" s="7"/>
      <c r="SME262" s="7"/>
      <c r="SMF262" s="7"/>
      <c r="SMG262" s="7"/>
      <c r="SMH262" s="7"/>
      <c r="SMI262" s="7"/>
      <c r="SMJ262" s="7"/>
      <c r="SMK262" s="7"/>
      <c r="SML262" s="7"/>
      <c r="SMM262" s="7"/>
      <c r="SMN262" s="7"/>
      <c r="SMO262" s="7"/>
      <c r="SMP262" s="7"/>
      <c r="SMQ262" s="7"/>
      <c r="SMR262" s="7"/>
      <c r="SMS262" s="7"/>
      <c r="SMT262" s="7"/>
      <c r="SMU262" s="7"/>
      <c r="SMV262" s="7"/>
      <c r="SMW262" s="7"/>
      <c r="SMX262" s="7"/>
      <c r="SMY262" s="7"/>
      <c r="SMZ262" s="7"/>
      <c r="SNA262" s="7"/>
      <c r="SNB262" s="7"/>
      <c r="SNC262" s="7"/>
      <c r="SND262" s="7"/>
      <c r="SNE262" s="7"/>
      <c r="SNF262" s="7"/>
      <c r="SNG262" s="7"/>
      <c r="SNH262" s="7"/>
      <c r="SNI262" s="7"/>
      <c r="SNJ262" s="7"/>
      <c r="SNK262" s="7"/>
      <c r="SNL262" s="7"/>
      <c r="SNM262" s="7"/>
      <c r="SNN262" s="7"/>
      <c r="SNO262" s="7"/>
      <c r="SNP262" s="7"/>
      <c r="SNQ262" s="7"/>
      <c r="SNR262" s="7"/>
      <c r="SNS262" s="7"/>
      <c r="SNT262" s="7"/>
      <c r="SNU262" s="7"/>
      <c r="SNV262" s="7"/>
      <c r="SNW262" s="7"/>
      <c r="SNX262" s="7"/>
      <c r="SNY262" s="7"/>
      <c r="SNZ262" s="7"/>
      <c r="SOA262" s="7"/>
      <c r="SOB262" s="7"/>
      <c r="SOC262" s="7"/>
      <c r="SOD262" s="7"/>
      <c r="SOE262" s="7"/>
      <c r="SOF262" s="7"/>
      <c r="SOG262" s="7"/>
      <c r="SOH262" s="7"/>
      <c r="SOI262" s="7"/>
      <c r="SOJ262" s="7"/>
      <c r="SOK262" s="7"/>
      <c r="SOL262" s="7"/>
      <c r="SOM262" s="7"/>
      <c r="SON262" s="7"/>
      <c r="SOO262" s="7"/>
      <c r="SOP262" s="7"/>
      <c r="SOQ262" s="7"/>
      <c r="SOR262" s="7"/>
      <c r="SOS262" s="7"/>
      <c r="SOT262" s="7"/>
      <c r="SOU262" s="7"/>
      <c r="SOV262" s="7"/>
      <c r="SOW262" s="7"/>
      <c r="SOX262" s="7"/>
      <c r="SOY262" s="7"/>
      <c r="SOZ262" s="7"/>
      <c r="SPA262" s="7"/>
      <c r="SPB262" s="7"/>
      <c r="SPC262" s="7"/>
      <c r="SPD262" s="7"/>
      <c r="SPE262" s="7"/>
      <c r="SPF262" s="7"/>
      <c r="SPG262" s="7"/>
      <c r="SPH262" s="7"/>
      <c r="SPI262" s="7"/>
      <c r="SPJ262" s="7"/>
      <c r="SPK262" s="7"/>
      <c r="SPL262" s="7"/>
      <c r="SPM262" s="7"/>
      <c r="SPN262" s="7"/>
      <c r="SPO262" s="7"/>
      <c r="SPP262" s="7"/>
      <c r="SPQ262" s="7"/>
      <c r="SPR262" s="7"/>
      <c r="SPS262" s="7"/>
      <c r="SPT262" s="7"/>
      <c r="SPU262" s="7"/>
      <c r="SPV262" s="7"/>
      <c r="SPW262" s="7"/>
      <c r="SPX262" s="7"/>
      <c r="SPY262" s="7"/>
      <c r="SPZ262" s="7"/>
      <c r="SQA262" s="7"/>
      <c r="SQB262" s="7"/>
      <c r="SQC262" s="7"/>
      <c r="SQD262" s="7"/>
      <c r="SQE262" s="7"/>
      <c r="SQF262" s="7"/>
      <c r="SQG262" s="7"/>
      <c r="SQH262" s="7"/>
      <c r="SQI262" s="7"/>
      <c r="SQJ262" s="7"/>
      <c r="SQK262" s="7"/>
      <c r="SQL262" s="7"/>
      <c r="SQM262" s="7"/>
      <c r="SQN262" s="7"/>
      <c r="SQO262" s="7"/>
      <c r="SQP262" s="7"/>
      <c r="SQQ262" s="7"/>
      <c r="SQR262" s="7"/>
      <c r="SQS262" s="7"/>
      <c r="SQT262" s="7"/>
      <c r="SQU262" s="7"/>
      <c r="SQV262" s="7"/>
      <c r="SQW262" s="7"/>
      <c r="SQX262" s="7"/>
      <c r="SQY262" s="7"/>
      <c r="SQZ262" s="7"/>
      <c r="SRA262" s="7"/>
      <c r="SRB262" s="7"/>
      <c r="SRC262" s="7"/>
      <c r="SRD262" s="7"/>
      <c r="SRE262" s="7"/>
      <c r="SRF262" s="7"/>
      <c r="SRG262" s="7"/>
      <c r="SRH262" s="7"/>
      <c r="SRI262" s="7"/>
      <c r="SRJ262" s="7"/>
      <c r="SRK262" s="7"/>
      <c r="SRL262" s="7"/>
      <c r="SRM262" s="7"/>
      <c r="SRN262" s="7"/>
      <c r="SRO262" s="7"/>
      <c r="SRP262" s="7"/>
      <c r="SRQ262" s="7"/>
      <c r="SRR262" s="7"/>
      <c r="SRS262" s="7"/>
      <c r="SRT262" s="7"/>
      <c r="SRU262" s="7"/>
      <c r="SRV262" s="7"/>
      <c r="SRW262" s="7"/>
      <c r="SRX262" s="7"/>
      <c r="SRY262" s="7"/>
      <c r="SRZ262" s="7"/>
      <c r="SSA262" s="7"/>
      <c r="SSB262" s="7"/>
      <c r="SSC262" s="7"/>
      <c r="SSD262" s="7"/>
      <c r="SSE262" s="7"/>
      <c r="SSF262" s="7"/>
      <c r="SSG262" s="7"/>
      <c r="SSH262" s="7"/>
      <c r="SSI262" s="7"/>
      <c r="SSJ262" s="7"/>
      <c r="SSK262" s="7"/>
      <c r="SSL262" s="7"/>
      <c r="SSM262" s="7"/>
      <c r="SSN262" s="7"/>
      <c r="SSO262" s="7"/>
      <c r="SSP262" s="7"/>
      <c r="SSQ262" s="7"/>
      <c r="SSR262" s="7"/>
      <c r="SSS262" s="7"/>
      <c r="SST262" s="7"/>
      <c r="SSU262" s="7"/>
      <c r="SSV262" s="7"/>
      <c r="SSW262" s="7"/>
      <c r="SSX262" s="7"/>
      <c r="SSY262" s="7"/>
      <c r="SSZ262" s="7"/>
      <c r="STA262" s="7"/>
      <c r="STB262" s="7"/>
      <c r="STC262" s="7"/>
      <c r="STD262" s="7"/>
      <c r="STE262" s="7"/>
      <c r="STF262" s="7"/>
      <c r="STG262" s="7"/>
      <c r="STH262" s="7"/>
      <c r="STI262" s="7"/>
      <c r="STJ262" s="7"/>
      <c r="STK262" s="7"/>
      <c r="STL262" s="7"/>
      <c r="STM262" s="7"/>
      <c r="STN262" s="7"/>
      <c r="STO262" s="7"/>
      <c r="STP262" s="7"/>
      <c r="STQ262" s="7"/>
      <c r="STR262" s="7"/>
      <c r="STS262" s="7"/>
      <c r="STT262" s="7"/>
      <c r="STU262" s="7"/>
      <c r="STV262" s="7"/>
      <c r="STW262" s="7"/>
      <c r="STX262" s="7"/>
      <c r="STY262" s="7"/>
      <c r="STZ262" s="7"/>
      <c r="SUA262" s="7"/>
      <c r="SUB262" s="7"/>
      <c r="SUC262" s="7"/>
      <c r="SUD262" s="7"/>
      <c r="SUE262" s="7"/>
      <c r="SUF262" s="7"/>
      <c r="SUG262" s="7"/>
      <c r="SUH262" s="7"/>
      <c r="SUI262" s="7"/>
      <c r="SUJ262" s="7"/>
      <c r="SUK262" s="7"/>
      <c r="SUL262" s="7"/>
      <c r="SUM262" s="7"/>
      <c r="SUN262" s="7"/>
      <c r="SUO262" s="7"/>
      <c r="SUP262" s="7"/>
      <c r="SUQ262" s="7"/>
      <c r="SUR262" s="7"/>
      <c r="SUS262" s="7"/>
      <c r="SUT262" s="7"/>
      <c r="SUU262" s="7"/>
      <c r="SUV262" s="7"/>
      <c r="SUW262" s="7"/>
      <c r="SUX262" s="7"/>
      <c r="SUY262" s="7"/>
      <c r="SUZ262" s="7"/>
      <c r="SVA262" s="7"/>
      <c r="SVB262" s="7"/>
      <c r="SVC262" s="7"/>
      <c r="SVD262" s="7"/>
      <c r="SVE262" s="7"/>
      <c r="SVF262" s="7"/>
      <c r="SVG262" s="7"/>
      <c r="SVH262" s="7"/>
      <c r="SVI262" s="7"/>
      <c r="SVJ262" s="7"/>
      <c r="SVK262" s="7"/>
      <c r="SVL262" s="7"/>
      <c r="SVM262" s="7"/>
      <c r="SVN262" s="7"/>
      <c r="SVO262" s="7"/>
      <c r="SVP262" s="7"/>
      <c r="SVQ262" s="7"/>
      <c r="SVR262" s="7"/>
      <c r="SVS262" s="7"/>
      <c r="SVT262" s="7"/>
      <c r="SVU262" s="7"/>
      <c r="SVV262" s="7"/>
      <c r="SVW262" s="7"/>
      <c r="SVX262" s="7"/>
      <c r="SVY262" s="7"/>
      <c r="SVZ262" s="7"/>
      <c r="SWA262" s="7"/>
      <c r="SWB262" s="7"/>
      <c r="SWC262" s="7"/>
      <c r="SWD262" s="7"/>
      <c r="SWE262" s="7"/>
      <c r="SWF262" s="7"/>
      <c r="SWG262" s="7"/>
      <c r="SWH262" s="7"/>
      <c r="SWI262" s="7"/>
      <c r="SWJ262" s="7"/>
      <c r="SWK262" s="7"/>
      <c r="SWL262" s="7"/>
      <c r="SWM262" s="7"/>
      <c r="SWN262" s="7"/>
      <c r="SWO262" s="7"/>
      <c r="SWP262" s="7"/>
      <c r="SWQ262" s="7"/>
      <c r="SWR262" s="7"/>
      <c r="SWS262" s="7"/>
      <c r="SWT262" s="7"/>
      <c r="SWU262" s="7"/>
      <c r="SWV262" s="7"/>
      <c r="SWW262" s="7"/>
      <c r="SWX262" s="7"/>
      <c r="SWY262" s="7"/>
      <c r="SWZ262" s="7"/>
      <c r="SXA262" s="7"/>
      <c r="SXB262" s="7"/>
      <c r="SXC262" s="7"/>
      <c r="SXD262" s="7"/>
      <c r="SXE262" s="7"/>
      <c r="SXF262" s="7"/>
      <c r="SXG262" s="7"/>
      <c r="SXH262" s="7"/>
      <c r="SXI262" s="7"/>
      <c r="SXJ262" s="7"/>
      <c r="SXK262" s="7"/>
      <c r="SXL262" s="7"/>
      <c r="SXM262" s="7"/>
      <c r="SXN262" s="7"/>
      <c r="SXO262" s="7"/>
      <c r="SXP262" s="7"/>
      <c r="SXQ262" s="7"/>
      <c r="SXR262" s="7"/>
      <c r="SXS262" s="7"/>
      <c r="SXT262" s="7"/>
      <c r="SXU262" s="7"/>
      <c r="SXV262" s="7"/>
      <c r="SXW262" s="7"/>
      <c r="SXX262" s="7"/>
      <c r="SXY262" s="7"/>
      <c r="SXZ262" s="7"/>
      <c r="SYA262" s="7"/>
      <c r="SYB262" s="7"/>
      <c r="SYC262" s="7"/>
      <c r="SYD262" s="7"/>
      <c r="SYE262" s="7"/>
      <c r="SYF262" s="7"/>
      <c r="SYG262" s="7"/>
      <c r="SYH262" s="7"/>
      <c r="SYI262" s="7"/>
      <c r="SYJ262" s="7"/>
      <c r="SYK262" s="7"/>
      <c r="SYL262" s="7"/>
      <c r="SYM262" s="7"/>
      <c r="SYN262" s="7"/>
      <c r="SYO262" s="7"/>
      <c r="SYP262" s="7"/>
      <c r="SYQ262" s="7"/>
      <c r="SYR262" s="7"/>
      <c r="SYS262" s="7"/>
      <c r="SYT262" s="7"/>
      <c r="SYU262" s="7"/>
      <c r="SYV262" s="7"/>
      <c r="SYW262" s="7"/>
      <c r="SYX262" s="7"/>
      <c r="SYY262" s="7"/>
      <c r="SYZ262" s="7"/>
      <c r="SZA262" s="7"/>
      <c r="SZB262" s="7"/>
      <c r="SZC262" s="7"/>
      <c r="SZD262" s="7"/>
      <c r="SZE262" s="7"/>
      <c r="SZF262" s="7"/>
      <c r="SZG262" s="7"/>
      <c r="SZH262" s="7"/>
      <c r="SZI262" s="7"/>
      <c r="SZJ262" s="7"/>
      <c r="SZK262" s="7"/>
      <c r="SZL262" s="7"/>
      <c r="SZM262" s="7"/>
      <c r="SZN262" s="7"/>
      <c r="SZO262" s="7"/>
      <c r="SZP262" s="7"/>
      <c r="SZQ262" s="7"/>
      <c r="SZR262" s="7"/>
      <c r="SZS262" s="7"/>
      <c r="SZT262" s="7"/>
      <c r="SZU262" s="7"/>
      <c r="SZV262" s="7"/>
      <c r="SZW262" s="7"/>
      <c r="SZX262" s="7"/>
      <c r="SZY262" s="7"/>
      <c r="SZZ262" s="7"/>
      <c r="TAA262" s="7"/>
      <c r="TAB262" s="7"/>
      <c r="TAC262" s="7"/>
      <c r="TAD262" s="7"/>
      <c r="TAE262" s="7"/>
      <c r="TAF262" s="7"/>
      <c r="TAG262" s="7"/>
      <c r="TAH262" s="7"/>
      <c r="TAI262" s="7"/>
      <c r="TAJ262" s="7"/>
      <c r="TAK262" s="7"/>
      <c r="TAL262" s="7"/>
      <c r="TAM262" s="7"/>
      <c r="TAN262" s="7"/>
      <c r="TAO262" s="7"/>
      <c r="TAP262" s="7"/>
      <c r="TAQ262" s="7"/>
      <c r="TAR262" s="7"/>
      <c r="TAS262" s="7"/>
      <c r="TAT262" s="7"/>
      <c r="TAU262" s="7"/>
      <c r="TAV262" s="7"/>
      <c r="TAW262" s="7"/>
      <c r="TAX262" s="7"/>
      <c r="TAY262" s="7"/>
      <c r="TAZ262" s="7"/>
      <c r="TBA262" s="7"/>
      <c r="TBB262" s="7"/>
      <c r="TBC262" s="7"/>
      <c r="TBD262" s="7"/>
      <c r="TBE262" s="7"/>
      <c r="TBF262" s="7"/>
      <c r="TBG262" s="7"/>
      <c r="TBH262" s="7"/>
      <c r="TBI262" s="7"/>
      <c r="TBJ262" s="7"/>
      <c r="TBK262" s="7"/>
      <c r="TBL262" s="7"/>
      <c r="TBM262" s="7"/>
      <c r="TBN262" s="7"/>
      <c r="TBO262" s="7"/>
      <c r="TBP262" s="7"/>
      <c r="TBQ262" s="7"/>
      <c r="TBR262" s="7"/>
      <c r="TBS262" s="7"/>
      <c r="TBT262" s="7"/>
      <c r="TBU262" s="7"/>
      <c r="TBV262" s="7"/>
      <c r="TBW262" s="7"/>
      <c r="TBX262" s="7"/>
      <c r="TBY262" s="7"/>
      <c r="TBZ262" s="7"/>
      <c r="TCA262" s="7"/>
      <c r="TCB262" s="7"/>
      <c r="TCC262" s="7"/>
      <c r="TCD262" s="7"/>
      <c r="TCE262" s="7"/>
      <c r="TCF262" s="7"/>
      <c r="TCG262" s="7"/>
      <c r="TCH262" s="7"/>
      <c r="TCI262" s="7"/>
      <c r="TCJ262" s="7"/>
      <c r="TCK262" s="7"/>
      <c r="TCL262" s="7"/>
      <c r="TCM262" s="7"/>
      <c r="TCN262" s="7"/>
      <c r="TCO262" s="7"/>
      <c r="TCP262" s="7"/>
      <c r="TCQ262" s="7"/>
      <c r="TCR262" s="7"/>
      <c r="TCS262" s="7"/>
      <c r="TCT262" s="7"/>
      <c r="TCU262" s="7"/>
      <c r="TCV262" s="7"/>
      <c r="TCW262" s="7"/>
      <c r="TCX262" s="7"/>
      <c r="TCY262" s="7"/>
      <c r="TCZ262" s="7"/>
      <c r="TDA262" s="7"/>
      <c r="TDB262" s="7"/>
      <c r="TDC262" s="7"/>
      <c r="TDD262" s="7"/>
      <c r="TDE262" s="7"/>
      <c r="TDF262" s="7"/>
      <c r="TDG262" s="7"/>
      <c r="TDH262" s="7"/>
      <c r="TDI262" s="7"/>
      <c r="TDJ262" s="7"/>
      <c r="TDK262" s="7"/>
      <c r="TDL262" s="7"/>
      <c r="TDM262" s="7"/>
      <c r="TDN262" s="7"/>
      <c r="TDO262" s="7"/>
      <c r="TDP262" s="7"/>
      <c r="TDQ262" s="7"/>
      <c r="TDR262" s="7"/>
      <c r="TDS262" s="7"/>
      <c r="TDT262" s="7"/>
      <c r="TDU262" s="7"/>
      <c r="TDV262" s="7"/>
      <c r="TDW262" s="7"/>
      <c r="TDX262" s="7"/>
      <c r="TDY262" s="7"/>
      <c r="TDZ262" s="7"/>
      <c r="TEA262" s="7"/>
      <c r="TEB262" s="7"/>
      <c r="TEC262" s="7"/>
      <c r="TED262" s="7"/>
      <c r="TEE262" s="7"/>
      <c r="TEF262" s="7"/>
      <c r="TEG262" s="7"/>
      <c r="TEH262" s="7"/>
      <c r="TEI262" s="7"/>
      <c r="TEJ262" s="7"/>
      <c r="TEK262" s="7"/>
      <c r="TEL262" s="7"/>
      <c r="TEM262" s="7"/>
      <c r="TEN262" s="7"/>
      <c r="TEO262" s="7"/>
      <c r="TEP262" s="7"/>
      <c r="TEQ262" s="7"/>
      <c r="TER262" s="7"/>
      <c r="TES262" s="7"/>
      <c r="TET262" s="7"/>
      <c r="TEU262" s="7"/>
      <c r="TEV262" s="7"/>
      <c r="TEW262" s="7"/>
      <c r="TEX262" s="7"/>
      <c r="TEY262" s="7"/>
      <c r="TEZ262" s="7"/>
      <c r="TFA262" s="7"/>
      <c r="TFB262" s="7"/>
      <c r="TFC262" s="7"/>
      <c r="TFD262" s="7"/>
      <c r="TFE262" s="7"/>
      <c r="TFF262" s="7"/>
      <c r="TFG262" s="7"/>
      <c r="TFH262" s="7"/>
      <c r="TFI262" s="7"/>
      <c r="TFJ262" s="7"/>
      <c r="TFK262" s="7"/>
      <c r="TFL262" s="7"/>
      <c r="TFM262" s="7"/>
      <c r="TFN262" s="7"/>
      <c r="TFO262" s="7"/>
      <c r="TFP262" s="7"/>
      <c r="TFQ262" s="7"/>
      <c r="TFR262" s="7"/>
      <c r="TFS262" s="7"/>
      <c r="TFT262" s="7"/>
      <c r="TFU262" s="7"/>
      <c r="TFV262" s="7"/>
      <c r="TFW262" s="7"/>
      <c r="TFX262" s="7"/>
      <c r="TFY262" s="7"/>
      <c r="TFZ262" s="7"/>
      <c r="TGA262" s="7"/>
      <c r="TGB262" s="7"/>
      <c r="TGC262" s="7"/>
      <c r="TGD262" s="7"/>
      <c r="TGE262" s="7"/>
      <c r="TGF262" s="7"/>
      <c r="TGG262" s="7"/>
      <c r="TGH262" s="7"/>
      <c r="TGI262" s="7"/>
      <c r="TGJ262" s="7"/>
      <c r="TGK262" s="7"/>
      <c r="TGL262" s="7"/>
      <c r="TGM262" s="7"/>
      <c r="TGN262" s="7"/>
      <c r="TGO262" s="7"/>
      <c r="TGP262" s="7"/>
      <c r="TGQ262" s="7"/>
      <c r="TGR262" s="7"/>
      <c r="TGS262" s="7"/>
      <c r="TGT262" s="7"/>
      <c r="TGU262" s="7"/>
      <c r="TGV262" s="7"/>
      <c r="TGW262" s="7"/>
      <c r="TGX262" s="7"/>
      <c r="TGY262" s="7"/>
      <c r="TGZ262" s="7"/>
      <c r="THA262" s="7"/>
      <c r="THB262" s="7"/>
      <c r="THC262" s="7"/>
      <c r="THD262" s="7"/>
      <c r="THE262" s="7"/>
      <c r="THF262" s="7"/>
      <c r="THG262" s="7"/>
      <c r="THH262" s="7"/>
      <c r="THI262" s="7"/>
      <c r="THJ262" s="7"/>
      <c r="THK262" s="7"/>
      <c r="THL262" s="7"/>
      <c r="THM262" s="7"/>
      <c r="THN262" s="7"/>
      <c r="THO262" s="7"/>
      <c r="THP262" s="7"/>
      <c r="THQ262" s="7"/>
      <c r="THR262" s="7"/>
      <c r="THS262" s="7"/>
      <c r="THT262" s="7"/>
      <c r="THU262" s="7"/>
      <c r="THV262" s="7"/>
      <c r="THW262" s="7"/>
      <c r="THX262" s="7"/>
      <c r="THY262" s="7"/>
      <c r="THZ262" s="7"/>
      <c r="TIA262" s="7"/>
      <c r="TIB262" s="7"/>
      <c r="TIC262" s="7"/>
      <c r="TID262" s="7"/>
      <c r="TIE262" s="7"/>
      <c r="TIF262" s="7"/>
      <c r="TIG262" s="7"/>
      <c r="TIH262" s="7"/>
      <c r="TII262" s="7"/>
      <c r="TIJ262" s="7"/>
      <c r="TIK262" s="7"/>
      <c r="TIL262" s="7"/>
      <c r="TIM262" s="7"/>
      <c r="TIN262" s="7"/>
      <c r="TIO262" s="7"/>
      <c r="TIP262" s="7"/>
      <c r="TIQ262" s="7"/>
      <c r="TIR262" s="7"/>
      <c r="TIS262" s="7"/>
      <c r="TIT262" s="7"/>
      <c r="TIU262" s="7"/>
      <c r="TIV262" s="7"/>
      <c r="TIW262" s="7"/>
      <c r="TIX262" s="7"/>
      <c r="TIY262" s="7"/>
      <c r="TIZ262" s="7"/>
      <c r="TJA262" s="7"/>
      <c r="TJB262" s="7"/>
      <c r="TJC262" s="7"/>
      <c r="TJD262" s="7"/>
      <c r="TJE262" s="7"/>
      <c r="TJF262" s="7"/>
      <c r="TJG262" s="7"/>
      <c r="TJH262" s="7"/>
      <c r="TJI262" s="7"/>
      <c r="TJJ262" s="7"/>
      <c r="TJK262" s="7"/>
      <c r="TJL262" s="7"/>
      <c r="TJM262" s="7"/>
      <c r="TJN262" s="7"/>
      <c r="TJO262" s="7"/>
      <c r="TJP262" s="7"/>
      <c r="TJQ262" s="7"/>
      <c r="TJR262" s="7"/>
      <c r="TJS262" s="7"/>
      <c r="TJT262" s="7"/>
      <c r="TJU262" s="7"/>
      <c r="TJV262" s="7"/>
      <c r="TJW262" s="7"/>
      <c r="TJX262" s="7"/>
      <c r="TJY262" s="7"/>
      <c r="TJZ262" s="7"/>
      <c r="TKA262" s="7"/>
      <c r="TKB262" s="7"/>
      <c r="TKC262" s="7"/>
      <c r="TKD262" s="7"/>
      <c r="TKE262" s="7"/>
      <c r="TKF262" s="7"/>
      <c r="TKG262" s="7"/>
      <c r="TKH262" s="7"/>
      <c r="TKI262" s="7"/>
      <c r="TKJ262" s="7"/>
      <c r="TKK262" s="7"/>
      <c r="TKL262" s="7"/>
      <c r="TKM262" s="7"/>
      <c r="TKN262" s="7"/>
      <c r="TKO262" s="7"/>
      <c r="TKP262" s="7"/>
      <c r="TKQ262" s="7"/>
      <c r="TKR262" s="7"/>
      <c r="TKS262" s="7"/>
      <c r="TKT262" s="7"/>
      <c r="TKU262" s="7"/>
      <c r="TKV262" s="7"/>
      <c r="TKW262" s="7"/>
      <c r="TKX262" s="7"/>
      <c r="TKY262" s="7"/>
      <c r="TKZ262" s="7"/>
      <c r="TLA262" s="7"/>
      <c r="TLB262" s="7"/>
      <c r="TLC262" s="7"/>
      <c r="TLD262" s="7"/>
      <c r="TLE262" s="7"/>
      <c r="TLF262" s="7"/>
      <c r="TLG262" s="7"/>
      <c r="TLH262" s="7"/>
      <c r="TLI262" s="7"/>
      <c r="TLJ262" s="7"/>
      <c r="TLK262" s="7"/>
      <c r="TLL262" s="7"/>
      <c r="TLM262" s="7"/>
      <c r="TLN262" s="7"/>
      <c r="TLO262" s="7"/>
      <c r="TLP262" s="7"/>
      <c r="TLQ262" s="7"/>
      <c r="TLR262" s="7"/>
      <c r="TLS262" s="7"/>
      <c r="TLT262" s="7"/>
      <c r="TLU262" s="7"/>
      <c r="TLV262" s="7"/>
      <c r="TLW262" s="7"/>
      <c r="TLX262" s="7"/>
      <c r="TLY262" s="7"/>
      <c r="TLZ262" s="7"/>
      <c r="TMA262" s="7"/>
      <c r="TMB262" s="7"/>
      <c r="TMC262" s="7"/>
      <c r="TMD262" s="7"/>
      <c r="TME262" s="7"/>
      <c r="TMF262" s="7"/>
      <c r="TMG262" s="7"/>
      <c r="TMH262" s="7"/>
      <c r="TMI262" s="7"/>
      <c r="TMJ262" s="7"/>
      <c r="TMK262" s="7"/>
      <c r="TML262" s="7"/>
      <c r="TMM262" s="7"/>
      <c r="TMN262" s="7"/>
      <c r="TMO262" s="7"/>
      <c r="TMP262" s="7"/>
      <c r="TMQ262" s="7"/>
      <c r="TMR262" s="7"/>
      <c r="TMS262" s="7"/>
      <c r="TMT262" s="7"/>
      <c r="TMU262" s="7"/>
      <c r="TMV262" s="7"/>
      <c r="TMW262" s="7"/>
      <c r="TMX262" s="7"/>
      <c r="TMY262" s="7"/>
      <c r="TMZ262" s="7"/>
      <c r="TNA262" s="7"/>
      <c r="TNB262" s="7"/>
      <c r="TNC262" s="7"/>
      <c r="TND262" s="7"/>
      <c r="TNE262" s="7"/>
      <c r="TNF262" s="7"/>
      <c r="TNG262" s="7"/>
      <c r="TNH262" s="7"/>
      <c r="TNI262" s="7"/>
      <c r="TNJ262" s="7"/>
      <c r="TNK262" s="7"/>
      <c r="TNL262" s="7"/>
      <c r="TNM262" s="7"/>
      <c r="TNN262" s="7"/>
      <c r="TNO262" s="7"/>
      <c r="TNP262" s="7"/>
      <c r="TNQ262" s="7"/>
      <c r="TNR262" s="7"/>
      <c r="TNS262" s="7"/>
      <c r="TNT262" s="7"/>
      <c r="TNU262" s="7"/>
      <c r="TNV262" s="7"/>
      <c r="TNW262" s="7"/>
      <c r="TNX262" s="7"/>
      <c r="TNY262" s="7"/>
      <c r="TNZ262" s="7"/>
      <c r="TOA262" s="7"/>
      <c r="TOB262" s="7"/>
      <c r="TOC262" s="7"/>
      <c r="TOD262" s="7"/>
      <c r="TOE262" s="7"/>
      <c r="TOF262" s="7"/>
      <c r="TOG262" s="7"/>
      <c r="TOH262" s="7"/>
      <c r="TOI262" s="7"/>
      <c r="TOJ262" s="7"/>
      <c r="TOK262" s="7"/>
      <c r="TOL262" s="7"/>
      <c r="TOM262" s="7"/>
      <c r="TON262" s="7"/>
      <c r="TOO262" s="7"/>
      <c r="TOP262" s="7"/>
      <c r="TOQ262" s="7"/>
      <c r="TOR262" s="7"/>
      <c r="TOS262" s="7"/>
      <c r="TOT262" s="7"/>
      <c r="TOU262" s="7"/>
      <c r="TOV262" s="7"/>
      <c r="TOW262" s="7"/>
      <c r="TOX262" s="7"/>
      <c r="TOY262" s="7"/>
      <c r="TOZ262" s="7"/>
      <c r="TPA262" s="7"/>
      <c r="TPB262" s="7"/>
      <c r="TPC262" s="7"/>
      <c r="TPD262" s="7"/>
      <c r="TPE262" s="7"/>
      <c r="TPF262" s="7"/>
      <c r="TPG262" s="7"/>
      <c r="TPH262" s="7"/>
      <c r="TPI262" s="7"/>
      <c r="TPJ262" s="7"/>
      <c r="TPK262" s="7"/>
      <c r="TPL262" s="7"/>
      <c r="TPM262" s="7"/>
      <c r="TPN262" s="7"/>
      <c r="TPO262" s="7"/>
      <c r="TPP262" s="7"/>
      <c r="TPQ262" s="7"/>
      <c r="TPR262" s="7"/>
      <c r="TPS262" s="7"/>
      <c r="TPT262" s="7"/>
      <c r="TPU262" s="7"/>
      <c r="TPV262" s="7"/>
      <c r="TPW262" s="7"/>
      <c r="TPX262" s="7"/>
      <c r="TPY262" s="7"/>
      <c r="TPZ262" s="7"/>
      <c r="TQA262" s="7"/>
      <c r="TQB262" s="7"/>
      <c r="TQC262" s="7"/>
      <c r="TQD262" s="7"/>
      <c r="TQE262" s="7"/>
      <c r="TQF262" s="7"/>
      <c r="TQG262" s="7"/>
      <c r="TQH262" s="7"/>
      <c r="TQI262" s="7"/>
      <c r="TQJ262" s="7"/>
      <c r="TQK262" s="7"/>
      <c r="TQL262" s="7"/>
      <c r="TQM262" s="7"/>
      <c r="TQN262" s="7"/>
      <c r="TQO262" s="7"/>
      <c r="TQP262" s="7"/>
      <c r="TQQ262" s="7"/>
      <c r="TQR262" s="7"/>
      <c r="TQS262" s="7"/>
      <c r="TQT262" s="7"/>
      <c r="TQU262" s="7"/>
      <c r="TQV262" s="7"/>
      <c r="TQW262" s="7"/>
      <c r="TQX262" s="7"/>
      <c r="TQY262" s="7"/>
      <c r="TQZ262" s="7"/>
      <c r="TRA262" s="7"/>
      <c r="TRB262" s="7"/>
      <c r="TRC262" s="7"/>
      <c r="TRD262" s="7"/>
      <c r="TRE262" s="7"/>
      <c r="TRF262" s="7"/>
      <c r="TRG262" s="7"/>
      <c r="TRH262" s="7"/>
      <c r="TRI262" s="7"/>
      <c r="TRJ262" s="7"/>
      <c r="TRK262" s="7"/>
      <c r="TRL262" s="7"/>
      <c r="TRM262" s="7"/>
      <c r="TRN262" s="7"/>
      <c r="TRO262" s="7"/>
      <c r="TRP262" s="7"/>
      <c r="TRQ262" s="7"/>
      <c r="TRR262" s="7"/>
      <c r="TRS262" s="7"/>
      <c r="TRT262" s="7"/>
      <c r="TRU262" s="7"/>
      <c r="TRV262" s="7"/>
      <c r="TRW262" s="7"/>
      <c r="TRX262" s="7"/>
      <c r="TRY262" s="7"/>
      <c r="TRZ262" s="7"/>
      <c r="TSA262" s="7"/>
      <c r="TSB262" s="7"/>
      <c r="TSC262" s="7"/>
      <c r="TSD262" s="7"/>
      <c r="TSE262" s="7"/>
      <c r="TSF262" s="7"/>
      <c r="TSG262" s="7"/>
      <c r="TSH262" s="7"/>
      <c r="TSI262" s="7"/>
      <c r="TSJ262" s="7"/>
      <c r="TSK262" s="7"/>
      <c r="TSL262" s="7"/>
      <c r="TSM262" s="7"/>
      <c r="TSN262" s="7"/>
      <c r="TSO262" s="7"/>
      <c r="TSP262" s="7"/>
      <c r="TSQ262" s="7"/>
      <c r="TSR262" s="7"/>
      <c r="TSS262" s="7"/>
      <c r="TST262" s="7"/>
      <c r="TSU262" s="7"/>
      <c r="TSV262" s="7"/>
      <c r="TSW262" s="7"/>
      <c r="TSX262" s="7"/>
      <c r="TSY262" s="7"/>
      <c r="TSZ262" s="7"/>
      <c r="TTA262" s="7"/>
      <c r="TTB262" s="7"/>
      <c r="TTC262" s="7"/>
      <c r="TTD262" s="7"/>
      <c r="TTE262" s="7"/>
      <c r="TTF262" s="7"/>
      <c r="TTG262" s="7"/>
      <c r="TTH262" s="7"/>
      <c r="TTI262" s="7"/>
      <c r="TTJ262" s="7"/>
      <c r="TTK262" s="7"/>
      <c r="TTL262" s="7"/>
      <c r="TTM262" s="7"/>
      <c r="TTN262" s="7"/>
      <c r="TTO262" s="7"/>
      <c r="TTP262" s="7"/>
      <c r="TTQ262" s="7"/>
      <c r="TTR262" s="7"/>
      <c r="TTS262" s="7"/>
      <c r="TTT262" s="7"/>
      <c r="TTU262" s="7"/>
      <c r="TTV262" s="7"/>
      <c r="TTW262" s="7"/>
      <c r="TTX262" s="7"/>
      <c r="TTY262" s="7"/>
      <c r="TTZ262" s="7"/>
      <c r="TUA262" s="7"/>
      <c r="TUB262" s="7"/>
      <c r="TUC262" s="7"/>
      <c r="TUD262" s="7"/>
      <c r="TUE262" s="7"/>
      <c r="TUF262" s="7"/>
      <c r="TUG262" s="7"/>
      <c r="TUH262" s="7"/>
      <c r="TUI262" s="7"/>
      <c r="TUJ262" s="7"/>
      <c r="TUK262" s="7"/>
      <c r="TUL262" s="7"/>
      <c r="TUM262" s="7"/>
      <c r="TUN262" s="7"/>
      <c r="TUO262" s="7"/>
      <c r="TUP262" s="7"/>
      <c r="TUQ262" s="7"/>
      <c r="TUR262" s="7"/>
      <c r="TUS262" s="7"/>
      <c r="TUT262" s="7"/>
      <c r="TUU262" s="7"/>
      <c r="TUV262" s="7"/>
      <c r="TUW262" s="7"/>
      <c r="TUX262" s="7"/>
      <c r="TUY262" s="7"/>
      <c r="TUZ262" s="7"/>
      <c r="TVA262" s="7"/>
      <c r="TVB262" s="7"/>
      <c r="TVC262" s="7"/>
      <c r="TVD262" s="7"/>
      <c r="TVE262" s="7"/>
      <c r="TVF262" s="7"/>
      <c r="TVG262" s="7"/>
      <c r="TVH262" s="7"/>
      <c r="TVI262" s="7"/>
      <c r="TVJ262" s="7"/>
      <c r="TVK262" s="7"/>
      <c r="TVL262" s="7"/>
      <c r="TVM262" s="7"/>
      <c r="TVN262" s="7"/>
      <c r="TVO262" s="7"/>
      <c r="TVP262" s="7"/>
      <c r="TVQ262" s="7"/>
      <c r="TVR262" s="7"/>
      <c r="TVS262" s="7"/>
      <c r="TVT262" s="7"/>
      <c r="TVU262" s="7"/>
      <c r="TVV262" s="7"/>
      <c r="TVW262" s="7"/>
      <c r="TVX262" s="7"/>
      <c r="TVY262" s="7"/>
      <c r="TVZ262" s="7"/>
      <c r="TWA262" s="7"/>
      <c r="TWB262" s="7"/>
      <c r="TWC262" s="7"/>
      <c r="TWD262" s="7"/>
      <c r="TWE262" s="7"/>
      <c r="TWF262" s="7"/>
      <c r="TWG262" s="7"/>
      <c r="TWH262" s="7"/>
      <c r="TWI262" s="7"/>
      <c r="TWJ262" s="7"/>
      <c r="TWK262" s="7"/>
      <c r="TWL262" s="7"/>
      <c r="TWM262" s="7"/>
      <c r="TWN262" s="7"/>
      <c r="TWO262" s="7"/>
      <c r="TWP262" s="7"/>
      <c r="TWQ262" s="7"/>
      <c r="TWR262" s="7"/>
      <c r="TWS262" s="7"/>
      <c r="TWT262" s="7"/>
      <c r="TWU262" s="7"/>
      <c r="TWV262" s="7"/>
      <c r="TWW262" s="7"/>
      <c r="TWX262" s="7"/>
      <c r="TWY262" s="7"/>
      <c r="TWZ262" s="7"/>
      <c r="TXA262" s="7"/>
      <c r="TXB262" s="7"/>
      <c r="TXC262" s="7"/>
      <c r="TXD262" s="7"/>
      <c r="TXE262" s="7"/>
      <c r="TXF262" s="7"/>
      <c r="TXG262" s="7"/>
      <c r="TXH262" s="7"/>
      <c r="TXI262" s="7"/>
      <c r="TXJ262" s="7"/>
      <c r="TXK262" s="7"/>
      <c r="TXL262" s="7"/>
      <c r="TXM262" s="7"/>
      <c r="TXN262" s="7"/>
      <c r="TXO262" s="7"/>
      <c r="TXP262" s="7"/>
      <c r="TXQ262" s="7"/>
      <c r="TXR262" s="7"/>
      <c r="TXS262" s="7"/>
      <c r="TXT262" s="7"/>
      <c r="TXU262" s="7"/>
      <c r="TXV262" s="7"/>
      <c r="TXW262" s="7"/>
      <c r="TXX262" s="7"/>
      <c r="TXY262" s="7"/>
      <c r="TXZ262" s="7"/>
      <c r="TYA262" s="7"/>
      <c r="TYB262" s="7"/>
      <c r="TYC262" s="7"/>
      <c r="TYD262" s="7"/>
      <c r="TYE262" s="7"/>
      <c r="TYF262" s="7"/>
      <c r="TYG262" s="7"/>
      <c r="TYH262" s="7"/>
      <c r="TYI262" s="7"/>
      <c r="TYJ262" s="7"/>
      <c r="TYK262" s="7"/>
      <c r="TYL262" s="7"/>
      <c r="TYM262" s="7"/>
      <c r="TYN262" s="7"/>
      <c r="TYO262" s="7"/>
      <c r="TYP262" s="7"/>
      <c r="TYQ262" s="7"/>
      <c r="TYR262" s="7"/>
      <c r="TYS262" s="7"/>
      <c r="TYT262" s="7"/>
      <c r="TYU262" s="7"/>
      <c r="TYV262" s="7"/>
      <c r="TYW262" s="7"/>
      <c r="TYX262" s="7"/>
      <c r="TYY262" s="7"/>
      <c r="TYZ262" s="7"/>
      <c r="TZA262" s="7"/>
      <c r="TZB262" s="7"/>
      <c r="TZC262" s="7"/>
      <c r="TZD262" s="7"/>
      <c r="TZE262" s="7"/>
      <c r="TZF262" s="7"/>
      <c r="TZG262" s="7"/>
      <c r="TZH262" s="7"/>
      <c r="TZI262" s="7"/>
      <c r="TZJ262" s="7"/>
      <c r="TZK262" s="7"/>
      <c r="TZL262" s="7"/>
      <c r="TZM262" s="7"/>
      <c r="TZN262" s="7"/>
      <c r="TZO262" s="7"/>
      <c r="TZP262" s="7"/>
      <c r="TZQ262" s="7"/>
      <c r="TZR262" s="7"/>
      <c r="TZS262" s="7"/>
      <c r="TZT262" s="7"/>
      <c r="TZU262" s="7"/>
      <c r="TZV262" s="7"/>
      <c r="TZW262" s="7"/>
      <c r="TZX262" s="7"/>
      <c r="TZY262" s="7"/>
      <c r="TZZ262" s="7"/>
      <c r="UAA262" s="7"/>
      <c r="UAB262" s="7"/>
      <c r="UAC262" s="7"/>
      <c r="UAD262" s="7"/>
      <c r="UAE262" s="7"/>
      <c r="UAF262" s="7"/>
      <c r="UAG262" s="7"/>
      <c r="UAH262" s="7"/>
      <c r="UAI262" s="7"/>
      <c r="UAJ262" s="7"/>
      <c r="UAK262" s="7"/>
      <c r="UAL262" s="7"/>
      <c r="UAM262" s="7"/>
      <c r="UAN262" s="7"/>
      <c r="UAO262" s="7"/>
      <c r="UAP262" s="7"/>
      <c r="UAQ262" s="7"/>
      <c r="UAR262" s="7"/>
      <c r="UAS262" s="7"/>
      <c r="UAT262" s="7"/>
      <c r="UAU262" s="7"/>
      <c r="UAV262" s="7"/>
      <c r="UAW262" s="7"/>
      <c r="UAX262" s="7"/>
      <c r="UAY262" s="7"/>
      <c r="UAZ262" s="7"/>
      <c r="UBA262" s="7"/>
      <c r="UBB262" s="7"/>
      <c r="UBC262" s="7"/>
      <c r="UBD262" s="7"/>
      <c r="UBE262" s="7"/>
      <c r="UBF262" s="7"/>
      <c r="UBG262" s="7"/>
      <c r="UBH262" s="7"/>
      <c r="UBI262" s="7"/>
      <c r="UBJ262" s="7"/>
      <c r="UBK262" s="7"/>
      <c r="UBL262" s="7"/>
      <c r="UBM262" s="7"/>
      <c r="UBN262" s="7"/>
      <c r="UBO262" s="7"/>
      <c r="UBP262" s="7"/>
      <c r="UBQ262" s="7"/>
      <c r="UBR262" s="7"/>
      <c r="UBS262" s="7"/>
      <c r="UBT262" s="7"/>
      <c r="UBU262" s="7"/>
      <c r="UBV262" s="7"/>
      <c r="UBW262" s="7"/>
      <c r="UBX262" s="7"/>
      <c r="UBY262" s="7"/>
      <c r="UBZ262" s="7"/>
      <c r="UCA262" s="7"/>
      <c r="UCB262" s="7"/>
      <c r="UCC262" s="7"/>
      <c r="UCD262" s="7"/>
      <c r="UCE262" s="7"/>
      <c r="UCF262" s="7"/>
      <c r="UCG262" s="7"/>
      <c r="UCH262" s="7"/>
      <c r="UCI262" s="7"/>
      <c r="UCJ262" s="7"/>
      <c r="UCK262" s="7"/>
      <c r="UCL262" s="7"/>
      <c r="UCM262" s="7"/>
      <c r="UCN262" s="7"/>
      <c r="UCO262" s="7"/>
      <c r="UCP262" s="7"/>
      <c r="UCQ262" s="7"/>
      <c r="UCR262" s="7"/>
      <c r="UCS262" s="7"/>
      <c r="UCT262" s="7"/>
      <c r="UCU262" s="7"/>
      <c r="UCV262" s="7"/>
      <c r="UCW262" s="7"/>
      <c r="UCX262" s="7"/>
      <c r="UCY262" s="7"/>
      <c r="UCZ262" s="7"/>
      <c r="UDA262" s="7"/>
      <c r="UDB262" s="7"/>
      <c r="UDC262" s="7"/>
      <c r="UDD262" s="7"/>
      <c r="UDE262" s="7"/>
      <c r="UDF262" s="7"/>
      <c r="UDG262" s="7"/>
      <c r="UDH262" s="7"/>
      <c r="UDI262" s="7"/>
      <c r="UDJ262" s="7"/>
      <c r="UDK262" s="7"/>
      <c r="UDL262" s="7"/>
      <c r="UDM262" s="7"/>
      <c r="UDN262" s="7"/>
      <c r="UDO262" s="7"/>
      <c r="UDP262" s="7"/>
      <c r="UDQ262" s="7"/>
      <c r="UDR262" s="7"/>
      <c r="UDS262" s="7"/>
      <c r="UDT262" s="7"/>
      <c r="UDU262" s="7"/>
      <c r="UDV262" s="7"/>
      <c r="UDW262" s="7"/>
      <c r="UDX262" s="7"/>
      <c r="UDY262" s="7"/>
      <c r="UDZ262" s="7"/>
      <c r="UEA262" s="7"/>
      <c r="UEB262" s="7"/>
      <c r="UEC262" s="7"/>
      <c r="UED262" s="7"/>
      <c r="UEE262" s="7"/>
      <c r="UEF262" s="7"/>
      <c r="UEG262" s="7"/>
      <c r="UEH262" s="7"/>
      <c r="UEI262" s="7"/>
      <c r="UEJ262" s="7"/>
      <c r="UEK262" s="7"/>
      <c r="UEL262" s="7"/>
      <c r="UEM262" s="7"/>
      <c r="UEN262" s="7"/>
      <c r="UEO262" s="7"/>
      <c r="UEP262" s="7"/>
      <c r="UEQ262" s="7"/>
      <c r="UER262" s="7"/>
      <c r="UES262" s="7"/>
      <c r="UET262" s="7"/>
      <c r="UEU262" s="7"/>
      <c r="UEV262" s="7"/>
      <c r="UEW262" s="7"/>
      <c r="UEX262" s="7"/>
      <c r="UEY262" s="7"/>
      <c r="UEZ262" s="7"/>
      <c r="UFA262" s="7"/>
      <c r="UFB262" s="7"/>
      <c r="UFC262" s="7"/>
      <c r="UFD262" s="7"/>
      <c r="UFE262" s="7"/>
      <c r="UFF262" s="7"/>
      <c r="UFG262" s="7"/>
      <c r="UFH262" s="7"/>
      <c r="UFI262" s="7"/>
      <c r="UFJ262" s="7"/>
      <c r="UFK262" s="7"/>
      <c r="UFL262" s="7"/>
      <c r="UFM262" s="7"/>
      <c r="UFN262" s="7"/>
      <c r="UFO262" s="7"/>
      <c r="UFP262" s="7"/>
      <c r="UFQ262" s="7"/>
      <c r="UFR262" s="7"/>
      <c r="UFS262" s="7"/>
      <c r="UFT262" s="7"/>
      <c r="UFU262" s="7"/>
      <c r="UFV262" s="7"/>
      <c r="UFW262" s="7"/>
      <c r="UFX262" s="7"/>
      <c r="UFY262" s="7"/>
      <c r="UFZ262" s="7"/>
      <c r="UGA262" s="7"/>
      <c r="UGB262" s="7"/>
      <c r="UGC262" s="7"/>
      <c r="UGD262" s="7"/>
      <c r="UGE262" s="7"/>
      <c r="UGF262" s="7"/>
      <c r="UGG262" s="7"/>
      <c r="UGH262" s="7"/>
      <c r="UGI262" s="7"/>
      <c r="UGJ262" s="7"/>
      <c r="UGK262" s="7"/>
      <c r="UGL262" s="7"/>
      <c r="UGM262" s="7"/>
      <c r="UGN262" s="7"/>
      <c r="UGO262" s="7"/>
      <c r="UGP262" s="7"/>
      <c r="UGQ262" s="7"/>
      <c r="UGR262" s="7"/>
      <c r="UGS262" s="7"/>
      <c r="UGT262" s="7"/>
      <c r="UGU262" s="7"/>
      <c r="UGV262" s="7"/>
      <c r="UGW262" s="7"/>
      <c r="UGX262" s="7"/>
      <c r="UGY262" s="7"/>
      <c r="UGZ262" s="7"/>
      <c r="UHA262" s="7"/>
      <c r="UHB262" s="7"/>
      <c r="UHC262" s="7"/>
      <c r="UHD262" s="7"/>
      <c r="UHE262" s="7"/>
      <c r="UHF262" s="7"/>
      <c r="UHG262" s="7"/>
      <c r="UHH262" s="7"/>
      <c r="UHI262" s="7"/>
      <c r="UHJ262" s="7"/>
      <c r="UHK262" s="7"/>
      <c r="UHL262" s="7"/>
      <c r="UHM262" s="7"/>
      <c r="UHN262" s="7"/>
      <c r="UHO262" s="7"/>
      <c r="UHP262" s="7"/>
      <c r="UHQ262" s="7"/>
      <c r="UHR262" s="7"/>
      <c r="UHS262" s="7"/>
      <c r="UHT262" s="7"/>
      <c r="UHU262" s="7"/>
      <c r="UHV262" s="7"/>
      <c r="UHW262" s="7"/>
      <c r="UHX262" s="7"/>
      <c r="UHY262" s="7"/>
      <c r="UHZ262" s="7"/>
      <c r="UIA262" s="7"/>
      <c r="UIB262" s="7"/>
      <c r="UIC262" s="7"/>
      <c r="UID262" s="7"/>
      <c r="UIE262" s="7"/>
      <c r="UIF262" s="7"/>
      <c r="UIG262" s="7"/>
      <c r="UIH262" s="7"/>
      <c r="UII262" s="7"/>
      <c r="UIJ262" s="7"/>
      <c r="UIK262" s="7"/>
      <c r="UIL262" s="7"/>
      <c r="UIM262" s="7"/>
      <c r="UIN262" s="7"/>
      <c r="UIO262" s="7"/>
      <c r="UIP262" s="7"/>
      <c r="UIQ262" s="7"/>
      <c r="UIR262" s="7"/>
      <c r="UIS262" s="7"/>
      <c r="UIT262" s="7"/>
      <c r="UIU262" s="7"/>
      <c r="UIV262" s="7"/>
      <c r="UIW262" s="7"/>
      <c r="UIX262" s="7"/>
      <c r="UIY262" s="7"/>
      <c r="UIZ262" s="7"/>
      <c r="UJA262" s="7"/>
      <c r="UJB262" s="7"/>
      <c r="UJC262" s="7"/>
      <c r="UJD262" s="7"/>
      <c r="UJE262" s="7"/>
      <c r="UJF262" s="7"/>
      <c r="UJG262" s="7"/>
      <c r="UJH262" s="7"/>
      <c r="UJI262" s="7"/>
      <c r="UJJ262" s="7"/>
      <c r="UJK262" s="7"/>
      <c r="UJL262" s="7"/>
      <c r="UJM262" s="7"/>
      <c r="UJN262" s="7"/>
      <c r="UJO262" s="7"/>
      <c r="UJP262" s="7"/>
      <c r="UJQ262" s="7"/>
      <c r="UJR262" s="7"/>
      <c r="UJS262" s="7"/>
      <c r="UJT262" s="7"/>
      <c r="UJU262" s="7"/>
      <c r="UJV262" s="7"/>
      <c r="UJW262" s="7"/>
      <c r="UJX262" s="7"/>
      <c r="UJY262" s="7"/>
      <c r="UJZ262" s="7"/>
      <c r="UKA262" s="7"/>
      <c r="UKB262" s="7"/>
      <c r="UKC262" s="7"/>
      <c r="UKD262" s="7"/>
      <c r="UKE262" s="7"/>
      <c r="UKF262" s="7"/>
      <c r="UKG262" s="7"/>
      <c r="UKH262" s="7"/>
      <c r="UKI262" s="7"/>
      <c r="UKJ262" s="7"/>
      <c r="UKK262" s="7"/>
      <c r="UKL262" s="7"/>
      <c r="UKM262" s="7"/>
      <c r="UKN262" s="7"/>
      <c r="UKO262" s="7"/>
      <c r="UKP262" s="7"/>
      <c r="UKQ262" s="7"/>
      <c r="UKR262" s="7"/>
      <c r="UKS262" s="7"/>
      <c r="UKT262" s="7"/>
      <c r="UKU262" s="7"/>
      <c r="UKV262" s="7"/>
      <c r="UKW262" s="7"/>
      <c r="UKX262" s="7"/>
      <c r="UKY262" s="7"/>
      <c r="UKZ262" s="7"/>
      <c r="ULA262" s="7"/>
      <c r="ULB262" s="7"/>
      <c r="ULC262" s="7"/>
      <c r="ULD262" s="7"/>
      <c r="ULE262" s="7"/>
      <c r="ULF262" s="7"/>
      <c r="ULG262" s="7"/>
      <c r="ULH262" s="7"/>
      <c r="ULI262" s="7"/>
      <c r="ULJ262" s="7"/>
      <c r="ULK262" s="7"/>
      <c r="ULL262" s="7"/>
      <c r="ULM262" s="7"/>
      <c r="ULN262" s="7"/>
      <c r="ULO262" s="7"/>
      <c r="ULP262" s="7"/>
      <c r="ULQ262" s="7"/>
      <c r="ULR262" s="7"/>
      <c r="ULS262" s="7"/>
      <c r="ULT262" s="7"/>
      <c r="ULU262" s="7"/>
      <c r="ULV262" s="7"/>
      <c r="ULW262" s="7"/>
      <c r="ULX262" s="7"/>
      <c r="ULY262" s="7"/>
      <c r="ULZ262" s="7"/>
      <c r="UMA262" s="7"/>
      <c r="UMB262" s="7"/>
      <c r="UMC262" s="7"/>
      <c r="UMD262" s="7"/>
      <c r="UME262" s="7"/>
      <c r="UMF262" s="7"/>
      <c r="UMG262" s="7"/>
      <c r="UMH262" s="7"/>
      <c r="UMI262" s="7"/>
      <c r="UMJ262" s="7"/>
      <c r="UMK262" s="7"/>
      <c r="UML262" s="7"/>
      <c r="UMM262" s="7"/>
      <c r="UMN262" s="7"/>
      <c r="UMO262" s="7"/>
      <c r="UMP262" s="7"/>
      <c r="UMQ262" s="7"/>
      <c r="UMR262" s="7"/>
      <c r="UMS262" s="7"/>
      <c r="UMT262" s="7"/>
      <c r="UMU262" s="7"/>
      <c r="UMV262" s="7"/>
      <c r="UMW262" s="7"/>
      <c r="UMX262" s="7"/>
      <c r="UMY262" s="7"/>
      <c r="UMZ262" s="7"/>
      <c r="UNA262" s="7"/>
      <c r="UNB262" s="7"/>
      <c r="UNC262" s="7"/>
      <c r="UND262" s="7"/>
      <c r="UNE262" s="7"/>
      <c r="UNF262" s="7"/>
      <c r="UNG262" s="7"/>
      <c r="UNH262" s="7"/>
      <c r="UNI262" s="7"/>
      <c r="UNJ262" s="7"/>
      <c r="UNK262" s="7"/>
      <c r="UNL262" s="7"/>
      <c r="UNM262" s="7"/>
      <c r="UNN262" s="7"/>
      <c r="UNO262" s="7"/>
      <c r="UNP262" s="7"/>
      <c r="UNQ262" s="7"/>
      <c r="UNR262" s="7"/>
      <c r="UNS262" s="7"/>
      <c r="UNT262" s="7"/>
      <c r="UNU262" s="7"/>
      <c r="UNV262" s="7"/>
      <c r="UNW262" s="7"/>
      <c r="UNX262" s="7"/>
      <c r="UNY262" s="7"/>
      <c r="UNZ262" s="7"/>
      <c r="UOA262" s="7"/>
      <c r="UOB262" s="7"/>
      <c r="UOC262" s="7"/>
      <c r="UOD262" s="7"/>
      <c r="UOE262" s="7"/>
      <c r="UOF262" s="7"/>
      <c r="UOG262" s="7"/>
      <c r="UOH262" s="7"/>
      <c r="UOI262" s="7"/>
      <c r="UOJ262" s="7"/>
      <c r="UOK262" s="7"/>
      <c r="UOL262" s="7"/>
      <c r="UOM262" s="7"/>
      <c r="UON262" s="7"/>
      <c r="UOO262" s="7"/>
      <c r="UOP262" s="7"/>
      <c r="UOQ262" s="7"/>
      <c r="UOR262" s="7"/>
      <c r="UOS262" s="7"/>
      <c r="UOT262" s="7"/>
      <c r="UOU262" s="7"/>
      <c r="UOV262" s="7"/>
      <c r="UOW262" s="7"/>
      <c r="UOX262" s="7"/>
      <c r="UOY262" s="7"/>
      <c r="UOZ262" s="7"/>
      <c r="UPA262" s="7"/>
      <c r="UPB262" s="7"/>
      <c r="UPC262" s="7"/>
      <c r="UPD262" s="7"/>
      <c r="UPE262" s="7"/>
      <c r="UPF262" s="7"/>
      <c r="UPG262" s="7"/>
      <c r="UPH262" s="7"/>
      <c r="UPI262" s="7"/>
      <c r="UPJ262" s="7"/>
      <c r="UPK262" s="7"/>
      <c r="UPL262" s="7"/>
      <c r="UPM262" s="7"/>
      <c r="UPN262" s="7"/>
      <c r="UPO262" s="7"/>
      <c r="UPP262" s="7"/>
      <c r="UPQ262" s="7"/>
      <c r="UPR262" s="7"/>
      <c r="UPS262" s="7"/>
      <c r="UPT262" s="7"/>
      <c r="UPU262" s="7"/>
      <c r="UPV262" s="7"/>
      <c r="UPW262" s="7"/>
      <c r="UPX262" s="7"/>
      <c r="UPY262" s="7"/>
      <c r="UPZ262" s="7"/>
      <c r="UQA262" s="7"/>
      <c r="UQB262" s="7"/>
      <c r="UQC262" s="7"/>
      <c r="UQD262" s="7"/>
      <c r="UQE262" s="7"/>
      <c r="UQF262" s="7"/>
      <c r="UQG262" s="7"/>
      <c r="UQH262" s="7"/>
      <c r="UQI262" s="7"/>
      <c r="UQJ262" s="7"/>
      <c r="UQK262" s="7"/>
      <c r="UQL262" s="7"/>
      <c r="UQM262" s="7"/>
      <c r="UQN262" s="7"/>
      <c r="UQO262" s="7"/>
      <c r="UQP262" s="7"/>
      <c r="UQQ262" s="7"/>
      <c r="UQR262" s="7"/>
      <c r="UQS262" s="7"/>
      <c r="UQT262" s="7"/>
      <c r="UQU262" s="7"/>
      <c r="UQV262" s="7"/>
      <c r="UQW262" s="7"/>
      <c r="UQX262" s="7"/>
      <c r="UQY262" s="7"/>
      <c r="UQZ262" s="7"/>
      <c r="URA262" s="7"/>
      <c r="URB262" s="7"/>
      <c r="URC262" s="7"/>
      <c r="URD262" s="7"/>
      <c r="URE262" s="7"/>
      <c r="URF262" s="7"/>
      <c r="URG262" s="7"/>
      <c r="URH262" s="7"/>
      <c r="URI262" s="7"/>
      <c r="URJ262" s="7"/>
      <c r="URK262" s="7"/>
      <c r="URL262" s="7"/>
      <c r="URM262" s="7"/>
      <c r="URN262" s="7"/>
      <c r="URO262" s="7"/>
      <c r="URP262" s="7"/>
      <c r="URQ262" s="7"/>
      <c r="URR262" s="7"/>
      <c r="URS262" s="7"/>
      <c r="URT262" s="7"/>
      <c r="URU262" s="7"/>
      <c r="URV262" s="7"/>
      <c r="URW262" s="7"/>
      <c r="URX262" s="7"/>
      <c r="URY262" s="7"/>
      <c r="URZ262" s="7"/>
      <c r="USA262" s="7"/>
      <c r="USB262" s="7"/>
      <c r="USC262" s="7"/>
      <c r="USD262" s="7"/>
      <c r="USE262" s="7"/>
      <c r="USF262" s="7"/>
      <c r="USG262" s="7"/>
      <c r="USH262" s="7"/>
      <c r="USI262" s="7"/>
      <c r="USJ262" s="7"/>
      <c r="USK262" s="7"/>
      <c r="USL262" s="7"/>
      <c r="USM262" s="7"/>
      <c r="USN262" s="7"/>
      <c r="USO262" s="7"/>
      <c r="USP262" s="7"/>
      <c r="USQ262" s="7"/>
      <c r="USR262" s="7"/>
      <c r="USS262" s="7"/>
      <c r="UST262" s="7"/>
      <c r="USU262" s="7"/>
      <c r="USV262" s="7"/>
      <c r="USW262" s="7"/>
      <c r="USX262" s="7"/>
      <c r="USY262" s="7"/>
      <c r="USZ262" s="7"/>
      <c r="UTA262" s="7"/>
      <c r="UTB262" s="7"/>
      <c r="UTC262" s="7"/>
      <c r="UTD262" s="7"/>
      <c r="UTE262" s="7"/>
      <c r="UTF262" s="7"/>
      <c r="UTG262" s="7"/>
      <c r="UTH262" s="7"/>
      <c r="UTI262" s="7"/>
      <c r="UTJ262" s="7"/>
      <c r="UTK262" s="7"/>
      <c r="UTL262" s="7"/>
      <c r="UTM262" s="7"/>
      <c r="UTN262" s="7"/>
      <c r="UTO262" s="7"/>
      <c r="UTP262" s="7"/>
      <c r="UTQ262" s="7"/>
      <c r="UTR262" s="7"/>
      <c r="UTS262" s="7"/>
      <c r="UTT262" s="7"/>
      <c r="UTU262" s="7"/>
      <c r="UTV262" s="7"/>
      <c r="UTW262" s="7"/>
      <c r="UTX262" s="7"/>
      <c r="UTY262" s="7"/>
      <c r="UTZ262" s="7"/>
      <c r="UUA262" s="7"/>
      <c r="UUB262" s="7"/>
      <c r="UUC262" s="7"/>
      <c r="UUD262" s="7"/>
      <c r="UUE262" s="7"/>
      <c r="UUF262" s="7"/>
      <c r="UUG262" s="7"/>
      <c r="UUH262" s="7"/>
      <c r="UUI262" s="7"/>
      <c r="UUJ262" s="7"/>
      <c r="UUK262" s="7"/>
      <c r="UUL262" s="7"/>
      <c r="UUM262" s="7"/>
      <c r="UUN262" s="7"/>
      <c r="UUO262" s="7"/>
      <c r="UUP262" s="7"/>
      <c r="UUQ262" s="7"/>
      <c r="UUR262" s="7"/>
      <c r="UUS262" s="7"/>
      <c r="UUT262" s="7"/>
      <c r="UUU262" s="7"/>
      <c r="UUV262" s="7"/>
      <c r="UUW262" s="7"/>
      <c r="UUX262" s="7"/>
      <c r="UUY262" s="7"/>
      <c r="UUZ262" s="7"/>
      <c r="UVA262" s="7"/>
      <c r="UVB262" s="7"/>
      <c r="UVC262" s="7"/>
      <c r="UVD262" s="7"/>
      <c r="UVE262" s="7"/>
      <c r="UVF262" s="7"/>
      <c r="UVG262" s="7"/>
      <c r="UVH262" s="7"/>
      <c r="UVI262" s="7"/>
      <c r="UVJ262" s="7"/>
      <c r="UVK262" s="7"/>
      <c r="UVL262" s="7"/>
      <c r="UVM262" s="7"/>
      <c r="UVN262" s="7"/>
      <c r="UVO262" s="7"/>
      <c r="UVP262" s="7"/>
      <c r="UVQ262" s="7"/>
      <c r="UVR262" s="7"/>
      <c r="UVS262" s="7"/>
      <c r="UVT262" s="7"/>
      <c r="UVU262" s="7"/>
      <c r="UVV262" s="7"/>
      <c r="UVW262" s="7"/>
      <c r="UVX262" s="7"/>
      <c r="UVY262" s="7"/>
      <c r="UVZ262" s="7"/>
      <c r="UWA262" s="7"/>
      <c r="UWB262" s="7"/>
      <c r="UWC262" s="7"/>
      <c r="UWD262" s="7"/>
      <c r="UWE262" s="7"/>
      <c r="UWF262" s="7"/>
      <c r="UWG262" s="7"/>
      <c r="UWH262" s="7"/>
      <c r="UWI262" s="7"/>
      <c r="UWJ262" s="7"/>
      <c r="UWK262" s="7"/>
      <c r="UWL262" s="7"/>
      <c r="UWM262" s="7"/>
      <c r="UWN262" s="7"/>
      <c r="UWO262" s="7"/>
      <c r="UWP262" s="7"/>
      <c r="UWQ262" s="7"/>
      <c r="UWR262" s="7"/>
      <c r="UWS262" s="7"/>
      <c r="UWT262" s="7"/>
      <c r="UWU262" s="7"/>
      <c r="UWV262" s="7"/>
      <c r="UWW262" s="7"/>
      <c r="UWX262" s="7"/>
      <c r="UWY262" s="7"/>
      <c r="UWZ262" s="7"/>
      <c r="UXA262" s="7"/>
      <c r="UXB262" s="7"/>
      <c r="UXC262" s="7"/>
      <c r="UXD262" s="7"/>
      <c r="UXE262" s="7"/>
      <c r="UXF262" s="7"/>
      <c r="UXG262" s="7"/>
      <c r="UXH262" s="7"/>
      <c r="UXI262" s="7"/>
      <c r="UXJ262" s="7"/>
      <c r="UXK262" s="7"/>
      <c r="UXL262" s="7"/>
      <c r="UXM262" s="7"/>
      <c r="UXN262" s="7"/>
      <c r="UXO262" s="7"/>
      <c r="UXP262" s="7"/>
      <c r="UXQ262" s="7"/>
      <c r="UXR262" s="7"/>
      <c r="UXS262" s="7"/>
      <c r="UXT262" s="7"/>
      <c r="UXU262" s="7"/>
      <c r="UXV262" s="7"/>
      <c r="UXW262" s="7"/>
      <c r="UXX262" s="7"/>
      <c r="UXY262" s="7"/>
      <c r="UXZ262" s="7"/>
      <c r="UYA262" s="7"/>
      <c r="UYB262" s="7"/>
      <c r="UYC262" s="7"/>
      <c r="UYD262" s="7"/>
      <c r="UYE262" s="7"/>
      <c r="UYF262" s="7"/>
      <c r="UYG262" s="7"/>
      <c r="UYH262" s="7"/>
      <c r="UYI262" s="7"/>
      <c r="UYJ262" s="7"/>
      <c r="UYK262" s="7"/>
      <c r="UYL262" s="7"/>
      <c r="UYM262" s="7"/>
      <c r="UYN262" s="7"/>
      <c r="UYO262" s="7"/>
      <c r="UYP262" s="7"/>
      <c r="UYQ262" s="7"/>
      <c r="UYR262" s="7"/>
      <c r="UYS262" s="7"/>
      <c r="UYT262" s="7"/>
      <c r="UYU262" s="7"/>
      <c r="UYV262" s="7"/>
      <c r="UYW262" s="7"/>
      <c r="UYX262" s="7"/>
      <c r="UYY262" s="7"/>
      <c r="UYZ262" s="7"/>
      <c r="UZA262" s="7"/>
      <c r="UZB262" s="7"/>
      <c r="UZC262" s="7"/>
      <c r="UZD262" s="7"/>
      <c r="UZE262" s="7"/>
      <c r="UZF262" s="7"/>
      <c r="UZG262" s="7"/>
      <c r="UZH262" s="7"/>
      <c r="UZI262" s="7"/>
      <c r="UZJ262" s="7"/>
      <c r="UZK262" s="7"/>
      <c r="UZL262" s="7"/>
      <c r="UZM262" s="7"/>
      <c r="UZN262" s="7"/>
      <c r="UZO262" s="7"/>
      <c r="UZP262" s="7"/>
      <c r="UZQ262" s="7"/>
      <c r="UZR262" s="7"/>
      <c r="UZS262" s="7"/>
      <c r="UZT262" s="7"/>
      <c r="UZU262" s="7"/>
      <c r="UZV262" s="7"/>
      <c r="UZW262" s="7"/>
      <c r="UZX262" s="7"/>
      <c r="UZY262" s="7"/>
      <c r="UZZ262" s="7"/>
      <c r="VAA262" s="7"/>
      <c r="VAB262" s="7"/>
      <c r="VAC262" s="7"/>
      <c r="VAD262" s="7"/>
      <c r="VAE262" s="7"/>
      <c r="VAF262" s="7"/>
      <c r="VAG262" s="7"/>
      <c r="VAH262" s="7"/>
      <c r="VAI262" s="7"/>
      <c r="VAJ262" s="7"/>
      <c r="VAK262" s="7"/>
      <c r="VAL262" s="7"/>
      <c r="VAM262" s="7"/>
      <c r="VAN262" s="7"/>
      <c r="VAO262" s="7"/>
      <c r="VAP262" s="7"/>
      <c r="VAQ262" s="7"/>
      <c r="VAR262" s="7"/>
      <c r="VAS262" s="7"/>
      <c r="VAT262" s="7"/>
      <c r="VAU262" s="7"/>
      <c r="VAV262" s="7"/>
      <c r="VAW262" s="7"/>
      <c r="VAX262" s="7"/>
      <c r="VAY262" s="7"/>
      <c r="VAZ262" s="7"/>
      <c r="VBA262" s="7"/>
      <c r="VBB262" s="7"/>
      <c r="VBC262" s="7"/>
      <c r="VBD262" s="7"/>
      <c r="VBE262" s="7"/>
      <c r="VBF262" s="7"/>
      <c r="VBG262" s="7"/>
      <c r="VBH262" s="7"/>
      <c r="VBI262" s="7"/>
      <c r="VBJ262" s="7"/>
      <c r="VBK262" s="7"/>
      <c r="VBL262" s="7"/>
      <c r="VBM262" s="7"/>
      <c r="VBN262" s="7"/>
      <c r="VBO262" s="7"/>
      <c r="VBP262" s="7"/>
      <c r="VBQ262" s="7"/>
      <c r="VBR262" s="7"/>
      <c r="VBS262" s="7"/>
      <c r="VBT262" s="7"/>
      <c r="VBU262" s="7"/>
      <c r="VBV262" s="7"/>
      <c r="VBW262" s="7"/>
      <c r="VBX262" s="7"/>
      <c r="VBY262" s="7"/>
      <c r="VBZ262" s="7"/>
      <c r="VCA262" s="7"/>
      <c r="VCB262" s="7"/>
      <c r="VCC262" s="7"/>
      <c r="VCD262" s="7"/>
      <c r="VCE262" s="7"/>
      <c r="VCF262" s="7"/>
      <c r="VCG262" s="7"/>
      <c r="VCH262" s="7"/>
      <c r="VCI262" s="7"/>
      <c r="VCJ262" s="7"/>
      <c r="VCK262" s="7"/>
      <c r="VCL262" s="7"/>
      <c r="VCM262" s="7"/>
      <c r="VCN262" s="7"/>
      <c r="VCO262" s="7"/>
      <c r="VCP262" s="7"/>
      <c r="VCQ262" s="7"/>
      <c r="VCR262" s="7"/>
      <c r="VCS262" s="7"/>
      <c r="VCT262" s="7"/>
      <c r="VCU262" s="7"/>
      <c r="VCV262" s="7"/>
      <c r="VCW262" s="7"/>
      <c r="VCX262" s="7"/>
      <c r="VCY262" s="7"/>
      <c r="VCZ262" s="7"/>
      <c r="VDA262" s="7"/>
      <c r="VDB262" s="7"/>
      <c r="VDC262" s="7"/>
      <c r="VDD262" s="7"/>
      <c r="VDE262" s="7"/>
      <c r="VDF262" s="7"/>
      <c r="VDG262" s="7"/>
      <c r="VDH262" s="7"/>
      <c r="VDI262" s="7"/>
      <c r="VDJ262" s="7"/>
      <c r="VDK262" s="7"/>
      <c r="VDL262" s="7"/>
      <c r="VDM262" s="7"/>
      <c r="VDN262" s="7"/>
      <c r="VDO262" s="7"/>
      <c r="VDP262" s="7"/>
      <c r="VDQ262" s="7"/>
      <c r="VDR262" s="7"/>
      <c r="VDS262" s="7"/>
      <c r="VDT262" s="7"/>
      <c r="VDU262" s="7"/>
      <c r="VDV262" s="7"/>
      <c r="VDW262" s="7"/>
      <c r="VDX262" s="7"/>
      <c r="VDY262" s="7"/>
      <c r="VDZ262" s="7"/>
      <c r="VEA262" s="7"/>
      <c r="VEB262" s="7"/>
      <c r="VEC262" s="7"/>
      <c r="VED262" s="7"/>
      <c r="VEE262" s="7"/>
      <c r="VEF262" s="7"/>
      <c r="VEG262" s="7"/>
      <c r="VEH262" s="7"/>
      <c r="VEI262" s="7"/>
      <c r="VEJ262" s="7"/>
      <c r="VEK262" s="7"/>
      <c r="VEL262" s="7"/>
      <c r="VEM262" s="7"/>
      <c r="VEN262" s="7"/>
      <c r="VEO262" s="7"/>
      <c r="VEP262" s="7"/>
      <c r="VEQ262" s="7"/>
      <c r="VER262" s="7"/>
      <c r="VES262" s="7"/>
      <c r="VET262" s="7"/>
      <c r="VEU262" s="7"/>
      <c r="VEV262" s="7"/>
      <c r="VEW262" s="7"/>
      <c r="VEX262" s="7"/>
      <c r="VEY262" s="7"/>
      <c r="VEZ262" s="7"/>
      <c r="VFA262" s="7"/>
      <c r="VFB262" s="7"/>
      <c r="VFC262" s="7"/>
      <c r="VFD262" s="7"/>
      <c r="VFE262" s="7"/>
      <c r="VFF262" s="7"/>
      <c r="VFG262" s="7"/>
      <c r="VFH262" s="7"/>
      <c r="VFI262" s="7"/>
      <c r="VFJ262" s="7"/>
      <c r="VFK262" s="7"/>
      <c r="VFL262" s="7"/>
      <c r="VFM262" s="7"/>
      <c r="VFN262" s="7"/>
      <c r="VFO262" s="7"/>
      <c r="VFP262" s="7"/>
      <c r="VFQ262" s="7"/>
      <c r="VFR262" s="7"/>
      <c r="VFS262" s="7"/>
      <c r="VFT262" s="7"/>
      <c r="VFU262" s="7"/>
      <c r="VFV262" s="7"/>
      <c r="VFW262" s="7"/>
      <c r="VFX262" s="7"/>
      <c r="VFY262" s="7"/>
      <c r="VFZ262" s="7"/>
      <c r="VGA262" s="7"/>
      <c r="VGB262" s="7"/>
      <c r="VGC262" s="7"/>
      <c r="VGD262" s="7"/>
      <c r="VGE262" s="7"/>
      <c r="VGF262" s="7"/>
      <c r="VGG262" s="7"/>
      <c r="VGH262" s="7"/>
      <c r="VGI262" s="7"/>
      <c r="VGJ262" s="7"/>
      <c r="VGK262" s="7"/>
      <c r="VGL262" s="7"/>
      <c r="VGM262" s="7"/>
      <c r="VGN262" s="7"/>
      <c r="VGO262" s="7"/>
      <c r="VGP262" s="7"/>
      <c r="VGQ262" s="7"/>
      <c r="VGR262" s="7"/>
      <c r="VGS262" s="7"/>
      <c r="VGT262" s="7"/>
      <c r="VGU262" s="7"/>
      <c r="VGV262" s="7"/>
      <c r="VGW262" s="7"/>
      <c r="VGX262" s="7"/>
      <c r="VGY262" s="7"/>
      <c r="VGZ262" s="7"/>
      <c r="VHA262" s="7"/>
      <c r="VHB262" s="7"/>
      <c r="VHC262" s="7"/>
      <c r="VHD262" s="7"/>
      <c r="VHE262" s="7"/>
      <c r="VHF262" s="7"/>
      <c r="VHG262" s="7"/>
      <c r="VHH262" s="7"/>
      <c r="VHI262" s="7"/>
      <c r="VHJ262" s="7"/>
      <c r="VHK262" s="7"/>
      <c r="VHL262" s="7"/>
      <c r="VHM262" s="7"/>
      <c r="VHN262" s="7"/>
      <c r="VHO262" s="7"/>
      <c r="VHP262" s="7"/>
      <c r="VHQ262" s="7"/>
      <c r="VHR262" s="7"/>
      <c r="VHS262" s="7"/>
      <c r="VHT262" s="7"/>
      <c r="VHU262" s="7"/>
      <c r="VHV262" s="7"/>
      <c r="VHW262" s="7"/>
      <c r="VHX262" s="7"/>
      <c r="VHY262" s="7"/>
      <c r="VHZ262" s="7"/>
      <c r="VIA262" s="7"/>
      <c r="VIB262" s="7"/>
      <c r="VIC262" s="7"/>
      <c r="VID262" s="7"/>
      <c r="VIE262" s="7"/>
      <c r="VIF262" s="7"/>
      <c r="VIG262" s="7"/>
      <c r="VIH262" s="7"/>
      <c r="VII262" s="7"/>
      <c r="VIJ262" s="7"/>
      <c r="VIK262" s="7"/>
      <c r="VIL262" s="7"/>
      <c r="VIM262" s="7"/>
      <c r="VIN262" s="7"/>
      <c r="VIO262" s="7"/>
      <c r="VIP262" s="7"/>
      <c r="VIQ262" s="7"/>
      <c r="VIR262" s="7"/>
      <c r="VIS262" s="7"/>
      <c r="VIT262" s="7"/>
      <c r="VIU262" s="7"/>
      <c r="VIV262" s="7"/>
      <c r="VIW262" s="7"/>
      <c r="VIX262" s="7"/>
      <c r="VIY262" s="7"/>
      <c r="VIZ262" s="7"/>
      <c r="VJA262" s="7"/>
      <c r="VJB262" s="7"/>
      <c r="VJC262" s="7"/>
      <c r="VJD262" s="7"/>
      <c r="VJE262" s="7"/>
      <c r="VJF262" s="7"/>
      <c r="VJG262" s="7"/>
      <c r="VJH262" s="7"/>
      <c r="VJI262" s="7"/>
      <c r="VJJ262" s="7"/>
      <c r="VJK262" s="7"/>
      <c r="VJL262" s="7"/>
      <c r="VJM262" s="7"/>
      <c r="VJN262" s="7"/>
      <c r="VJO262" s="7"/>
      <c r="VJP262" s="7"/>
      <c r="VJQ262" s="7"/>
      <c r="VJR262" s="7"/>
      <c r="VJS262" s="7"/>
      <c r="VJT262" s="7"/>
      <c r="VJU262" s="7"/>
      <c r="VJV262" s="7"/>
      <c r="VJW262" s="7"/>
      <c r="VJX262" s="7"/>
      <c r="VJY262" s="7"/>
      <c r="VJZ262" s="7"/>
      <c r="VKA262" s="7"/>
      <c r="VKB262" s="7"/>
      <c r="VKC262" s="7"/>
      <c r="VKD262" s="7"/>
      <c r="VKE262" s="7"/>
      <c r="VKF262" s="7"/>
      <c r="VKG262" s="7"/>
      <c r="VKH262" s="7"/>
      <c r="VKI262" s="7"/>
      <c r="VKJ262" s="7"/>
      <c r="VKK262" s="7"/>
      <c r="VKL262" s="7"/>
      <c r="VKM262" s="7"/>
      <c r="VKN262" s="7"/>
      <c r="VKO262" s="7"/>
      <c r="VKP262" s="7"/>
      <c r="VKQ262" s="7"/>
      <c r="VKR262" s="7"/>
      <c r="VKS262" s="7"/>
      <c r="VKT262" s="7"/>
      <c r="VKU262" s="7"/>
      <c r="VKV262" s="7"/>
      <c r="VKW262" s="7"/>
      <c r="VKX262" s="7"/>
      <c r="VKY262" s="7"/>
      <c r="VKZ262" s="7"/>
      <c r="VLA262" s="7"/>
      <c r="VLB262" s="7"/>
      <c r="VLC262" s="7"/>
      <c r="VLD262" s="7"/>
      <c r="VLE262" s="7"/>
      <c r="VLF262" s="7"/>
      <c r="VLG262" s="7"/>
      <c r="VLH262" s="7"/>
      <c r="VLI262" s="7"/>
      <c r="VLJ262" s="7"/>
      <c r="VLK262" s="7"/>
      <c r="VLL262" s="7"/>
      <c r="VLM262" s="7"/>
      <c r="VLN262" s="7"/>
      <c r="VLO262" s="7"/>
      <c r="VLP262" s="7"/>
      <c r="VLQ262" s="7"/>
      <c r="VLR262" s="7"/>
      <c r="VLS262" s="7"/>
      <c r="VLT262" s="7"/>
      <c r="VLU262" s="7"/>
      <c r="VLV262" s="7"/>
      <c r="VLW262" s="7"/>
      <c r="VLX262" s="7"/>
      <c r="VLY262" s="7"/>
      <c r="VLZ262" s="7"/>
      <c r="VMA262" s="7"/>
      <c r="VMB262" s="7"/>
      <c r="VMC262" s="7"/>
      <c r="VMD262" s="7"/>
      <c r="VME262" s="7"/>
      <c r="VMF262" s="7"/>
      <c r="VMG262" s="7"/>
      <c r="VMH262" s="7"/>
      <c r="VMI262" s="7"/>
      <c r="VMJ262" s="7"/>
      <c r="VMK262" s="7"/>
      <c r="VML262" s="7"/>
      <c r="VMM262" s="7"/>
      <c r="VMN262" s="7"/>
      <c r="VMO262" s="7"/>
      <c r="VMP262" s="7"/>
      <c r="VMQ262" s="7"/>
      <c r="VMR262" s="7"/>
      <c r="VMS262" s="7"/>
      <c r="VMT262" s="7"/>
      <c r="VMU262" s="7"/>
      <c r="VMV262" s="7"/>
      <c r="VMW262" s="7"/>
      <c r="VMX262" s="7"/>
      <c r="VMY262" s="7"/>
      <c r="VMZ262" s="7"/>
      <c r="VNA262" s="7"/>
      <c r="VNB262" s="7"/>
      <c r="VNC262" s="7"/>
      <c r="VND262" s="7"/>
      <c r="VNE262" s="7"/>
      <c r="VNF262" s="7"/>
      <c r="VNG262" s="7"/>
      <c r="VNH262" s="7"/>
      <c r="VNI262" s="7"/>
      <c r="VNJ262" s="7"/>
      <c r="VNK262" s="7"/>
      <c r="VNL262" s="7"/>
      <c r="VNM262" s="7"/>
      <c r="VNN262" s="7"/>
      <c r="VNO262" s="7"/>
      <c r="VNP262" s="7"/>
      <c r="VNQ262" s="7"/>
      <c r="VNR262" s="7"/>
      <c r="VNS262" s="7"/>
      <c r="VNT262" s="7"/>
      <c r="VNU262" s="7"/>
      <c r="VNV262" s="7"/>
      <c r="VNW262" s="7"/>
      <c r="VNX262" s="7"/>
      <c r="VNY262" s="7"/>
      <c r="VNZ262" s="7"/>
      <c r="VOA262" s="7"/>
      <c r="VOB262" s="7"/>
      <c r="VOC262" s="7"/>
      <c r="VOD262" s="7"/>
      <c r="VOE262" s="7"/>
      <c r="VOF262" s="7"/>
      <c r="VOG262" s="7"/>
      <c r="VOH262" s="7"/>
      <c r="VOI262" s="7"/>
      <c r="VOJ262" s="7"/>
      <c r="VOK262" s="7"/>
      <c r="VOL262" s="7"/>
      <c r="VOM262" s="7"/>
      <c r="VON262" s="7"/>
      <c r="VOO262" s="7"/>
      <c r="VOP262" s="7"/>
      <c r="VOQ262" s="7"/>
      <c r="VOR262" s="7"/>
      <c r="VOS262" s="7"/>
      <c r="VOT262" s="7"/>
      <c r="VOU262" s="7"/>
      <c r="VOV262" s="7"/>
      <c r="VOW262" s="7"/>
      <c r="VOX262" s="7"/>
      <c r="VOY262" s="7"/>
      <c r="VOZ262" s="7"/>
      <c r="VPA262" s="7"/>
      <c r="VPB262" s="7"/>
      <c r="VPC262" s="7"/>
      <c r="VPD262" s="7"/>
      <c r="VPE262" s="7"/>
      <c r="VPF262" s="7"/>
      <c r="VPG262" s="7"/>
      <c r="VPH262" s="7"/>
      <c r="VPI262" s="7"/>
      <c r="VPJ262" s="7"/>
      <c r="VPK262" s="7"/>
      <c r="VPL262" s="7"/>
      <c r="VPM262" s="7"/>
      <c r="VPN262" s="7"/>
      <c r="VPO262" s="7"/>
      <c r="VPP262" s="7"/>
      <c r="VPQ262" s="7"/>
      <c r="VPR262" s="7"/>
      <c r="VPS262" s="7"/>
      <c r="VPT262" s="7"/>
      <c r="VPU262" s="7"/>
      <c r="VPV262" s="7"/>
      <c r="VPW262" s="7"/>
      <c r="VPX262" s="7"/>
      <c r="VPY262" s="7"/>
      <c r="VPZ262" s="7"/>
      <c r="VQA262" s="7"/>
      <c r="VQB262" s="7"/>
      <c r="VQC262" s="7"/>
      <c r="VQD262" s="7"/>
      <c r="VQE262" s="7"/>
      <c r="VQF262" s="7"/>
      <c r="VQG262" s="7"/>
      <c r="VQH262" s="7"/>
      <c r="VQI262" s="7"/>
      <c r="VQJ262" s="7"/>
      <c r="VQK262" s="7"/>
      <c r="VQL262" s="7"/>
      <c r="VQM262" s="7"/>
      <c r="VQN262" s="7"/>
      <c r="VQO262" s="7"/>
      <c r="VQP262" s="7"/>
      <c r="VQQ262" s="7"/>
      <c r="VQR262" s="7"/>
      <c r="VQS262" s="7"/>
      <c r="VQT262" s="7"/>
      <c r="VQU262" s="7"/>
      <c r="VQV262" s="7"/>
      <c r="VQW262" s="7"/>
      <c r="VQX262" s="7"/>
      <c r="VQY262" s="7"/>
      <c r="VQZ262" s="7"/>
      <c r="VRA262" s="7"/>
      <c r="VRB262" s="7"/>
      <c r="VRC262" s="7"/>
      <c r="VRD262" s="7"/>
      <c r="VRE262" s="7"/>
      <c r="VRF262" s="7"/>
      <c r="VRG262" s="7"/>
      <c r="VRH262" s="7"/>
      <c r="VRI262" s="7"/>
      <c r="VRJ262" s="7"/>
      <c r="VRK262" s="7"/>
      <c r="VRL262" s="7"/>
      <c r="VRM262" s="7"/>
      <c r="VRN262" s="7"/>
      <c r="VRO262" s="7"/>
      <c r="VRP262" s="7"/>
      <c r="VRQ262" s="7"/>
      <c r="VRR262" s="7"/>
      <c r="VRS262" s="7"/>
      <c r="VRT262" s="7"/>
      <c r="VRU262" s="7"/>
      <c r="VRV262" s="7"/>
      <c r="VRW262" s="7"/>
      <c r="VRX262" s="7"/>
      <c r="VRY262" s="7"/>
      <c r="VRZ262" s="7"/>
      <c r="VSA262" s="7"/>
      <c r="VSB262" s="7"/>
      <c r="VSC262" s="7"/>
      <c r="VSD262" s="7"/>
      <c r="VSE262" s="7"/>
      <c r="VSF262" s="7"/>
      <c r="VSG262" s="7"/>
      <c r="VSH262" s="7"/>
      <c r="VSI262" s="7"/>
      <c r="VSJ262" s="7"/>
      <c r="VSK262" s="7"/>
      <c r="VSL262" s="7"/>
      <c r="VSM262" s="7"/>
      <c r="VSN262" s="7"/>
      <c r="VSO262" s="7"/>
      <c r="VSP262" s="7"/>
      <c r="VSQ262" s="7"/>
      <c r="VSR262" s="7"/>
      <c r="VSS262" s="7"/>
      <c r="VST262" s="7"/>
      <c r="VSU262" s="7"/>
      <c r="VSV262" s="7"/>
      <c r="VSW262" s="7"/>
      <c r="VSX262" s="7"/>
      <c r="VSY262" s="7"/>
      <c r="VSZ262" s="7"/>
      <c r="VTA262" s="7"/>
      <c r="VTB262" s="7"/>
      <c r="VTC262" s="7"/>
      <c r="VTD262" s="7"/>
      <c r="VTE262" s="7"/>
      <c r="VTF262" s="7"/>
      <c r="VTG262" s="7"/>
      <c r="VTH262" s="7"/>
      <c r="VTI262" s="7"/>
      <c r="VTJ262" s="7"/>
      <c r="VTK262" s="7"/>
      <c r="VTL262" s="7"/>
      <c r="VTM262" s="7"/>
      <c r="VTN262" s="7"/>
      <c r="VTO262" s="7"/>
      <c r="VTP262" s="7"/>
      <c r="VTQ262" s="7"/>
      <c r="VTR262" s="7"/>
      <c r="VTS262" s="7"/>
      <c r="VTT262" s="7"/>
      <c r="VTU262" s="7"/>
      <c r="VTV262" s="7"/>
      <c r="VTW262" s="7"/>
      <c r="VTX262" s="7"/>
      <c r="VTY262" s="7"/>
      <c r="VTZ262" s="7"/>
      <c r="VUA262" s="7"/>
      <c r="VUB262" s="7"/>
      <c r="VUC262" s="7"/>
      <c r="VUD262" s="7"/>
      <c r="VUE262" s="7"/>
      <c r="VUF262" s="7"/>
      <c r="VUG262" s="7"/>
      <c r="VUH262" s="7"/>
      <c r="VUI262" s="7"/>
      <c r="VUJ262" s="7"/>
      <c r="VUK262" s="7"/>
      <c r="VUL262" s="7"/>
      <c r="VUM262" s="7"/>
      <c r="VUN262" s="7"/>
      <c r="VUO262" s="7"/>
      <c r="VUP262" s="7"/>
      <c r="VUQ262" s="7"/>
      <c r="VUR262" s="7"/>
      <c r="VUS262" s="7"/>
      <c r="VUT262" s="7"/>
      <c r="VUU262" s="7"/>
      <c r="VUV262" s="7"/>
      <c r="VUW262" s="7"/>
      <c r="VUX262" s="7"/>
      <c r="VUY262" s="7"/>
      <c r="VUZ262" s="7"/>
      <c r="VVA262" s="7"/>
      <c r="VVB262" s="7"/>
      <c r="VVC262" s="7"/>
      <c r="VVD262" s="7"/>
      <c r="VVE262" s="7"/>
      <c r="VVF262" s="7"/>
      <c r="VVG262" s="7"/>
      <c r="VVH262" s="7"/>
      <c r="VVI262" s="7"/>
      <c r="VVJ262" s="7"/>
      <c r="VVK262" s="7"/>
      <c r="VVL262" s="7"/>
      <c r="VVM262" s="7"/>
      <c r="VVN262" s="7"/>
      <c r="VVO262" s="7"/>
      <c r="VVP262" s="7"/>
      <c r="VVQ262" s="7"/>
      <c r="VVR262" s="7"/>
      <c r="VVS262" s="7"/>
      <c r="VVT262" s="7"/>
      <c r="VVU262" s="7"/>
      <c r="VVV262" s="7"/>
      <c r="VVW262" s="7"/>
      <c r="VVX262" s="7"/>
      <c r="VVY262" s="7"/>
      <c r="VVZ262" s="7"/>
      <c r="VWA262" s="7"/>
      <c r="VWB262" s="7"/>
      <c r="VWC262" s="7"/>
      <c r="VWD262" s="7"/>
      <c r="VWE262" s="7"/>
      <c r="VWF262" s="7"/>
      <c r="VWG262" s="7"/>
      <c r="VWH262" s="7"/>
      <c r="VWI262" s="7"/>
      <c r="VWJ262" s="7"/>
      <c r="VWK262" s="7"/>
      <c r="VWL262" s="7"/>
      <c r="VWM262" s="7"/>
      <c r="VWN262" s="7"/>
      <c r="VWO262" s="7"/>
      <c r="VWP262" s="7"/>
      <c r="VWQ262" s="7"/>
      <c r="VWR262" s="7"/>
      <c r="VWS262" s="7"/>
      <c r="VWT262" s="7"/>
      <c r="VWU262" s="7"/>
      <c r="VWV262" s="7"/>
      <c r="VWW262" s="7"/>
      <c r="VWX262" s="7"/>
      <c r="VWY262" s="7"/>
      <c r="VWZ262" s="7"/>
      <c r="VXA262" s="7"/>
      <c r="VXB262" s="7"/>
      <c r="VXC262" s="7"/>
      <c r="VXD262" s="7"/>
      <c r="VXE262" s="7"/>
      <c r="VXF262" s="7"/>
      <c r="VXG262" s="7"/>
      <c r="VXH262" s="7"/>
      <c r="VXI262" s="7"/>
      <c r="VXJ262" s="7"/>
      <c r="VXK262" s="7"/>
      <c r="VXL262" s="7"/>
      <c r="VXM262" s="7"/>
      <c r="VXN262" s="7"/>
      <c r="VXO262" s="7"/>
      <c r="VXP262" s="7"/>
      <c r="VXQ262" s="7"/>
      <c r="VXR262" s="7"/>
      <c r="VXS262" s="7"/>
      <c r="VXT262" s="7"/>
      <c r="VXU262" s="7"/>
      <c r="VXV262" s="7"/>
      <c r="VXW262" s="7"/>
      <c r="VXX262" s="7"/>
      <c r="VXY262" s="7"/>
      <c r="VXZ262" s="7"/>
      <c r="VYA262" s="7"/>
      <c r="VYB262" s="7"/>
      <c r="VYC262" s="7"/>
      <c r="VYD262" s="7"/>
      <c r="VYE262" s="7"/>
      <c r="VYF262" s="7"/>
      <c r="VYG262" s="7"/>
      <c r="VYH262" s="7"/>
      <c r="VYI262" s="7"/>
      <c r="VYJ262" s="7"/>
      <c r="VYK262" s="7"/>
      <c r="VYL262" s="7"/>
      <c r="VYM262" s="7"/>
      <c r="VYN262" s="7"/>
      <c r="VYO262" s="7"/>
      <c r="VYP262" s="7"/>
      <c r="VYQ262" s="7"/>
      <c r="VYR262" s="7"/>
      <c r="VYS262" s="7"/>
      <c r="VYT262" s="7"/>
      <c r="VYU262" s="7"/>
      <c r="VYV262" s="7"/>
      <c r="VYW262" s="7"/>
      <c r="VYX262" s="7"/>
      <c r="VYY262" s="7"/>
      <c r="VYZ262" s="7"/>
      <c r="VZA262" s="7"/>
      <c r="VZB262" s="7"/>
      <c r="VZC262" s="7"/>
      <c r="VZD262" s="7"/>
      <c r="VZE262" s="7"/>
      <c r="VZF262" s="7"/>
      <c r="VZG262" s="7"/>
      <c r="VZH262" s="7"/>
      <c r="VZI262" s="7"/>
      <c r="VZJ262" s="7"/>
      <c r="VZK262" s="7"/>
      <c r="VZL262" s="7"/>
      <c r="VZM262" s="7"/>
      <c r="VZN262" s="7"/>
      <c r="VZO262" s="7"/>
      <c r="VZP262" s="7"/>
      <c r="VZQ262" s="7"/>
      <c r="VZR262" s="7"/>
      <c r="VZS262" s="7"/>
      <c r="VZT262" s="7"/>
      <c r="VZU262" s="7"/>
      <c r="VZV262" s="7"/>
      <c r="VZW262" s="7"/>
      <c r="VZX262" s="7"/>
      <c r="VZY262" s="7"/>
      <c r="VZZ262" s="7"/>
      <c r="WAA262" s="7"/>
      <c r="WAB262" s="7"/>
      <c r="WAC262" s="7"/>
      <c r="WAD262" s="7"/>
      <c r="WAE262" s="7"/>
      <c r="WAF262" s="7"/>
      <c r="WAG262" s="7"/>
      <c r="WAH262" s="7"/>
      <c r="WAI262" s="7"/>
      <c r="WAJ262" s="7"/>
      <c r="WAK262" s="7"/>
      <c r="WAL262" s="7"/>
      <c r="WAM262" s="7"/>
      <c r="WAN262" s="7"/>
      <c r="WAO262" s="7"/>
      <c r="WAP262" s="7"/>
      <c r="WAQ262" s="7"/>
      <c r="WAR262" s="7"/>
      <c r="WAS262" s="7"/>
      <c r="WAT262" s="7"/>
      <c r="WAU262" s="7"/>
      <c r="WAV262" s="7"/>
      <c r="WAW262" s="7"/>
      <c r="WAX262" s="7"/>
      <c r="WAY262" s="7"/>
      <c r="WAZ262" s="7"/>
      <c r="WBA262" s="7"/>
      <c r="WBB262" s="7"/>
      <c r="WBC262" s="7"/>
      <c r="WBD262" s="7"/>
      <c r="WBE262" s="7"/>
      <c r="WBF262" s="7"/>
      <c r="WBG262" s="7"/>
      <c r="WBH262" s="7"/>
      <c r="WBI262" s="7"/>
      <c r="WBJ262" s="7"/>
      <c r="WBK262" s="7"/>
      <c r="WBL262" s="7"/>
      <c r="WBM262" s="7"/>
      <c r="WBN262" s="7"/>
      <c r="WBO262" s="7"/>
      <c r="WBP262" s="7"/>
      <c r="WBQ262" s="7"/>
      <c r="WBR262" s="7"/>
      <c r="WBS262" s="7"/>
      <c r="WBT262" s="7"/>
      <c r="WBU262" s="7"/>
      <c r="WBV262" s="7"/>
      <c r="WBW262" s="7"/>
      <c r="WBX262" s="7"/>
      <c r="WBY262" s="7"/>
      <c r="WBZ262" s="7"/>
      <c r="WCA262" s="7"/>
      <c r="WCB262" s="7"/>
      <c r="WCC262" s="7"/>
      <c r="WCD262" s="7"/>
      <c r="WCE262" s="7"/>
      <c r="WCF262" s="7"/>
      <c r="WCG262" s="7"/>
      <c r="WCH262" s="7"/>
      <c r="WCI262" s="7"/>
      <c r="WCJ262" s="7"/>
      <c r="WCK262" s="7"/>
      <c r="WCL262" s="7"/>
      <c r="WCM262" s="7"/>
      <c r="WCN262" s="7"/>
      <c r="WCO262" s="7"/>
      <c r="WCP262" s="7"/>
      <c r="WCQ262" s="7"/>
      <c r="WCR262" s="7"/>
      <c r="WCS262" s="7"/>
      <c r="WCT262" s="7"/>
      <c r="WCU262" s="7"/>
      <c r="WCV262" s="7"/>
      <c r="WCW262" s="7"/>
      <c r="WCX262" s="7"/>
      <c r="WCY262" s="7"/>
      <c r="WCZ262" s="7"/>
      <c r="WDA262" s="7"/>
      <c r="WDB262" s="7"/>
      <c r="WDC262" s="7"/>
      <c r="WDD262" s="7"/>
      <c r="WDE262" s="7"/>
      <c r="WDF262" s="7"/>
      <c r="WDG262" s="7"/>
      <c r="WDH262" s="7"/>
      <c r="WDI262" s="7"/>
      <c r="WDJ262" s="7"/>
      <c r="WDK262" s="7"/>
      <c r="WDL262" s="7"/>
      <c r="WDM262" s="7"/>
      <c r="WDN262" s="7"/>
      <c r="WDO262" s="7"/>
      <c r="WDP262" s="7"/>
      <c r="WDQ262" s="7"/>
      <c r="WDR262" s="7"/>
      <c r="WDS262" s="7"/>
      <c r="WDT262" s="7"/>
      <c r="WDU262" s="7"/>
      <c r="WDV262" s="7"/>
      <c r="WDW262" s="7"/>
      <c r="WDX262" s="7"/>
      <c r="WDY262" s="7"/>
      <c r="WDZ262" s="7"/>
      <c r="WEA262" s="7"/>
      <c r="WEB262" s="7"/>
      <c r="WEC262" s="7"/>
      <c r="WED262" s="7"/>
      <c r="WEE262" s="7"/>
      <c r="WEF262" s="7"/>
      <c r="WEG262" s="7"/>
      <c r="WEH262" s="7"/>
      <c r="WEI262" s="7"/>
      <c r="WEJ262" s="7"/>
      <c r="WEK262" s="7"/>
      <c r="WEL262" s="7"/>
      <c r="WEM262" s="7"/>
      <c r="WEN262" s="7"/>
      <c r="WEO262" s="7"/>
      <c r="WEP262" s="7"/>
      <c r="WEQ262" s="7"/>
      <c r="WER262" s="7"/>
      <c r="WES262" s="7"/>
      <c r="WET262" s="7"/>
      <c r="WEU262" s="7"/>
      <c r="WEV262" s="7"/>
      <c r="WEW262" s="7"/>
      <c r="WEX262" s="7"/>
      <c r="WEY262" s="7"/>
      <c r="WEZ262" s="7"/>
      <c r="WFA262" s="7"/>
      <c r="WFB262" s="7"/>
      <c r="WFC262" s="7"/>
      <c r="WFD262" s="7"/>
      <c r="WFE262" s="7"/>
      <c r="WFF262" s="7"/>
      <c r="WFG262" s="7"/>
      <c r="WFH262" s="7"/>
      <c r="WFI262" s="7"/>
      <c r="WFJ262" s="7"/>
      <c r="WFK262" s="7"/>
      <c r="WFL262" s="7"/>
      <c r="WFM262" s="7"/>
      <c r="WFN262" s="7"/>
      <c r="WFO262" s="7"/>
      <c r="WFP262" s="7"/>
      <c r="WFQ262" s="7"/>
      <c r="WFR262" s="7"/>
      <c r="WFS262" s="7"/>
      <c r="WFT262" s="7"/>
      <c r="WFU262" s="7"/>
      <c r="WFV262" s="7"/>
      <c r="WFW262" s="7"/>
      <c r="WFX262" s="7"/>
      <c r="WFY262" s="7"/>
      <c r="WFZ262" s="7"/>
      <c r="WGA262" s="7"/>
      <c r="WGB262" s="7"/>
      <c r="WGC262" s="7"/>
      <c r="WGD262" s="7"/>
      <c r="WGE262" s="7"/>
      <c r="WGF262" s="7"/>
      <c r="WGG262" s="7"/>
      <c r="WGH262" s="7"/>
      <c r="WGI262" s="7"/>
      <c r="WGJ262" s="7"/>
      <c r="WGK262" s="7"/>
      <c r="WGL262" s="7"/>
      <c r="WGM262" s="7"/>
      <c r="WGN262" s="7"/>
      <c r="WGO262" s="7"/>
      <c r="WGP262" s="7"/>
      <c r="WGQ262" s="7"/>
      <c r="WGR262" s="7"/>
      <c r="WGS262" s="7"/>
      <c r="WGT262" s="7"/>
      <c r="WGU262" s="7"/>
      <c r="WGV262" s="7"/>
      <c r="WGW262" s="7"/>
      <c r="WGX262" s="7"/>
      <c r="WGY262" s="7"/>
      <c r="WGZ262" s="7"/>
      <c r="WHA262" s="7"/>
      <c r="WHB262" s="7"/>
      <c r="WHC262" s="7"/>
      <c r="WHD262" s="7"/>
      <c r="WHE262" s="7"/>
      <c r="WHF262" s="7"/>
      <c r="WHG262" s="7"/>
      <c r="WHH262" s="7"/>
      <c r="WHI262" s="7"/>
      <c r="WHJ262" s="7"/>
      <c r="WHK262" s="7"/>
      <c r="WHL262" s="7"/>
      <c r="WHM262" s="7"/>
      <c r="WHN262" s="7"/>
      <c r="WHO262" s="7"/>
      <c r="WHP262" s="7"/>
      <c r="WHQ262" s="7"/>
      <c r="WHR262" s="7"/>
      <c r="WHS262" s="7"/>
      <c r="WHT262" s="7"/>
      <c r="WHU262" s="7"/>
      <c r="WHV262" s="7"/>
      <c r="WHW262" s="7"/>
      <c r="WHX262" s="7"/>
      <c r="WHY262" s="7"/>
      <c r="WHZ262" s="7"/>
      <c r="WIA262" s="7"/>
      <c r="WIB262" s="7"/>
      <c r="WIC262" s="7"/>
      <c r="WID262" s="7"/>
      <c r="WIE262" s="7"/>
      <c r="WIF262" s="7"/>
      <c r="WIG262" s="7"/>
      <c r="WIH262" s="7"/>
      <c r="WII262" s="7"/>
      <c r="WIJ262" s="7"/>
      <c r="WIK262" s="7"/>
      <c r="WIL262" s="7"/>
      <c r="WIM262" s="7"/>
      <c r="WIN262" s="7"/>
      <c r="WIO262" s="7"/>
      <c r="WIP262" s="7"/>
      <c r="WIQ262" s="7"/>
      <c r="WIR262" s="7"/>
      <c r="WIS262" s="7"/>
      <c r="WIT262" s="7"/>
      <c r="WIU262" s="7"/>
      <c r="WIV262" s="7"/>
      <c r="WIW262" s="7"/>
      <c r="WIX262" s="7"/>
      <c r="WIY262" s="7"/>
      <c r="WIZ262" s="7"/>
      <c r="WJA262" s="7"/>
      <c r="WJB262" s="7"/>
      <c r="WJC262" s="7"/>
      <c r="WJD262" s="7"/>
      <c r="WJE262" s="7"/>
      <c r="WJF262" s="7"/>
      <c r="WJG262" s="7"/>
      <c r="WJH262" s="7"/>
      <c r="WJI262" s="7"/>
      <c r="WJJ262" s="7"/>
      <c r="WJK262" s="7"/>
      <c r="WJL262" s="7"/>
      <c r="WJM262" s="7"/>
      <c r="WJN262" s="7"/>
      <c r="WJO262" s="7"/>
      <c r="WJP262" s="7"/>
      <c r="WJQ262" s="7"/>
      <c r="WJR262" s="7"/>
      <c r="WJS262" s="7"/>
      <c r="WJT262" s="7"/>
      <c r="WJU262" s="7"/>
      <c r="WJV262" s="7"/>
      <c r="WJW262" s="7"/>
      <c r="WJX262" s="7"/>
      <c r="WJY262" s="7"/>
      <c r="WJZ262" s="7"/>
      <c r="WKA262" s="7"/>
      <c r="WKB262" s="7"/>
      <c r="WKC262" s="7"/>
      <c r="WKD262" s="7"/>
      <c r="WKE262" s="7"/>
      <c r="WKF262" s="7"/>
      <c r="WKG262" s="7"/>
      <c r="WKH262" s="7"/>
      <c r="WKI262" s="7"/>
      <c r="WKJ262" s="7"/>
      <c r="WKK262" s="7"/>
      <c r="WKL262" s="7"/>
      <c r="WKM262" s="7"/>
      <c r="WKN262" s="7"/>
      <c r="WKO262" s="7"/>
      <c r="WKP262" s="7"/>
      <c r="WKQ262" s="7"/>
      <c r="WKR262" s="7"/>
      <c r="WKS262" s="7"/>
      <c r="WKT262" s="7"/>
      <c r="WKU262" s="7"/>
      <c r="WKV262" s="7"/>
      <c r="WKW262" s="7"/>
      <c r="WKX262" s="7"/>
      <c r="WKY262" s="7"/>
      <c r="WKZ262" s="7"/>
      <c r="WLA262" s="7"/>
      <c r="WLB262" s="7"/>
      <c r="WLC262" s="7"/>
      <c r="WLD262" s="7"/>
      <c r="WLE262" s="7"/>
      <c r="WLF262" s="7"/>
      <c r="WLG262" s="7"/>
      <c r="WLH262" s="7"/>
      <c r="WLI262" s="7"/>
      <c r="WLJ262" s="7"/>
      <c r="WLK262" s="7"/>
      <c r="WLL262" s="7"/>
      <c r="WLM262" s="7"/>
      <c r="WLN262" s="7"/>
      <c r="WLO262" s="7"/>
      <c r="WLP262" s="7"/>
      <c r="WLQ262" s="7"/>
      <c r="WLR262" s="7"/>
      <c r="WLS262" s="7"/>
      <c r="WLT262" s="7"/>
      <c r="WLU262" s="7"/>
      <c r="WLV262" s="7"/>
      <c r="WLW262" s="7"/>
      <c r="WLX262" s="7"/>
      <c r="WLY262" s="7"/>
      <c r="WLZ262" s="7"/>
      <c r="WMA262" s="7"/>
      <c r="WMB262" s="7"/>
      <c r="WMC262" s="7"/>
      <c r="WMD262" s="7"/>
      <c r="WME262" s="7"/>
      <c r="WMF262" s="7"/>
      <c r="WMG262" s="7"/>
      <c r="WMH262" s="7"/>
      <c r="WMI262" s="7"/>
      <c r="WMJ262" s="7"/>
      <c r="WMK262" s="7"/>
      <c r="WML262" s="7"/>
      <c r="WMM262" s="7"/>
      <c r="WMN262" s="7"/>
      <c r="WMO262" s="7"/>
      <c r="WMP262" s="7"/>
      <c r="WMQ262" s="7"/>
      <c r="WMR262" s="7"/>
      <c r="WMS262" s="7"/>
      <c r="WMT262" s="7"/>
      <c r="WMU262" s="7"/>
      <c r="WMV262" s="7"/>
      <c r="WMW262" s="7"/>
      <c r="WMX262" s="7"/>
      <c r="WMY262" s="7"/>
      <c r="WMZ262" s="7"/>
      <c r="WNA262" s="7"/>
      <c r="WNB262" s="7"/>
      <c r="WNC262" s="7"/>
      <c r="WND262" s="7"/>
      <c r="WNE262" s="7"/>
      <c r="WNF262" s="7"/>
      <c r="WNG262" s="7"/>
      <c r="WNH262" s="7"/>
      <c r="WNI262" s="7"/>
      <c r="WNJ262" s="7"/>
      <c r="WNK262" s="7"/>
      <c r="WNL262" s="7"/>
      <c r="WNM262" s="7"/>
      <c r="WNN262" s="7"/>
      <c r="WNO262" s="7"/>
      <c r="WNP262" s="7"/>
      <c r="WNQ262" s="7"/>
      <c r="WNR262" s="7"/>
      <c r="WNS262" s="7"/>
      <c r="WNT262" s="7"/>
      <c r="WNU262" s="7"/>
      <c r="WNV262" s="7"/>
      <c r="WNW262" s="7"/>
      <c r="WNX262" s="7"/>
      <c r="WNY262" s="7"/>
      <c r="WNZ262" s="7"/>
      <c r="WOA262" s="7"/>
      <c r="WOB262" s="7"/>
      <c r="WOC262" s="7"/>
      <c r="WOD262" s="7"/>
      <c r="WOE262" s="7"/>
      <c r="WOF262" s="7"/>
      <c r="WOG262" s="7"/>
      <c r="WOH262" s="7"/>
      <c r="WOI262" s="7"/>
      <c r="WOJ262" s="7"/>
      <c r="WOK262" s="7"/>
      <c r="WOL262" s="7"/>
      <c r="WOM262" s="7"/>
      <c r="WON262" s="7"/>
      <c r="WOO262" s="7"/>
      <c r="WOP262" s="7"/>
      <c r="WOQ262" s="7"/>
      <c r="WOR262" s="7"/>
      <c r="WOS262" s="7"/>
      <c r="WOT262" s="7"/>
      <c r="WOU262" s="7"/>
      <c r="WOV262" s="7"/>
      <c r="WOW262" s="7"/>
      <c r="WOX262" s="7"/>
      <c r="WOY262" s="7"/>
      <c r="WOZ262" s="7"/>
      <c r="WPA262" s="7"/>
      <c r="WPB262" s="7"/>
      <c r="WPC262" s="7"/>
      <c r="WPD262" s="7"/>
      <c r="WPE262" s="7"/>
      <c r="WPF262" s="7"/>
      <c r="WPG262" s="7"/>
      <c r="WPH262" s="7"/>
      <c r="WPI262" s="7"/>
      <c r="WPJ262" s="7"/>
      <c r="WPK262" s="7"/>
      <c r="WPL262" s="7"/>
      <c r="WPM262" s="7"/>
      <c r="WPN262" s="7"/>
      <c r="WPO262" s="7"/>
      <c r="WPP262" s="7"/>
      <c r="WPQ262" s="7"/>
      <c r="WPR262" s="7"/>
      <c r="WPS262" s="7"/>
      <c r="WPT262" s="7"/>
      <c r="WPU262" s="7"/>
      <c r="WPV262" s="7"/>
      <c r="WPW262" s="7"/>
      <c r="WPX262" s="7"/>
      <c r="WPY262" s="7"/>
      <c r="WPZ262" s="7"/>
      <c r="WQA262" s="7"/>
      <c r="WQB262" s="7"/>
      <c r="WQC262" s="7"/>
      <c r="WQD262" s="7"/>
      <c r="WQE262" s="7"/>
      <c r="WQF262" s="7"/>
      <c r="WQG262" s="7"/>
      <c r="WQH262" s="7"/>
      <c r="WQI262" s="7"/>
      <c r="WQJ262" s="7"/>
      <c r="WQK262" s="7"/>
      <c r="WQL262" s="7"/>
      <c r="WQM262" s="7"/>
      <c r="WQN262" s="7"/>
      <c r="WQO262" s="7"/>
      <c r="WQP262" s="7"/>
      <c r="WQQ262" s="7"/>
      <c r="WQR262" s="7"/>
      <c r="WQS262" s="7"/>
      <c r="WQT262" s="7"/>
      <c r="WQU262" s="7"/>
      <c r="WQV262" s="7"/>
      <c r="WQW262" s="7"/>
      <c r="WQX262" s="7"/>
      <c r="WQY262" s="7"/>
      <c r="WQZ262" s="7"/>
      <c r="WRA262" s="7"/>
      <c r="WRB262" s="7"/>
      <c r="WRC262" s="7"/>
      <c r="WRD262" s="7"/>
      <c r="WRE262" s="7"/>
      <c r="WRF262" s="7"/>
      <c r="WRG262" s="7"/>
      <c r="WRH262" s="7"/>
      <c r="WRI262" s="7"/>
      <c r="WRJ262" s="7"/>
      <c r="WRK262" s="7"/>
      <c r="WRL262" s="7"/>
      <c r="WRM262" s="7"/>
      <c r="WRN262" s="7"/>
      <c r="WRO262" s="7"/>
      <c r="WRP262" s="7"/>
      <c r="WRQ262" s="7"/>
      <c r="WRR262" s="7"/>
      <c r="WRS262" s="7"/>
      <c r="WRT262" s="7"/>
      <c r="WRU262" s="7"/>
      <c r="WRV262" s="7"/>
      <c r="WRW262" s="7"/>
      <c r="WRX262" s="7"/>
      <c r="WRY262" s="7"/>
      <c r="WRZ262" s="7"/>
      <c r="WSA262" s="7"/>
      <c r="WSB262" s="7"/>
      <c r="WSC262" s="7"/>
      <c r="WSD262" s="7"/>
      <c r="WSE262" s="7"/>
      <c r="WSF262" s="7"/>
      <c r="WSG262" s="7"/>
      <c r="WSH262" s="7"/>
      <c r="WSI262" s="7"/>
      <c r="WSJ262" s="7"/>
      <c r="WSK262" s="7"/>
      <c r="WSL262" s="7"/>
      <c r="WSM262" s="7"/>
      <c r="WSN262" s="7"/>
      <c r="WSO262" s="7"/>
      <c r="WSP262" s="7"/>
      <c r="WSQ262" s="7"/>
      <c r="WSR262" s="7"/>
      <c r="WSS262" s="7"/>
      <c r="WST262" s="7"/>
      <c r="WSU262" s="7"/>
      <c r="WSV262" s="7"/>
      <c r="WSW262" s="7"/>
      <c r="WSX262" s="7"/>
      <c r="WSY262" s="7"/>
      <c r="WSZ262" s="7"/>
      <c r="WTA262" s="7"/>
      <c r="WTB262" s="7"/>
      <c r="WTC262" s="7"/>
      <c r="WTD262" s="7"/>
      <c r="WTE262" s="7"/>
      <c r="WTF262" s="7"/>
      <c r="WTG262" s="7"/>
      <c r="WTH262" s="7"/>
      <c r="WTI262" s="7"/>
      <c r="WTJ262" s="7"/>
      <c r="WTK262" s="7"/>
      <c r="WTL262" s="7"/>
      <c r="WTM262" s="7"/>
      <c r="WTN262" s="7"/>
      <c r="WTO262" s="7"/>
      <c r="WTP262" s="7"/>
      <c r="WTQ262" s="7"/>
      <c r="WTR262" s="7"/>
      <c r="WTS262" s="7"/>
      <c r="WTT262" s="7"/>
      <c r="WTU262" s="7"/>
      <c r="WTV262" s="7"/>
      <c r="WTW262" s="7"/>
      <c r="WTX262" s="7"/>
      <c r="WTY262" s="7"/>
      <c r="WTZ262" s="7"/>
      <c r="WUA262" s="7"/>
      <c r="WUB262" s="7"/>
      <c r="WUC262" s="7"/>
      <c r="WUD262" s="7"/>
      <c r="WUE262" s="7"/>
      <c r="WUF262" s="7"/>
      <c r="WUG262" s="7"/>
      <c r="WUH262" s="7"/>
      <c r="WUI262" s="7"/>
      <c r="WUJ262" s="7"/>
      <c r="WUK262" s="7"/>
      <c r="WUL262" s="7"/>
      <c r="WUM262" s="7"/>
      <c r="WUN262" s="7"/>
      <c r="WUO262" s="7"/>
      <c r="WUP262" s="7"/>
      <c r="WUQ262" s="7"/>
      <c r="WUR262" s="7"/>
      <c r="WUS262" s="7"/>
      <c r="WUT262" s="7"/>
      <c r="WUU262" s="7"/>
      <c r="WUV262" s="7"/>
      <c r="WUW262" s="7"/>
      <c r="WUX262" s="7"/>
      <c r="WUY262" s="7"/>
      <c r="WUZ262" s="7"/>
      <c r="WVA262" s="7"/>
      <c r="WVB262" s="7"/>
      <c r="WVC262" s="7"/>
      <c r="WVD262" s="7"/>
      <c r="WVE262" s="7"/>
      <c r="WVF262" s="7"/>
      <c r="WVG262" s="7"/>
      <c r="WVH262" s="7"/>
      <c r="WVI262" s="7"/>
      <c r="WVJ262" s="7"/>
      <c r="WVK262" s="7"/>
      <c r="WVL262" s="7"/>
      <c r="WVM262" s="7"/>
      <c r="WVN262" s="7"/>
      <c r="WVO262" s="7"/>
      <c r="WVP262" s="7"/>
      <c r="WVQ262" s="7"/>
      <c r="WVR262" s="7"/>
      <c r="WVS262" s="7"/>
      <c r="WVT262" s="7"/>
      <c r="WVU262" s="7"/>
      <c r="WVV262" s="7"/>
      <c r="WVW262" s="7"/>
      <c r="WVX262" s="7"/>
      <c r="WVY262" s="7"/>
      <c r="WVZ262" s="7"/>
      <c r="WWA262" s="7"/>
      <c r="WWB262" s="7"/>
      <c r="WWC262" s="7"/>
      <c r="WWD262" s="7"/>
      <c r="WWE262" s="7"/>
      <c r="WWF262" s="7"/>
      <c r="WWG262" s="7"/>
      <c r="WWH262" s="7"/>
      <c r="WWI262" s="7"/>
      <c r="WWJ262" s="7"/>
      <c r="WWK262" s="7"/>
      <c r="WWL262" s="7"/>
      <c r="WWM262" s="7"/>
      <c r="WWN262" s="7"/>
      <c r="WWO262" s="7"/>
      <c r="WWP262" s="7"/>
      <c r="WWQ262" s="7"/>
      <c r="WWR262" s="7"/>
      <c r="WWS262" s="7"/>
      <c r="WWT262" s="7"/>
      <c r="WWU262" s="7"/>
      <c r="WWV262" s="7"/>
      <c r="WWW262" s="7"/>
      <c r="WWX262" s="7"/>
      <c r="WWY262" s="7"/>
      <c r="WWZ262" s="7"/>
      <c r="WXA262" s="7"/>
      <c r="WXB262" s="7"/>
      <c r="WXC262" s="7"/>
      <c r="WXD262" s="7"/>
      <c r="WXE262" s="7"/>
      <c r="WXF262" s="7"/>
      <c r="WXG262" s="7"/>
      <c r="WXH262" s="7"/>
      <c r="WXI262" s="7"/>
      <c r="WXJ262" s="7"/>
      <c r="WXK262" s="7"/>
      <c r="WXL262" s="7"/>
      <c r="WXM262" s="7"/>
      <c r="WXN262" s="7"/>
      <c r="WXO262" s="7"/>
      <c r="WXP262" s="7"/>
      <c r="WXQ262" s="7"/>
      <c r="WXR262" s="7"/>
      <c r="WXS262" s="7"/>
      <c r="WXT262" s="7"/>
      <c r="WXU262" s="7"/>
      <c r="WXV262" s="7"/>
      <c r="WXW262" s="7"/>
      <c r="WXX262" s="7"/>
      <c r="WXY262" s="7"/>
      <c r="WXZ262" s="7"/>
      <c r="WYA262" s="7"/>
      <c r="WYB262" s="7"/>
      <c r="WYC262" s="7"/>
      <c r="WYD262" s="7"/>
      <c r="WYE262" s="7"/>
      <c r="WYF262" s="7"/>
      <c r="WYG262" s="7"/>
      <c r="WYH262" s="7"/>
      <c r="WYI262" s="7"/>
      <c r="WYJ262" s="7"/>
      <c r="WYK262" s="7"/>
      <c r="WYL262" s="7"/>
      <c r="WYM262" s="7"/>
      <c r="WYN262" s="7"/>
      <c r="WYO262" s="7"/>
      <c r="WYP262" s="7"/>
      <c r="WYQ262" s="7"/>
      <c r="WYR262" s="7"/>
      <c r="WYS262" s="7"/>
      <c r="WYT262" s="7"/>
      <c r="WYU262" s="7"/>
      <c r="WYV262" s="7"/>
      <c r="WYW262" s="7"/>
      <c r="WYX262" s="7"/>
      <c r="WYY262" s="7"/>
      <c r="WYZ262" s="7"/>
      <c r="WZA262" s="7"/>
      <c r="WZB262" s="7"/>
      <c r="WZC262" s="7"/>
      <c r="WZD262" s="7"/>
      <c r="WZE262" s="7"/>
      <c r="WZF262" s="7"/>
      <c r="WZG262" s="7"/>
      <c r="WZH262" s="7"/>
      <c r="WZI262" s="7"/>
      <c r="WZJ262" s="7"/>
      <c r="WZK262" s="7"/>
      <c r="WZL262" s="7"/>
      <c r="WZM262" s="7"/>
      <c r="WZN262" s="7"/>
      <c r="WZO262" s="7"/>
      <c r="WZP262" s="7"/>
      <c r="WZQ262" s="7"/>
      <c r="WZR262" s="7"/>
      <c r="WZS262" s="7"/>
      <c r="WZT262" s="7"/>
      <c r="WZU262" s="7"/>
      <c r="WZV262" s="7"/>
      <c r="WZW262" s="7"/>
      <c r="WZX262" s="7"/>
      <c r="WZY262" s="7"/>
      <c r="WZZ262" s="7"/>
      <c r="XAA262" s="7"/>
      <c r="XAB262" s="7"/>
      <c r="XAC262" s="7"/>
      <c r="XAD262" s="7"/>
      <c r="XAE262" s="7"/>
      <c r="XAF262" s="7"/>
      <c r="XAG262" s="7"/>
      <c r="XAH262" s="7"/>
      <c r="XAI262" s="7"/>
      <c r="XAJ262" s="7"/>
      <c r="XAK262" s="7"/>
      <c r="XAL262" s="7"/>
      <c r="XAM262" s="7"/>
      <c r="XAN262" s="7"/>
      <c r="XAO262" s="7"/>
      <c r="XAP262" s="7"/>
      <c r="XAQ262" s="7"/>
      <c r="XAR262" s="7"/>
      <c r="XAS262" s="7"/>
      <c r="XAT262" s="7"/>
      <c r="XAU262" s="7"/>
      <c r="XAV262" s="7"/>
      <c r="XAW262" s="7"/>
      <c r="XAX262" s="7"/>
      <c r="XAY262" s="7"/>
      <c r="XAZ262" s="7"/>
      <c r="XBA262" s="7"/>
      <c r="XBB262" s="7"/>
      <c r="XBC262" s="7"/>
      <c r="XBD262" s="7"/>
      <c r="XBE262" s="7"/>
      <c r="XBF262" s="7"/>
      <c r="XBG262" s="7"/>
      <c r="XBH262" s="7"/>
      <c r="XBI262" s="7"/>
      <c r="XBJ262" s="7"/>
      <c r="XBK262" s="7"/>
      <c r="XBL262" s="7"/>
      <c r="XBM262" s="7"/>
      <c r="XBN262" s="7"/>
      <c r="XBO262" s="7"/>
      <c r="XBP262" s="7"/>
      <c r="XBQ262" s="7"/>
      <c r="XBR262" s="7"/>
      <c r="XBS262" s="7"/>
      <c r="XBT262" s="7"/>
      <c r="XBU262" s="7"/>
      <c r="XBV262" s="7"/>
      <c r="XBW262" s="7"/>
      <c r="XBX262" s="7"/>
      <c r="XBY262" s="7"/>
      <c r="XBZ262" s="7"/>
      <c r="XCA262" s="7"/>
      <c r="XCB262" s="7"/>
      <c r="XCC262" s="7"/>
      <c r="XCD262" s="7"/>
      <c r="XCE262" s="7"/>
      <c r="XCF262" s="7"/>
      <c r="XCG262" s="7"/>
      <c r="XCH262" s="7"/>
      <c r="XCI262" s="7"/>
      <c r="XCJ262" s="7"/>
      <c r="XCK262" s="7"/>
      <c r="XCL262" s="7"/>
      <c r="XCM262" s="7"/>
      <c r="XCN262" s="7"/>
      <c r="XCO262" s="7"/>
      <c r="XCP262" s="7"/>
      <c r="XCQ262" s="7"/>
      <c r="XCR262" s="7"/>
      <c r="XCS262" s="7"/>
      <c r="XCT262" s="7"/>
      <c r="XCU262" s="7"/>
      <c r="XCV262" s="7"/>
      <c r="XCW262" s="7"/>
      <c r="XCX262" s="7"/>
      <c r="XCY262" s="7"/>
      <c r="XCZ262" s="7"/>
      <c r="XDA262" s="7"/>
      <c r="XDB262" s="7"/>
      <c r="XDC262" s="7"/>
      <c r="XDD262" s="7"/>
      <c r="XDE262" s="7"/>
      <c r="XDF262" s="7"/>
      <c r="XDG262" s="7"/>
      <c r="XDH262" s="7"/>
      <c r="XDI262" s="7"/>
      <c r="XDJ262" s="7"/>
      <c r="XDK262" s="7"/>
      <c r="XDL262" s="7"/>
      <c r="XDM262" s="7"/>
      <c r="XDN262" s="7"/>
      <c r="XDO262" s="7"/>
      <c r="XDP262" s="7"/>
      <c r="XDQ262" s="7"/>
      <c r="XDR262" s="7"/>
      <c r="XDS262" s="7"/>
      <c r="XDT262" s="7"/>
      <c r="XDU262" s="7"/>
      <c r="XDV262" s="7"/>
      <c r="XDW262" s="7"/>
      <c r="XDX262" s="7"/>
      <c r="XDY262" s="7"/>
      <c r="XDZ262" s="7"/>
      <c r="XEA262" s="7"/>
      <c r="XEB262" s="7"/>
      <c r="XEC262" s="7"/>
      <c r="XED262" s="7"/>
      <c r="XEE262" s="7"/>
      <c r="XEF262" s="7"/>
      <c r="XEG262" s="7"/>
      <c r="XEH262" s="7"/>
      <c r="XEI262" s="7"/>
      <c r="XEJ262" s="7"/>
      <c r="XEK262" s="7"/>
      <c r="XEL262" s="7"/>
      <c r="XEM262" s="7"/>
      <c r="XEN262" s="7"/>
      <c r="XEO262" s="7"/>
      <c r="XEP262" s="7"/>
      <c r="XEQ262" s="7"/>
      <c r="XER262" s="7"/>
      <c r="XES262" s="7"/>
      <c r="XET262" s="7"/>
      <c r="XEU262" s="7"/>
      <c r="XEV262" s="7"/>
      <c r="XEW262" s="7"/>
      <c r="XEX262" s="7"/>
      <c r="XEY262" s="7"/>
      <c r="XEZ262" s="7"/>
      <c r="XFA262" s="7"/>
      <c r="XFB262" s="7"/>
    </row>
    <row r="263" spans="1:16382" s="2" customFormat="1" ht="13.5">
      <c r="A263" s="215"/>
      <c r="B263" s="215"/>
      <c r="C263" s="431"/>
      <c r="D263" s="92"/>
      <c r="E263" s="432"/>
      <c r="F263" s="440"/>
      <c r="G263" s="433"/>
      <c r="H263" s="434"/>
      <c r="I263" s="432"/>
      <c r="J263" s="432"/>
      <c r="K263" s="94"/>
      <c r="L263" s="83"/>
      <c r="M263" s="435"/>
      <c r="N263" s="436"/>
      <c r="O263" s="437"/>
      <c r="P263" s="437"/>
      <c r="Q263" s="432"/>
      <c r="R263" s="91"/>
      <c r="S263" s="438"/>
      <c r="T263" s="439"/>
      <c r="U263" s="439"/>
      <c r="V263" s="436"/>
      <c r="W263" s="438"/>
      <c r="X263" s="438"/>
      <c r="Y263" s="439"/>
      <c r="Z263" s="439"/>
      <c r="AA263" s="436"/>
      <c r="AB263" s="436"/>
      <c r="AC263" s="436"/>
      <c r="AD263" s="439"/>
      <c r="AE263" s="439"/>
      <c r="AF263" s="436"/>
      <c r="AG263" s="438"/>
      <c r="AH263" s="438"/>
      <c r="AI263" s="438"/>
      <c r="AJ263" s="438"/>
      <c r="AK263" s="438"/>
      <c r="AL263" s="438"/>
      <c r="AM263" s="438"/>
      <c r="AN263" s="438"/>
      <c r="AO263" s="438"/>
      <c r="AP263" s="438"/>
      <c r="AQ263" s="438"/>
      <c r="AR263" s="438"/>
      <c r="AS263" s="438"/>
      <c r="AT263" s="438"/>
      <c r="AU263" s="438"/>
      <c r="AV263" s="438"/>
      <c r="AW263" s="438"/>
      <c r="AX263" s="438"/>
      <c r="AY263" s="438"/>
      <c r="AZ263" s="438"/>
      <c r="BA263" s="438"/>
      <c r="BB263" s="438"/>
      <c r="BC263" s="438"/>
      <c r="BD263" s="438"/>
      <c r="BE263" s="438"/>
      <c r="BF263" s="438"/>
      <c r="BG263" s="438"/>
      <c r="BH263" s="438"/>
      <c r="BI263" s="438"/>
      <c r="BJ263" s="438"/>
      <c r="BK263" s="438"/>
      <c r="BL263" s="438"/>
      <c r="BM263" s="7"/>
    </row>
    <row r="267" spans="1:16382" ht="18.75">
      <c r="F267" s="356" t="s">
        <v>900</v>
      </c>
      <c r="H267" s="357" t="s">
        <v>901</v>
      </c>
      <c r="I267" s="52" t="s">
        <v>902</v>
      </c>
    </row>
    <row r="268" spans="1:16382" ht="16.5">
      <c r="F268" s="53" t="s">
        <v>57</v>
      </c>
      <c r="H268" s="54">
        <f t="shared" ref="H268:H276" si="22">COUNTIF($N$2:$N$430,F268)</f>
        <v>0</v>
      </c>
      <c r="I268" s="55">
        <f t="shared" ref="I268:I279" si="23">H268/$H$279</f>
        <v>0</v>
      </c>
    </row>
    <row r="269" spans="1:16382" ht="16.5">
      <c r="F269" s="53" t="s">
        <v>8</v>
      </c>
      <c r="H269" s="54">
        <f t="shared" si="22"/>
        <v>34</v>
      </c>
      <c r="I269" s="55">
        <f t="shared" si="23"/>
        <v>0.15246636771300448</v>
      </c>
    </row>
    <row r="270" spans="1:16382" ht="16.5">
      <c r="F270" s="53" t="s">
        <v>33</v>
      </c>
      <c r="H270" s="54">
        <f t="shared" si="22"/>
        <v>45</v>
      </c>
      <c r="I270" s="55">
        <f t="shared" si="23"/>
        <v>0.20179372197309417</v>
      </c>
    </row>
    <row r="271" spans="1:16382" ht="16.5">
      <c r="F271" s="53" t="s">
        <v>34</v>
      </c>
      <c r="H271" s="54">
        <f t="shared" si="22"/>
        <v>10</v>
      </c>
      <c r="I271" s="55">
        <f t="shared" si="23"/>
        <v>4.4843049327354258E-2</v>
      </c>
    </row>
    <row r="272" spans="1:16382" ht="16.5">
      <c r="F272" s="53" t="s">
        <v>35</v>
      </c>
      <c r="H272" s="54">
        <f t="shared" si="22"/>
        <v>5</v>
      </c>
      <c r="I272" s="55">
        <f t="shared" si="23"/>
        <v>2.2421524663677129E-2</v>
      </c>
    </row>
    <row r="273" spans="6:9" ht="16.5">
      <c r="F273" s="53" t="s">
        <v>36</v>
      </c>
      <c r="H273" s="54">
        <f t="shared" si="22"/>
        <v>0</v>
      </c>
      <c r="I273" s="55">
        <f t="shared" si="23"/>
        <v>0</v>
      </c>
    </row>
    <row r="274" spans="6:9" ht="16.5">
      <c r="F274" s="53" t="s">
        <v>37</v>
      </c>
      <c r="H274" s="54">
        <f t="shared" si="22"/>
        <v>47</v>
      </c>
      <c r="I274" s="55">
        <f t="shared" si="23"/>
        <v>0.21076233183856502</v>
      </c>
    </row>
    <row r="275" spans="6:9" ht="16.5">
      <c r="F275" s="53" t="s">
        <v>38</v>
      </c>
      <c r="H275" s="54">
        <f t="shared" si="22"/>
        <v>1</v>
      </c>
      <c r="I275" s="55">
        <f t="shared" si="23"/>
        <v>4.4843049327354259E-3</v>
      </c>
    </row>
    <row r="276" spans="6:9" ht="16.5">
      <c r="F276" s="53" t="s">
        <v>903</v>
      </c>
      <c r="H276" s="54">
        <f t="shared" si="22"/>
        <v>0</v>
      </c>
      <c r="I276" s="55">
        <f t="shared" si="23"/>
        <v>0</v>
      </c>
    </row>
    <row r="277" spans="6:9" ht="18.75">
      <c r="F277" s="56" t="s">
        <v>904</v>
      </c>
      <c r="H277" s="57">
        <f>SUM(H268:H276)</f>
        <v>142</v>
      </c>
      <c r="I277" s="55">
        <f t="shared" si="23"/>
        <v>0.63677130044843044</v>
      </c>
    </row>
    <row r="278" spans="6:9" ht="16.5">
      <c r="F278" s="53" t="s">
        <v>18</v>
      </c>
      <c r="H278" s="54">
        <f>COUNTIF($N$2:$N$430,F278)</f>
        <v>81</v>
      </c>
      <c r="I278" s="55">
        <f t="shared" si="23"/>
        <v>0.3632286995515695</v>
      </c>
    </row>
    <row r="279" spans="6:9" ht="18.75">
      <c r="F279" s="56" t="s">
        <v>29</v>
      </c>
      <c r="H279" s="57">
        <f>H277+H278</f>
        <v>223</v>
      </c>
      <c r="I279" s="55">
        <f t="shared" si="23"/>
        <v>1</v>
      </c>
    </row>
  </sheetData>
  <autoFilter ref="A2:BW260" xr:uid="{6E506394-B0AE-4C97-AD73-0C50887608B1}">
    <filterColumn colId="13">
      <filters>
        <filter val="Cat. -IV_Star"/>
      </filters>
    </filterColumn>
  </autoFilter>
  <dataConsolidate/>
  <mergeCells count="11">
    <mergeCell ref="AI1:AM1"/>
    <mergeCell ref="A1:I1"/>
    <mergeCell ref="O1:S1"/>
    <mergeCell ref="T1:X1"/>
    <mergeCell ref="Y1:AC1"/>
    <mergeCell ref="AD1:AH1"/>
    <mergeCell ref="AN1:AR1"/>
    <mergeCell ref="AS1:AW1"/>
    <mergeCell ref="AX1:BB1"/>
    <mergeCell ref="BC1:BG1"/>
    <mergeCell ref="BH1:BL1"/>
  </mergeCells>
  <conditionalFormatting sqref="F2">
    <cfRule type="duplicateValues" dxfId="1016" priority="116"/>
  </conditionalFormatting>
  <conditionalFormatting sqref="F30:F31">
    <cfRule type="duplicateValues" dxfId="1015" priority="39"/>
    <cfRule type="duplicateValues" dxfId="1014" priority="40"/>
    <cfRule type="duplicateValues" dxfId="1013" priority="41"/>
  </conditionalFormatting>
  <conditionalFormatting sqref="F33:F39">
    <cfRule type="duplicateValues" dxfId="1012" priority="54"/>
    <cfRule type="duplicateValues" dxfId="1011" priority="55"/>
    <cfRule type="duplicateValues" dxfId="1010" priority="63"/>
    <cfRule type="duplicateValues" dxfId="1009" priority="62"/>
  </conditionalFormatting>
  <conditionalFormatting sqref="F49">
    <cfRule type="duplicateValues" dxfId="1008" priority="48"/>
    <cfRule type="duplicateValues" dxfId="1007" priority="49"/>
    <cfRule type="duplicateValues" dxfId="1006" priority="47"/>
    <cfRule type="duplicateValues" dxfId="1005" priority="46"/>
  </conditionalFormatting>
  <conditionalFormatting sqref="F91:F104">
    <cfRule type="duplicateValues" dxfId="1004" priority="1193"/>
  </conditionalFormatting>
  <conditionalFormatting sqref="F105:F107">
    <cfRule type="duplicateValues" dxfId="1003" priority="99"/>
  </conditionalFormatting>
  <conditionalFormatting sqref="F108:F110">
    <cfRule type="duplicateValues" dxfId="1002" priority="98"/>
  </conditionalFormatting>
  <conditionalFormatting sqref="F111:F113">
    <cfRule type="duplicateValues" dxfId="1001" priority="97"/>
  </conditionalFormatting>
  <conditionalFormatting sqref="F114:F117">
    <cfRule type="duplicateValues" dxfId="1000" priority="96"/>
  </conditionalFormatting>
  <conditionalFormatting sqref="F118:F120">
    <cfRule type="duplicateValues" dxfId="999" priority="95"/>
  </conditionalFormatting>
  <conditionalFormatting sqref="F121:F123">
    <cfRule type="duplicateValues" dxfId="998" priority="94"/>
  </conditionalFormatting>
  <conditionalFormatting sqref="F131:F138">
    <cfRule type="duplicateValues" dxfId="997" priority="29"/>
    <cfRule type="duplicateValues" dxfId="996" priority="27"/>
    <cfRule type="duplicateValues" dxfId="995" priority="28"/>
    <cfRule type="duplicateValues" dxfId="994" priority="30"/>
    <cfRule type="duplicateValues" dxfId="993" priority="31"/>
  </conditionalFormatting>
  <conditionalFormatting sqref="F158">
    <cfRule type="duplicateValues" dxfId="992" priority="43"/>
    <cfRule type="duplicateValues" dxfId="991" priority="42"/>
    <cfRule type="duplicateValues" dxfId="990" priority="45"/>
    <cfRule type="duplicateValues" dxfId="989" priority="44"/>
  </conditionalFormatting>
  <conditionalFormatting sqref="F160">
    <cfRule type="duplicateValues" dxfId="988" priority="52"/>
    <cfRule type="duplicateValues" dxfId="987" priority="50"/>
    <cfRule type="duplicateValues" dxfId="986" priority="51"/>
    <cfRule type="duplicateValues" dxfId="985" priority="53"/>
  </conditionalFormatting>
  <conditionalFormatting sqref="F162">
    <cfRule type="duplicateValues" dxfId="984" priority="13"/>
    <cfRule type="duplicateValues" dxfId="983" priority="16"/>
    <cfRule type="duplicateValues" dxfId="982" priority="15"/>
    <cfRule type="duplicateValues" dxfId="981" priority="14"/>
    <cfRule type="duplicateValues" dxfId="980" priority="12"/>
  </conditionalFormatting>
  <conditionalFormatting sqref="F181">
    <cfRule type="duplicateValues" dxfId="979" priority="10"/>
    <cfRule type="duplicateValues" dxfId="978" priority="9"/>
    <cfRule type="duplicateValues" dxfId="977" priority="7"/>
    <cfRule type="duplicateValues" dxfId="976" priority="8"/>
    <cfRule type="duplicateValues" dxfId="975" priority="11"/>
  </conditionalFormatting>
  <conditionalFormatting sqref="F182 F124:F126">
    <cfRule type="duplicateValues" dxfId="974" priority="1459"/>
  </conditionalFormatting>
  <conditionalFormatting sqref="F183:F185">
    <cfRule type="duplicateValues" dxfId="973" priority="93"/>
  </conditionalFormatting>
  <conditionalFormatting sqref="F186:F188">
    <cfRule type="duplicateValues" dxfId="972" priority="92"/>
  </conditionalFormatting>
  <conditionalFormatting sqref="F189:F191">
    <cfRule type="duplicateValues" dxfId="971" priority="91"/>
  </conditionalFormatting>
  <conditionalFormatting sqref="F192">
    <cfRule type="duplicateValues" dxfId="970" priority="86"/>
  </conditionalFormatting>
  <conditionalFormatting sqref="F193">
    <cfRule type="duplicateValues" dxfId="969" priority="83"/>
  </conditionalFormatting>
  <conditionalFormatting sqref="F194">
    <cfRule type="duplicateValues" dxfId="968" priority="84"/>
  </conditionalFormatting>
  <conditionalFormatting sqref="F195">
    <cfRule type="duplicateValues" dxfId="967" priority="85"/>
  </conditionalFormatting>
  <conditionalFormatting sqref="F196">
    <cfRule type="duplicateValues" dxfId="966" priority="90"/>
  </conditionalFormatting>
  <conditionalFormatting sqref="F197">
    <cfRule type="duplicateValues" dxfId="965" priority="89"/>
  </conditionalFormatting>
  <conditionalFormatting sqref="F198">
    <cfRule type="duplicateValues" dxfId="964" priority="88"/>
  </conditionalFormatting>
  <conditionalFormatting sqref="F199">
    <cfRule type="duplicateValues" dxfId="963" priority="87"/>
  </conditionalFormatting>
  <conditionalFormatting sqref="F200:F202">
    <cfRule type="duplicateValues" dxfId="962" priority="110"/>
  </conditionalFormatting>
  <conditionalFormatting sqref="F200:F234">
    <cfRule type="duplicateValues" dxfId="961" priority="102"/>
  </conditionalFormatting>
  <conditionalFormatting sqref="F203:F204">
    <cfRule type="duplicateValues" dxfId="960" priority="108"/>
  </conditionalFormatting>
  <conditionalFormatting sqref="F205">
    <cfRule type="duplicateValues" dxfId="959" priority="107"/>
  </conditionalFormatting>
  <conditionalFormatting sqref="F210:F211">
    <cfRule type="duplicateValues" dxfId="958" priority="105"/>
  </conditionalFormatting>
  <conditionalFormatting sqref="F212 F206:F208">
    <cfRule type="duplicateValues" dxfId="957" priority="1764"/>
  </conditionalFormatting>
  <conditionalFormatting sqref="F213:F228 F209">
    <cfRule type="duplicateValues" dxfId="956" priority="1761"/>
  </conditionalFormatting>
  <conditionalFormatting sqref="F229:F230">
    <cfRule type="duplicateValues" dxfId="955" priority="103"/>
  </conditionalFormatting>
  <conditionalFormatting sqref="F231:F232">
    <cfRule type="duplicateValues" dxfId="954" priority="109"/>
  </conditionalFormatting>
  <conditionalFormatting sqref="F233:F234">
    <cfRule type="duplicateValues" dxfId="953" priority="101"/>
  </conditionalFormatting>
  <conditionalFormatting sqref="F236:F244">
    <cfRule type="duplicateValues" dxfId="952" priority="977"/>
  </conditionalFormatting>
  <conditionalFormatting sqref="F256:F260">
    <cfRule type="duplicateValues" dxfId="951" priority="26"/>
    <cfRule type="duplicateValues" dxfId="950" priority="25"/>
    <cfRule type="duplicateValues" dxfId="949" priority="23"/>
  </conditionalFormatting>
  <conditionalFormatting sqref="F261:F262">
    <cfRule type="duplicateValues" dxfId="948" priority="1092"/>
    <cfRule type="duplicateValues" dxfId="947" priority="1096"/>
    <cfRule type="duplicateValues" dxfId="946" priority="1095"/>
  </conditionalFormatting>
  <conditionalFormatting sqref="F261:F274 F139:F161 F1:F130 F276:F1048576 F182:F255 F163:F180">
    <cfRule type="duplicateValues" dxfId="945" priority="32"/>
  </conditionalFormatting>
  <conditionalFormatting sqref="F263 F159 F32 F127:F130 F245:F255 F40:F48 F3:F29 F50:F90 F139:F157 F161 F163:F180">
    <cfRule type="duplicateValues" dxfId="944" priority="1617"/>
    <cfRule type="duplicateValues" dxfId="943" priority="1616"/>
  </conditionalFormatting>
  <conditionalFormatting sqref="F280:F1048576 F159 F32 F263:F266 F127:F130 F235:F255 F40:F48 F1:F29 F50:F104 F139:F157 F161 F163:F180">
    <cfRule type="duplicateValues" dxfId="942" priority="1488"/>
  </conditionalFormatting>
  <conditionalFormatting sqref="G30:G31">
    <cfRule type="duplicateValues" dxfId="941" priority="38"/>
  </conditionalFormatting>
  <conditionalFormatting sqref="G33:G39">
    <cfRule type="duplicateValues" dxfId="940" priority="64"/>
  </conditionalFormatting>
  <conditionalFormatting sqref="G191:G195">
    <cfRule type="duplicateValues" dxfId="939" priority="174"/>
  </conditionalFormatting>
  <conditionalFormatting sqref="G200:G206 G208:G234">
    <cfRule type="duplicateValues" dxfId="938" priority="984"/>
  </conditionalFormatting>
  <conditionalFormatting sqref="G207">
    <cfRule type="duplicateValues" dxfId="937" priority="175"/>
  </conditionalFormatting>
  <conditionalFormatting sqref="G235:G242">
    <cfRule type="duplicateValues" dxfId="936" priority="983"/>
  </conditionalFormatting>
  <conditionalFormatting sqref="G243:G244">
    <cfRule type="duplicateValues" dxfId="935" priority="160"/>
  </conditionalFormatting>
  <conditionalFormatting sqref="G256:G260">
    <cfRule type="duplicateValues" dxfId="934" priority="24"/>
  </conditionalFormatting>
  <conditionalFormatting sqref="G261:G262">
    <cfRule type="duplicateValues" dxfId="933" priority="1104"/>
    <cfRule type="duplicateValues" dxfId="932" priority="1107"/>
  </conditionalFormatting>
  <conditionalFormatting sqref="G280:G1048576 G208:G234 G32 G196:G206 G263:G266 G245:G255 G1:G29 G182:G190 G40:G180">
    <cfRule type="duplicateValues" dxfId="931" priority="1458"/>
  </conditionalFormatting>
  <conditionalFormatting sqref="L1:L126 L182:L244 L261:L262">
    <cfRule type="cellIs" dxfId="930" priority="164" stopIfTrue="1" operator="equal">
      <formula>"Cat. -II"</formula>
    </cfRule>
    <cfRule type="cellIs" dxfId="929" priority="165" stopIfTrue="1" operator="equal">
      <formula>"Cat. -III"</formula>
    </cfRule>
    <cfRule type="cellIs" dxfId="928" priority="166" stopIfTrue="1" operator="equal">
      <formula>"Cat. -IV"</formula>
    </cfRule>
    <cfRule type="cellIs" dxfId="927" priority="162" stopIfTrue="1" operator="equal">
      <formula>"FA"</formula>
    </cfRule>
    <cfRule type="cellIs" dxfId="926" priority="163" stopIfTrue="1" operator="equal">
      <formula>"Cat. -I"</formula>
    </cfRule>
  </conditionalFormatting>
  <conditionalFormatting sqref="L2:L126 L182:L244 L261:L262">
    <cfRule type="cellIs" dxfId="925" priority="161" stopIfTrue="1" operator="equal">
      <formula>"Cat. -IV_Star"</formula>
    </cfRule>
  </conditionalFormatting>
  <conditionalFormatting sqref="L33:L39">
    <cfRule type="cellIs" dxfId="924" priority="58" stopIfTrue="1" operator="equal">
      <formula>"Cat. -I"</formula>
    </cfRule>
    <cfRule type="cellIs" dxfId="923" priority="57" stopIfTrue="1" operator="equal">
      <formula>"FA"</formula>
    </cfRule>
    <cfRule type="cellIs" dxfId="922" priority="59" stopIfTrue="1" operator="equal">
      <formula>"Cat. -II"</formula>
    </cfRule>
    <cfRule type="cellIs" dxfId="921" priority="56" stopIfTrue="1" operator="equal">
      <formula>"Cat. -IV_Star"</formula>
    </cfRule>
    <cfRule type="cellIs" dxfId="920" priority="60" stopIfTrue="1" operator="equal">
      <formula>"Cat. -III"</formula>
    </cfRule>
    <cfRule type="cellIs" dxfId="919" priority="61" stopIfTrue="1" operator="equal">
      <formula>"Cat. -IV"</formula>
    </cfRule>
  </conditionalFormatting>
  <conditionalFormatting sqref="N1:N263">
    <cfRule type="cellIs" dxfId="918" priority="6" stopIfTrue="1" operator="equal">
      <formula>"Cat. -IV"</formula>
    </cfRule>
    <cfRule type="cellIs" dxfId="917" priority="5" stopIfTrue="1" operator="equal">
      <formula>"Cat. -III"</formula>
    </cfRule>
    <cfRule type="cellIs" dxfId="916" priority="4" stopIfTrue="1" operator="equal">
      <formula>"Cat. -II"</formula>
    </cfRule>
    <cfRule type="cellIs" dxfId="915" priority="2" stopIfTrue="1" operator="equal">
      <formula>"FA"</formula>
    </cfRule>
    <cfRule type="cellIs" dxfId="914" priority="3" stopIfTrue="1" operator="equal">
      <formula>"Cat. -I"</formula>
    </cfRule>
  </conditionalFormatting>
  <conditionalFormatting sqref="N2:N263">
    <cfRule type="cellIs" dxfId="913" priority="1" stopIfTrue="1" operator="equal">
      <formula>"Cat. -IV_Star"</formula>
    </cfRule>
  </conditionalFormatting>
  <pageMargins left="0.74803149606299213" right="0.74803149606299213" top="0.98425196850393704" bottom="0.98425196850393704" header="0.51181102362204722" footer="0.51181102362204722"/>
  <pageSetup paperSize="9" scale="47" orientation="portrait" r:id="rId1"/>
  <headerFooter alignWithMargins="0"/>
  <colBreaks count="1" manualBreakCount="1">
    <brk id="9" max="139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436A-6DFB-422F-B0E7-4E021706CB91}">
  <sheetPr>
    <tabColor indexed="12"/>
  </sheetPr>
  <dimension ref="A1:M11"/>
  <sheetViews>
    <sheetView tabSelected="1" workbookViewId="0">
      <selection activeCell="O11" sqref="O11"/>
    </sheetView>
  </sheetViews>
  <sheetFormatPr defaultRowHeight="12.75"/>
  <cols>
    <col min="1" max="1" width="15.140625" customWidth="1"/>
    <col min="2" max="2" width="14.140625" customWidth="1"/>
    <col min="3" max="3" width="13.28515625" customWidth="1"/>
    <col min="4" max="4" width="14.140625" customWidth="1"/>
    <col min="5" max="5" width="12.7109375" customWidth="1"/>
    <col min="6" max="6" width="13.42578125" customWidth="1"/>
    <col min="7" max="7" width="12.42578125" customWidth="1"/>
    <col min="8" max="8" width="13.28515625" customWidth="1"/>
    <col min="9" max="9" width="11.28515625" customWidth="1"/>
    <col min="11" max="11" width="21.140625" customWidth="1"/>
    <col min="12" max="12" width="12.85546875" customWidth="1"/>
  </cols>
  <sheetData>
    <row r="1" spans="1:13" ht="31.5" customHeight="1" thickBot="1">
      <c r="A1" s="880" t="s">
        <v>3220</v>
      </c>
      <c r="B1" s="880" t="s">
        <v>3221</v>
      </c>
      <c r="C1" s="871" t="s">
        <v>21</v>
      </c>
      <c r="D1" s="883" t="s">
        <v>3223</v>
      </c>
      <c r="E1" s="884"/>
      <c r="F1" s="884"/>
      <c r="G1" s="884"/>
      <c r="H1" s="884"/>
      <c r="I1" s="884"/>
      <c r="J1" s="884"/>
      <c r="K1" s="884"/>
      <c r="L1" s="884"/>
      <c r="M1" s="885"/>
    </row>
    <row r="2" spans="1:13" ht="48.75" customHeight="1" thickBot="1">
      <c r="A2" s="881"/>
      <c r="B2" s="881"/>
      <c r="C2" s="872" t="s">
        <v>3222</v>
      </c>
      <c r="D2" s="886" t="s">
        <v>3224</v>
      </c>
      <c r="E2" s="888" t="s">
        <v>3225</v>
      </c>
      <c r="F2" s="889"/>
      <c r="G2" s="889"/>
      <c r="H2" s="889"/>
      <c r="I2" s="890"/>
      <c r="J2" s="880" t="s">
        <v>3226</v>
      </c>
      <c r="K2" s="880" t="s">
        <v>3227</v>
      </c>
      <c r="L2" s="880" t="s">
        <v>3228</v>
      </c>
      <c r="M2" s="880" t="s">
        <v>3229</v>
      </c>
    </row>
    <row r="3" spans="1:13" ht="17.25" thickBot="1">
      <c r="A3" s="882"/>
      <c r="B3" s="882"/>
      <c r="C3" s="873"/>
      <c r="D3" s="887"/>
      <c r="E3" s="874" t="s">
        <v>3230</v>
      </c>
      <c r="F3" s="874" t="s">
        <v>3231</v>
      </c>
      <c r="G3" s="874" t="s">
        <v>3232</v>
      </c>
      <c r="H3" s="874" t="s">
        <v>3233</v>
      </c>
      <c r="I3" s="874" t="s">
        <v>3234</v>
      </c>
      <c r="J3" s="882"/>
      <c r="K3" s="882"/>
      <c r="L3" s="882"/>
      <c r="M3" s="881"/>
    </row>
    <row r="4" spans="1:13" ht="33">
      <c r="A4" s="891" t="s">
        <v>3235</v>
      </c>
      <c r="B4" s="891" t="s">
        <v>3236</v>
      </c>
      <c r="C4" s="891" t="s">
        <v>3237</v>
      </c>
      <c r="D4" s="891" t="s">
        <v>416</v>
      </c>
      <c r="E4" s="891" t="s">
        <v>3238</v>
      </c>
      <c r="F4" s="891" t="s">
        <v>53</v>
      </c>
      <c r="G4" s="891" t="s">
        <v>3239</v>
      </c>
      <c r="H4" s="891" t="s">
        <v>3240</v>
      </c>
      <c r="I4" s="891" t="s">
        <v>3241</v>
      </c>
      <c r="J4" s="891" t="s">
        <v>12</v>
      </c>
      <c r="K4" s="875" t="s">
        <v>3242</v>
      </c>
      <c r="L4" s="891" t="s">
        <v>3244</v>
      </c>
      <c r="M4" s="881"/>
    </row>
    <row r="5" spans="1:13" ht="17.25" thickBot="1">
      <c r="A5" s="892"/>
      <c r="B5" s="892"/>
      <c r="C5" s="892"/>
      <c r="D5" s="892"/>
      <c r="E5" s="892"/>
      <c r="F5" s="892"/>
      <c r="G5" s="892"/>
      <c r="H5" s="892"/>
      <c r="I5" s="892"/>
      <c r="J5" s="892"/>
      <c r="K5" s="876" t="s">
        <v>3243</v>
      </c>
      <c r="L5" s="892"/>
      <c r="M5" s="882"/>
    </row>
    <row r="6" spans="1:13" ht="38.25" thickBot="1">
      <c r="A6" s="877" t="s">
        <v>28</v>
      </c>
      <c r="B6" s="878" t="s">
        <v>3245</v>
      </c>
      <c r="C6" s="878">
        <v>210</v>
      </c>
      <c r="D6" s="878">
        <v>169</v>
      </c>
      <c r="E6" s="878">
        <v>96</v>
      </c>
      <c r="F6" s="878">
        <v>24</v>
      </c>
      <c r="G6" s="877">
        <v>0</v>
      </c>
      <c r="H6" s="878">
        <v>47</v>
      </c>
      <c r="I6" s="877">
        <v>1</v>
      </c>
      <c r="J6" s="877">
        <v>1</v>
      </c>
      <c r="K6" s="877">
        <f>E6+F6+G6+H6+I6</f>
        <v>168</v>
      </c>
      <c r="L6" s="879">
        <f>K6/C6</f>
        <v>0.8</v>
      </c>
      <c r="M6" s="877" t="s">
        <v>3246</v>
      </c>
    </row>
    <row r="7" spans="1:13" ht="38.25" thickBot="1">
      <c r="A7" s="877" t="s">
        <v>42</v>
      </c>
      <c r="B7" s="878" t="s">
        <v>3247</v>
      </c>
      <c r="C7" s="877">
        <v>200</v>
      </c>
      <c r="D7" s="878">
        <v>137</v>
      </c>
      <c r="E7" s="878">
        <v>87</v>
      </c>
      <c r="F7" s="878">
        <v>4</v>
      </c>
      <c r="G7" s="877">
        <v>0</v>
      </c>
      <c r="H7" s="878">
        <v>45</v>
      </c>
      <c r="I7" s="877">
        <v>1</v>
      </c>
      <c r="J7" s="877" t="s">
        <v>3246</v>
      </c>
      <c r="K7" s="877">
        <f t="shared" ref="K7:K11" si="0">E7+F7+G7+H7+I7</f>
        <v>137</v>
      </c>
      <c r="L7" s="879">
        <f t="shared" ref="L7:L11" si="1">K7/C7</f>
        <v>0.68500000000000005</v>
      </c>
      <c r="M7" s="877" t="s">
        <v>3246</v>
      </c>
    </row>
    <row r="8" spans="1:13" ht="38.25" thickBot="1">
      <c r="A8" s="877" t="s">
        <v>41</v>
      </c>
      <c r="B8" s="877" t="s">
        <v>3248</v>
      </c>
      <c r="C8" s="878">
        <v>233</v>
      </c>
      <c r="D8" s="878">
        <v>164</v>
      </c>
      <c r="E8" s="878">
        <v>107</v>
      </c>
      <c r="F8" s="878">
        <v>4</v>
      </c>
      <c r="G8" s="877">
        <v>0</v>
      </c>
      <c r="H8" s="878">
        <v>50</v>
      </c>
      <c r="I8" s="877">
        <v>1</v>
      </c>
      <c r="J8" s="877">
        <v>2</v>
      </c>
      <c r="K8" s="877">
        <f t="shared" si="0"/>
        <v>162</v>
      </c>
      <c r="L8" s="879">
        <f t="shared" si="1"/>
        <v>0.69527896995708149</v>
      </c>
      <c r="M8" s="877" t="s">
        <v>3246</v>
      </c>
    </row>
    <row r="9" spans="1:13" ht="38.25" thickBot="1">
      <c r="A9" s="877" t="s">
        <v>39</v>
      </c>
      <c r="B9" s="878" t="s">
        <v>3250</v>
      </c>
      <c r="C9" s="877">
        <v>239</v>
      </c>
      <c r="D9" s="878">
        <v>136</v>
      </c>
      <c r="E9" s="878">
        <v>84</v>
      </c>
      <c r="F9" s="878">
        <v>5</v>
      </c>
      <c r="G9" s="877">
        <v>2</v>
      </c>
      <c r="H9" s="878">
        <v>42</v>
      </c>
      <c r="I9" s="877">
        <v>2</v>
      </c>
      <c r="J9" s="877" t="s">
        <v>3249</v>
      </c>
      <c r="K9" s="877">
        <f t="shared" si="0"/>
        <v>135</v>
      </c>
      <c r="L9" s="879">
        <f t="shared" si="1"/>
        <v>0.56485355648535562</v>
      </c>
      <c r="M9" s="877" t="s">
        <v>3246</v>
      </c>
    </row>
    <row r="10" spans="1:13" ht="38.25" thickBot="1">
      <c r="A10" s="877" t="s">
        <v>40</v>
      </c>
      <c r="B10" s="877" t="s">
        <v>3251</v>
      </c>
      <c r="C10" s="878">
        <v>227</v>
      </c>
      <c r="D10" s="878">
        <v>152</v>
      </c>
      <c r="E10" s="878">
        <v>101</v>
      </c>
      <c r="F10" s="878">
        <v>4</v>
      </c>
      <c r="G10" s="877">
        <v>0</v>
      </c>
      <c r="H10" s="878">
        <v>43</v>
      </c>
      <c r="I10" s="877">
        <v>2</v>
      </c>
      <c r="J10" s="877">
        <v>2</v>
      </c>
      <c r="K10" s="877">
        <f t="shared" si="0"/>
        <v>150</v>
      </c>
      <c r="L10" s="879">
        <f t="shared" si="1"/>
        <v>0.66079295154185025</v>
      </c>
      <c r="M10" s="877" t="s">
        <v>3246</v>
      </c>
    </row>
    <row r="11" spans="1:13" ht="38.25" thickBot="1">
      <c r="A11" s="877" t="s">
        <v>30</v>
      </c>
      <c r="B11" s="877" t="s">
        <v>3251</v>
      </c>
      <c r="C11" s="877">
        <v>223</v>
      </c>
      <c r="D11" s="878">
        <v>142</v>
      </c>
      <c r="E11" s="878">
        <v>89</v>
      </c>
      <c r="F11" s="878">
        <v>5</v>
      </c>
      <c r="G11" s="877">
        <v>0</v>
      </c>
      <c r="H11" s="878">
        <v>47</v>
      </c>
      <c r="I11" s="877">
        <v>1</v>
      </c>
      <c r="J11" s="877" t="s">
        <v>3246</v>
      </c>
      <c r="K11" s="877">
        <f t="shared" si="0"/>
        <v>142</v>
      </c>
      <c r="L11" s="879">
        <f t="shared" si="1"/>
        <v>0.63677130044843044</v>
      </c>
      <c r="M11" s="877" t="s">
        <v>3246</v>
      </c>
    </row>
  </sheetData>
  <mergeCells count="20">
    <mergeCell ref="H4:H5"/>
    <mergeCell ref="I4:I5"/>
    <mergeCell ref="J4:J5"/>
    <mergeCell ref="L4:L5"/>
    <mergeCell ref="B4:B5"/>
    <mergeCell ref="C4:C5"/>
    <mergeCell ref="D4:D5"/>
    <mergeCell ref="E4:E5"/>
    <mergeCell ref="F4:F5"/>
    <mergeCell ref="G4:G5"/>
    <mergeCell ref="A1:A3"/>
    <mergeCell ref="B1:B3"/>
    <mergeCell ref="D1:M1"/>
    <mergeCell ref="D2:D3"/>
    <mergeCell ref="E2:I2"/>
    <mergeCell ref="J2:J3"/>
    <mergeCell ref="K2:K3"/>
    <mergeCell ref="L2:L3"/>
    <mergeCell ref="M2:M5"/>
    <mergeCell ref="A4:A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ABAA-E51B-4BB6-80CB-3DA1A8E1B44D}">
  <sheetPr codeName="Sheet9">
    <tabColor indexed="12"/>
  </sheetPr>
  <dimension ref="A1:BX179"/>
  <sheetViews>
    <sheetView zoomScale="85" zoomScaleNormal="85" zoomScaleSheetLayoutView="85" workbookViewId="0">
      <pane xSplit="7" ySplit="2" topLeftCell="H3" activePane="bottomRight" state="frozen"/>
      <selection pane="topRight" activeCell="E1" sqref="E1"/>
      <selection pane="bottomLeft" activeCell="A3" sqref="A3"/>
      <selection pane="bottomRight" activeCell="G43" sqref="G43"/>
    </sheetView>
  </sheetViews>
  <sheetFormatPr defaultColWidth="9.140625" defaultRowHeight="12.75"/>
  <cols>
    <col min="1" max="1" width="9.28515625" style="9" customWidth="1"/>
    <col min="2" max="2" width="9.28515625" style="9" hidden="1" customWidth="1"/>
    <col min="3" max="3" width="32" style="9" bestFit="1" customWidth="1"/>
    <col min="4" max="4" width="18.28515625" style="9" hidden="1" customWidth="1"/>
    <col min="5" max="5" width="26.7109375" style="10" bestFit="1" customWidth="1"/>
    <col min="6" max="6" width="30" style="2" bestFit="1" customWidth="1"/>
    <col min="7" max="7" width="67.5703125" style="2" customWidth="1"/>
    <col min="8" max="11" width="21" style="2" customWidth="1"/>
    <col min="12" max="12" width="26.7109375" style="11" customWidth="1"/>
    <col min="13" max="13" width="21" style="9" customWidth="1"/>
    <col min="14" max="14" width="21" style="2" customWidth="1"/>
    <col min="15" max="15" width="27.140625" customWidth="1"/>
    <col min="16" max="17" width="15.140625" style="11" customWidth="1"/>
    <col min="18" max="18" width="15.7109375" style="12" customWidth="1"/>
    <col min="19" max="19" width="23.5703125" style="12" bestFit="1" customWidth="1"/>
    <col min="20" max="20" width="29.7109375" customWidth="1"/>
    <col min="21" max="21" width="22.5703125" style="12" customWidth="1"/>
    <col min="22" max="22" width="14.5703125" style="12" customWidth="1"/>
    <col min="23" max="23" width="14" style="12" customWidth="1"/>
    <col min="24" max="24" width="14.85546875" style="12" customWidth="1"/>
    <col min="26" max="26" width="21.42578125" style="12" customWidth="1"/>
    <col min="27" max="27" width="15.42578125" style="12" customWidth="1"/>
    <col min="28" max="28" width="14.85546875" style="12" customWidth="1"/>
    <col min="29" max="29" width="10.7109375" style="12" customWidth="1"/>
    <col min="30" max="30" width="9.140625" style="70"/>
    <col min="31" max="31" width="14" style="12" customWidth="1"/>
    <col min="32" max="32" width="14.5703125" style="12" customWidth="1"/>
    <col min="33" max="33" width="10.7109375" style="12" customWidth="1"/>
    <col min="34" max="34" width="15.42578125" style="12" customWidth="1"/>
    <col min="36" max="36" width="14.85546875" style="12" customWidth="1"/>
    <col min="37" max="37" width="14" style="12" customWidth="1"/>
    <col min="38" max="38" width="15.42578125" style="12" customWidth="1"/>
    <col min="39" max="39" width="21.42578125" style="12" customWidth="1"/>
    <col min="41" max="41" width="13.5703125" style="12" bestFit="1" customWidth="1"/>
    <col min="42" max="42" width="14.85546875" style="12" customWidth="1"/>
    <col min="43" max="43" width="21.42578125" style="12" customWidth="1"/>
    <col min="44" max="44" width="14" style="12" customWidth="1"/>
    <col min="46" max="46" width="15.42578125" style="12" customWidth="1"/>
    <col min="47" max="47" width="15.7109375" style="12" bestFit="1" customWidth="1"/>
    <col min="48" max="48" width="14" style="12" customWidth="1"/>
    <col min="49" max="49" width="14.85546875" style="12" customWidth="1"/>
    <col min="51" max="51" width="21.42578125" style="12" customWidth="1"/>
    <col min="52" max="52" width="15.42578125" style="12" customWidth="1"/>
    <col min="53" max="53" width="14.85546875" style="12" customWidth="1"/>
    <col min="54" max="54" width="10.7109375" style="12" customWidth="1"/>
    <col min="56" max="56" width="14" style="12" customWidth="1"/>
    <col min="57" max="57" width="21.42578125" style="12" customWidth="1"/>
    <col min="58" max="58" width="10.7109375" style="12" customWidth="1"/>
    <col min="59" max="59" width="15.42578125" style="12" customWidth="1"/>
    <col min="61" max="61" width="14.85546875" style="12" customWidth="1"/>
    <col min="62" max="62" width="14" style="12" customWidth="1"/>
    <col min="63" max="63" width="15.42578125" style="12" customWidth="1"/>
    <col min="64" max="64" width="21.42578125" style="12" customWidth="1"/>
    <col min="66" max="66" width="10.7109375" style="12" customWidth="1"/>
    <col min="67" max="67" width="14.85546875" style="12" customWidth="1"/>
    <col min="68" max="68" width="14" style="12" customWidth="1"/>
    <col min="69" max="69" width="21.42578125" style="12" customWidth="1"/>
    <col min="70" max="70" width="15.42578125" style="12" customWidth="1"/>
    <col min="71" max="71" width="10.7109375" style="12" customWidth="1"/>
    <col min="72" max="72" width="14.85546875" style="12" customWidth="1"/>
    <col min="73" max="73" width="14" style="12" customWidth="1"/>
    <col min="74" max="74" width="21.42578125" style="12" customWidth="1"/>
    <col min="75" max="75" width="15.42578125" style="12" customWidth="1"/>
    <col min="76" max="76" width="10.7109375" style="12" customWidth="1"/>
    <col min="77" max="77" width="17.28515625" style="2" customWidth="1"/>
    <col min="78" max="78" width="15" style="2" customWidth="1"/>
    <col min="79" max="79" width="9.140625" style="2" customWidth="1"/>
    <col min="80" max="16384" width="9.140625" style="2"/>
  </cols>
  <sheetData>
    <row r="1" spans="1:76" ht="21.75" thickTop="1" thickBot="1">
      <c r="A1" s="764" t="s">
        <v>2678</v>
      </c>
      <c r="B1" s="766"/>
      <c r="C1" s="766"/>
      <c r="D1" s="766"/>
      <c r="E1" s="766"/>
      <c r="F1" s="766"/>
      <c r="G1" s="766"/>
      <c r="H1" s="766"/>
      <c r="I1" s="1"/>
      <c r="J1" s="1"/>
      <c r="K1" s="1"/>
      <c r="L1" s="1"/>
      <c r="M1" s="1"/>
      <c r="N1" s="1"/>
      <c r="O1" s="1"/>
      <c r="P1" s="767" t="s">
        <v>63</v>
      </c>
      <c r="Q1" s="768"/>
      <c r="R1" s="768"/>
      <c r="S1" s="768"/>
      <c r="T1" s="769"/>
      <c r="U1" s="770" t="s">
        <v>64</v>
      </c>
      <c r="V1" s="771"/>
      <c r="W1" s="771"/>
      <c r="X1" s="771"/>
      <c r="Y1" s="772"/>
      <c r="Z1" s="773" t="s">
        <v>65</v>
      </c>
      <c r="AA1" s="774"/>
      <c r="AB1" s="774"/>
      <c r="AC1" s="774"/>
      <c r="AD1" s="775"/>
      <c r="AE1" s="776" t="s">
        <v>66</v>
      </c>
      <c r="AF1" s="777"/>
      <c r="AG1" s="777"/>
      <c r="AH1" s="777"/>
      <c r="AI1" s="778"/>
      <c r="AJ1" s="761" t="s">
        <v>67</v>
      </c>
      <c r="AK1" s="762"/>
      <c r="AL1" s="762"/>
      <c r="AM1" s="762"/>
      <c r="AN1" s="763"/>
      <c r="AO1" s="746" t="s">
        <v>68</v>
      </c>
      <c r="AP1" s="747"/>
      <c r="AQ1" s="747"/>
      <c r="AR1" s="747"/>
      <c r="AS1" s="748"/>
      <c r="AT1" s="749" t="s">
        <v>69</v>
      </c>
      <c r="AU1" s="750"/>
      <c r="AV1" s="750"/>
      <c r="AW1" s="750"/>
      <c r="AX1" s="751"/>
      <c r="AY1" s="752" t="s">
        <v>70</v>
      </c>
      <c r="AZ1" s="753"/>
      <c r="BA1" s="753"/>
      <c r="BB1" s="753"/>
      <c r="BC1" s="754"/>
      <c r="BD1" s="755" t="s">
        <v>71</v>
      </c>
      <c r="BE1" s="756"/>
      <c r="BF1" s="756"/>
      <c r="BG1" s="756"/>
      <c r="BH1" s="757"/>
      <c r="BI1" s="758" t="s">
        <v>72</v>
      </c>
      <c r="BJ1" s="759"/>
      <c r="BK1" s="759"/>
      <c r="BL1" s="759"/>
      <c r="BM1" s="760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</row>
    <row r="2" spans="1:76" ht="27" thickTop="1" thickBot="1">
      <c r="A2" s="3" t="s">
        <v>73</v>
      </c>
      <c r="B2" s="13" t="s">
        <v>19</v>
      </c>
      <c r="C2" s="13" t="s">
        <v>74</v>
      </c>
      <c r="D2" s="4" t="s">
        <v>75</v>
      </c>
      <c r="E2" s="4" t="s">
        <v>46</v>
      </c>
      <c r="F2" s="5" t="s">
        <v>77</v>
      </c>
      <c r="G2" s="5" t="s">
        <v>78</v>
      </c>
      <c r="H2" s="5" t="s">
        <v>79</v>
      </c>
      <c r="I2" s="5" t="s">
        <v>80</v>
      </c>
      <c r="J2" s="5" t="s">
        <v>2679</v>
      </c>
      <c r="K2" s="5" t="s">
        <v>81</v>
      </c>
      <c r="L2" s="5" t="s">
        <v>82</v>
      </c>
      <c r="M2" s="5" t="s">
        <v>83</v>
      </c>
      <c r="N2" s="6" t="s">
        <v>2680</v>
      </c>
      <c r="O2" s="6" t="s">
        <v>84</v>
      </c>
      <c r="P2" s="14" t="s">
        <v>85</v>
      </c>
      <c r="Q2" s="14" t="s">
        <v>86</v>
      </c>
      <c r="R2" s="14" t="s">
        <v>87</v>
      </c>
      <c r="S2" s="14" t="s">
        <v>88</v>
      </c>
      <c r="T2" s="15" t="s">
        <v>89</v>
      </c>
      <c r="U2" s="16" t="s">
        <v>90</v>
      </c>
      <c r="V2" s="17" t="s">
        <v>91</v>
      </c>
      <c r="W2" s="17" t="s">
        <v>92</v>
      </c>
      <c r="X2" s="17" t="s">
        <v>93</v>
      </c>
      <c r="Y2" s="17" t="s">
        <v>94</v>
      </c>
      <c r="Z2" s="18" t="s">
        <v>95</v>
      </c>
      <c r="AA2" s="18" t="s">
        <v>96</v>
      </c>
      <c r="AB2" s="18" t="s">
        <v>97</v>
      </c>
      <c r="AC2" s="18" t="s">
        <v>98</v>
      </c>
      <c r="AD2" s="18" t="s">
        <v>99</v>
      </c>
      <c r="AE2" s="19" t="s">
        <v>100</v>
      </c>
      <c r="AF2" s="19" t="s">
        <v>101</v>
      </c>
      <c r="AG2" s="19" t="s">
        <v>102</v>
      </c>
      <c r="AH2" s="19" t="s">
        <v>103</v>
      </c>
      <c r="AI2" s="19" t="s">
        <v>104</v>
      </c>
      <c r="AJ2" s="20" t="s">
        <v>105</v>
      </c>
      <c r="AK2" s="20" t="s">
        <v>106</v>
      </c>
      <c r="AL2" s="20" t="s">
        <v>107</v>
      </c>
      <c r="AM2" s="20" t="s">
        <v>108</v>
      </c>
      <c r="AN2" s="20" t="s">
        <v>109</v>
      </c>
      <c r="AO2" s="21" t="s">
        <v>110</v>
      </c>
      <c r="AP2" s="21" t="s">
        <v>111</v>
      </c>
      <c r="AQ2" s="21" t="s">
        <v>112</v>
      </c>
      <c r="AR2" s="21" t="s">
        <v>113</v>
      </c>
      <c r="AS2" s="21" t="s">
        <v>114</v>
      </c>
      <c r="AT2" s="22" t="s">
        <v>115</v>
      </c>
      <c r="AU2" s="22" t="s">
        <v>116</v>
      </c>
      <c r="AV2" s="22" t="s">
        <v>117</v>
      </c>
      <c r="AW2" s="22" t="s">
        <v>118</v>
      </c>
      <c r="AX2" s="22" t="s">
        <v>119</v>
      </c>
      <c r="AY2" s="23" t="s">
        <v>120</v>
      </c>
      <c r="AZ2" s="23" t="s">
        <v>121</v>
      </c>
      <c r="BA2" s="23" t="s">
        <v>122</v>
      </c>
      <c r="BB2" s="23" t="s">
        <v>123</v>
      </c>
      <c r="BC2" s="23" t="s">
        <v>124</v>
      </c>
      <c r="BD2" s="24" t="s">
        <v>125</v>
      </c>
      <c r="BE2" s="24" t="s">
        <v>126</v>
      </c>
      <c r="BF2" s="24" t="s">
        <v>127</v>
      </c>
      <c r="BG2" s="24" t="s">
        <v>128</v>
      </c>
      <c r="BH2" s="24" t="s">
        <v>129</v>
      </c>
      <c r="BI2" s="25" t="s">
        <v>130</v>
      </c>
      <c r="BJ2" s="25" t="s">
        <v>131</v>
      </c>
      <c r="BK2" s="25" t="s">
        <v>132</v>
      </c>
      <c r="BL2" s="25" t="s">
        <v>133</v>
      </c>
      <c r="BM2" s="25" t="s">
        <v>134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</row>
    <row r="3" spans="1:76" s="7" customFormat="1" ht="14.25" thickTop="1">
      <c r="A3" s="26">
        <v>1</v>
      </c>
      <c r="B3" s="30"/>
      <c r="C3" s="75" t="s">
        <v>2681</v>
      </c>
      <c r="D3" s="92" t="s">
        <v>23</v>
      </c>
      <c r="E3" s="28" t="s">
        <v>906</v>
      </c>
      <c r="F3" s="35" t="s">
        <v>2682</v>
      </c>
      <c r="G3" s="41" t="s">
        <v>140</v>
      </c>
      <c r="H3" s="27" t="s">
        <v>141</v>
      </c>
      <c r="I3" s="27" t="s">
        <v>142</v>
      </c>
      <c r="J3" s="39"/>
      <c r="K3" s="42"/>
      <c r="L3" s="33"/>
      <c r="M3" s="49"/>
      <c r="N3" s="44"/>
      <c r="O3" s="46" t="str" cm="1">
        <f t="array" ref="O3">_xlfn.IFNA(LOOKUP(2, 1/(MOD(COLUMN(P3:XFD3)-COLUMN(P3), 5)=2)/(P3:XFD3&lt;&gt;""), P3:XFD3),"Not Submitted")</f>
        <v>A2</v>
      </c>
      <c r="P3" s="33" t="s">
        <v>171</v>
      </c>
      <c r="Q3" s="33"/>
      <c r="R3" s="64"/>
      <c r="S3" s="34"/>
      <c r="T3" s="29"/>
      <c r="U3" s="33">
        <v>45798</v>
      </c>
      <c r="V3" s="33">
        <v>45824</v>
      </c>
      <c r="W3" s="64" t="s">
        <v>10</v>
      </c>
      <c r="X3" s="34" t="s">
        <v>2683</v>
      </c>
      <c r="Y3" s="8"/>
      <c r="Z3" s="63"/>
      <c r="AA3" s="69"/>
      <c r="AB3" s="46"/>
      <c r="AC3" s="69"/>
      <c r="AD3" s="46"/>
      <c r="AE3" s="68"/>
      <c r="AF3" s="46"/>
      <c r="AG3" s="46"/>
      <c r="AH3" s="8"/>
      <c r="AI3" s="65"/>
      <c r="AJ3" s="59"/>
      <c r="AK3" s="8"/>
      <c r="AL3" s="8"/>
      <c r="AM3" s="8"/>
      <c r="AN3" s="65"/>
      <c r="AO3" s="59"/>
      <c r="AP3" s="8"/>
      <c r="AQ3" s="8"/>
      <c r="AR3" s="8"/>
      <c r="AS3" s="61"/>
      <c r="AT3" s="59"/>
      <c r="AU3" s="8"/>
      <c r="AV3" s="8"/>
      <c r="AW3" s="8"/>
      <c r="AX3" s="61"/>
      <c r="AY3" s="59"/>
      <c r="AZ3" s="8"/>
      <c r="BA3" s="8"/>
      <c r="BB3" s="8"/>
      <c r="BC3" s="61"/>
      <c r="BD3" s="59"/>
      <c r="BE3" s="8"/>
      <c r="BF3" s="8"/>
      <c r="BG3" s="8"/>
      <c r="BH3" s="61"/>
      <c r="BI3" s="59"/>
      <c r="BJ3" s="8"/>
      <c r="BK3" s="8"/>
      <c r="BL3" s="8"/>
      <c r="BM3" s="8"/>
    </row>
    <row r="4" spans="1:76" s="7" customFormat="1" ht="27">
      <c r="A4" s="26">
        <v>2</v>
      </c>
      <c r="B4" s="30"/>
      <c r="C4" s="75" t="s">
        <v>2681</v>
      </c>
      <c r="D4" s="92" t="s">
        <v>23</v>
      </c>
      <c r="E4" s="28" t="s">
        <v>906</v>
      </c>
      <c r="F4" s="35" t="s">
        <v>2684</v>
      </c>
      <c r="G4" s="41" t="s">
        <v>146</v>
      </c>
      <c r="H4" s="27" t="s">
        <v>141</v>
      </c>
      <c r="I4" s="27" t="s">
        <v>142</v>
      </c>
      <c r="J4" s="39"/>
      <c r="K4" s="42"/>
      <c r="L4" s="33"/>
      <c r="M4" s="49"/>
      <c r="N4" s="44"/>
      <c r="O4" s="46" t="str" cm="1">
        <f t="array" ref="O4">_xlfn.IFNA(LOOKUP(2, 1/(MOD(COLUMN(P4:XFD4)-COLUMN(P4), 5)=2)/(P4:XFD4&lt;&gt;""), P4:XFD4),"Not Submitted")</f>
        <v>A2</v>
      </c>
      <c r="P4" s="33">
        <v>45798</v>
      </c>
      <c r="Q4" s="33">
        <v>45824</v>
      </c>
      <c r="R4" s="64" t="s">
        <v>10</v>
      </c>
      <c r="S4" s="34" t="s">
        <v>2683</v>
      </c>
      <c r="T4" s="29"/>
      <c r="U4" s="63"/>
      <c r="V4" s="46"/>
      <c r="W4" s="46"/>
      <c r="X4" s="8"/>
      <c r="Y4" s="8"/>
      <c r="Z4" s="63"/>
      <c r="AA4" s="69"/>
      <c r="AB4" s="46"/>
      <c r="AC4" s="69"/>
      <c r="AD4" s="46"/>
      <c r="AE4" s="68"/>
      <c r="AF4" s="46"/>
      <c r="AG4" s="46"/>
      <c r="AH4" s="8"/>
      <c r="AI4" s="65"/>
      <c r="AJ4" s="59"/>
      <c r="AK4" s="8"/>
      <c r="AL4" s="8"/>
      <c r="AM4" s="8"/>
      <c r="AN4" s="65"/>
      <c r="AO4" s="59"/>
      <c r="AP4" s="8"/>
      <c r="AQ4" s="8"/>
      <c r="AR4" s="8"/>
      <c r="AS4" s="61"/>
      <c r="AT4" s="59"/>
      <c r="AU4" s="8"/>
      <c r="AV4" s="8"/>
      <c r="AW4" s="8"/>
      <c r="AX4" s="61"/>
      <c r="AY4" s="59"/>
      <c r="AZ4" s="8"/>
      <c r="BA4" s="8"/>
      <c r="BB4" s="8"/>
      <c r="BC4" s="61"/>
      <c r="BD4" s="59"/>
      <c r="BE4" s="8"/>
      <c r="BF4" s="8"/>
      <c r="BG4" s="8"/>
      <c r="BH4" s="61"/>
      <c r="BI4" s="59"/>
      <c r="BJ4" s="8"/>
      <c r="BK4" s="8"/>
      <c r="BL4" s="8"/>
      <c r="BM4" s="8"/>
    </row>
    <row r="5" spans="1:76" s="7" customFormat="1" ht="13.5">
      <c r="A5" s="26">
        <v>3</v>
      </c>
      <c r="B5" s="30"/>
      <c r="C5" s="75" t="s">
        <v>2681</v>
      </c>
      <c r="D5" s="92" t="s">
        <v>23</v>
      </c>
      <c r="E5" s="28" t="s">
        <v>906</v>
      </c>
      <c r="F5" s="35" t="s">
        <v>2685</v>
      </c>
      <c r="G5" s="41" t="s">
        <v>917</v>
      </c>
      <c r="H5" s="27" t="s">
        <v>141</v>
      </c>
      <c r="I5" s="27" t="s">
        <v>142</v>
      </c>
      <c r="J5" s="39"/>
      <c r="K5" s="42"/>
      <c r="L5" s="33"/>
      <c r="M5" s="49"/>
      <c r="N5" s="44"/>
      <c r="O5" s="46" t="str" cm="1">
        <f t="array" ref="O5">_xlfn.IFNA(LOOKUP(2, 1/(MOD(COLUMN(P5:XFD5)-COLUMN(P5), 5)=2)/(P5:XFD5&lt;&gt;""), P5:XFD5),"Not Submitted")</f>
        <v>Not Submitted</v>
      </c>
      <c r="P5" s="33"/>
      <c r="Q5" s="33"/>
      <c r="R5" s="64"/>
      <c r="S5" s="34"/>
      <c r="T5" s="29"/>
      <c r="U5" s="63"/>
      <c r="V5" s="46"/>
      <c r="W5" s="46"/>
      <c r="X5" s="8"/>
      <c r="Y5" s="8"/>
      <c r="Z5" s="63"/>
      <c r="AA5" s="69"/>
      <c r="AB5" s="46"/>
      <c r="AC5" s="69"/>
      <c r="AD5" s="46"/>
      <c r="AE5" s="68"/>
      <c r="AF5" s="46"/>
      <c r="AG5" s="46"/>
      <c r="AH5" s="8"/>
      <c r="AI5" s="65"/>
      <c r="AJ5" s="59"/>
      <c r="AK5" s="8"/>
      <c r="AL5" s="8"/>
      <c r="AM5" s="8"/>
      <c r="AN5" s="65"/>
      <c r="AO5" s="59"/>
      <c r="AP5" s="8"/>
      <c r="AQ5" s="8"/>
      <c r="AR5" s="8"/>
      <c r="AS5" s="61"/>
      <c r="AT5" s="59"/>
      <c r="AU5" s="8"/>
      <c r="AV5" s="8"/>
      <c r="AW5" s="8"/>
      <c r="AX5" s="61"/>
      <c r="AY5" s="59"/>
      <c r="AZ5" s="8"/>
      <c r="BA5" s="8"/>
      <c r="BB5" s="8"/>
      <c r="BC5" s="61"/>
      <c r="BD5" s="59"/>
      <c r="BE5" s="8"/>
      <c r="BF5" s="8"/>
      <c r="BG5" s="8"/>
      <c r="BH5" s="61"/>
      <c r="BI5" s="59"/>
      <c r="BJ5" s="8"/>
      <c r="BK5" s="8"/>
      <c r="BL5" s="8"/>
      <c r="BM5" s="8"/>
    </row>
    <row r="6" spans="1:76" s="7" customFormat="1" ht="13.5">
      <c r="A6" s="26">
        <v>4</v>
      </c>
      <c r="B6" s="30"/>
      <c r="C6" s="75" t="s">
        <v>2681</v>
      </c>
      <c r="D6" s="92" t="s">
        <v>23</v>
      </c>
      <c r="E6" s="28" t="s">
        <v>906</v>
      </c>
      <c r="F6" s="35" t="s">
        <v>2686</v>
      </c>
      <c r="G6" s="41" t="s">
        <v>162</v>
      </c>
      <c r="H6" s="27" t="s">
        <v>141</v>
      </c>
      <c r="I6" s="27" t="s">
        <v>159</v>
      </c>
      <c r="J6" s="39"/>
      <c r="K6" s="42"/>
      <c r="L6" s="33"/>
      <c r="M6" s="49"/>
      <c r="N6" s="44"/>
      <c r="O6" s="46" t="str" cm="1">
        <f t="array" ref="O6">_xlfn.IFNA(LOOKUP(2, 1/(MOD(COLUMN(P6:XFD6)-COLUMN(P6), 5)=2)/(P6:XFD6&lt;&gt;""), P6:XFD6),"Not Submitted")</f>
        <v>A1</v>
      </c>
      <c r="P6" s="33">
        <v>45798</v>
      </c>
      <c r="Q6" s="33">
        <v>45824</v>
      </c>
      <c r="R6" s="64" t="s">
        <v>9</v>
      </c>
      <c r="S6" s="34" t="s">
        <v>2683</v>
      </c>
      <c r="T6" s="29"/>
      <c r="U6" s="63"/>
      <c r="V6" s="46"/>
      <c r="W6" s="46"/>
      <c r="X6" s="8"/>
      <c r="Y6" s="8"/>
      <c r="Z6" s="63"/>
      <c r="AA6" s="69"/>
      <c r="AB6" s="46"/>
      <c r="AC6" s="69"/>
      <c r="AD6" s="46"/>
      <c r="AE6" s="68"/>
      <c r="AF6" s="46"/>
      <c r="AG6" s="46"/>
      <c r="AH6" s="8"/>
      <c r="AI6" s="65"/>
      <c r="AJ6" s="59"/>
      <c r="AK6" s="8"/>
      <c r="AL6" s="8"/>
      <c r="AM6" s="8"/>
      <c r="AN6" s="65"/>
      <c r="AO6" s="59"/>
      <c r="AP6" s="8"/>
      <c r="AQ6" s="8"/>
      <c r="AR6" s="8"/>
      <c r="AS6" s="61"/>
      <c r="AT6" s="59"/>
      <c r="AU6" s="8"/>
      <c r="AV6" s="8"/>
      <c r="AW6" s="8"/>
      <c r="AX6" s="61"/>
      <c r="AY6" s="59"/>
      <c r="AZ6" s="8"/>
      <c r="BA6" s="8"/>
      <c r="BB6" s="8"/>
      <c r="BC6" s="61"/>
      <c r="BD6" s="59"/>
      <c r="BE6" s="8"/>
      <c r="BF6" s="8"/>
      <c r="BG6" s="8"/>
      <c r="BH6" s="61"/>
      <c r="BI6" s="59"/>
      <c r="BJ6" s="8"/>
      <c r="BK6" s="8"/>
      <c r="BL6" s="8"/>
      <c r="BM6" s="8"/>
    </row>
    <row r="7" spans="1:76" s="7" customFormat="1" ht="13.5">
      <c r="A7" s="26">
        <v>5</v>
      </c>
      <c r="B7" s="30"/>
      <c r="C7" s="75" t="s">
        <v>2681</v>
      </c>
      <c r="D7" s="92" t="s">
        <v>23</v>
      </c>
      <c r="E7" s="28" t="s">
        <v>906</v>
      </c>
      <c r="F7" s="35" t="s">
        <v>2687</v>
      </c>
      <c r="G7" s="41" t="s">
        <v>158</v>
      </c>
      <c r="H7" s="27" t="s">
        <v>141</v>
      </c>
      <c r="I7" s="27" t="s">
        <v>159</v>
      </c>
      <c r="J7" s="39"/>
      <c r="K7" s="42"/>
      <c r="L7" s="33"/>
      <c r="M7" s="49"/>
      <c r="N7" s="44"/>
      <c r="O7" s="46" t="str" cm="1">
        <f t="array" ref="O7">_xlfn.IFNA(LOOKUP(2, 1/(MOD(COLUMN(P7:XFD7)-COLUMN(P7), 5)=2)/(P7:XFD7&lt;&gt;""), P7:XFD7),"Not Submitted")</f>
        <v>I</v>
      </c>
      <c r="P7" s="33">
        <v>45798</v>
      </c>
      <c r="Q7" s="33">
        <v>45824</v>
      </c>
      <c r="R7" s="64" t="s">
        <v>12</v>
      </c>
      <c r="S7" s="34" t="s">
        <v>2683</v>
      </c>
      <c r="T7" s="29"/>
      <c r="U7" s="63"/>
      <c r="V7" s="46"/>
      <c r="W7" s="46"/>
      <c r="X7" s="8"/>
      <c r="Y7" s="8"/>
      <c r="Z7" s="63"/>
      <c r="AA7" s="69"/>
      <c r="AB7" s="46"/>
      <c r="AC7" s="69"/>
      <c r="AD7" s="46"/>
      <c r="AE7" s="68"/>
      <c r="AF7" s="46"/>
      <c r="AG7" s="46"/>
      <c r="AH7" s="8"/>
      <c r="AI7" s="65"/>
      <c r="AJ7" s="59"/>
      <c r="AK7" s="8"/>
      <c r="AL7" s="8"/>
      <c r="AM7" s="8"/>
      <c r="AN7" s="65"/>
      <c r="AO7" s="59"/>
      <c r="AP7" s="8"/>
      <c r="AQ7" s="8"/>
      <c r="AR7" s="8"/>
      <c r="AS7" s="61"/>
      <c r="AT7" s="59"/>
      <c r="AU7" s="8"/>
      <c r="AV7" s="8"/>
      <c r="AW7" s="8"/>
      <c r="AX7" s="61"/>
      <c r="AY7" s="59"/>
      <c r="AZ7" s="8"/>
      <c r="BA7" s="8"/>
      <c r="BB7" s="8"/>
      <c r="BC7" s="61"/>
      <c r="BD7" s="59"/>
      <c r="BE7" s="8"/>
      <c r="BF7" s="8"/>
      <c r="BG7" s="8"/>
      <c r="BH7" s="61"/>
      <c r="BI7" s="59"/>
      <c r="BJ7" s="8"/>
      <c r="BK7" s="8"/>
      <c r="BL7" s="8"/>
      <c r="BM7" s="8"/>
    </row>
    <row r="8" spans="1:76" s="7" customFormat="1" ht="27">
      <c r="A8" s="26">
        <v>6</v>
      </c>
      <c r="B8" s="30"/>
      <c r="C8" s="75" t="s">
        <v>2681</v>
      </c>
      <c r="D8" s="92" t="s">
        <v>23</v>
      </c>
      <c r="E8" s="28" t="s">
        <v>906</v>
      </c>
      <c r="F8" s="35" t="s">
        <v>2688</v>
      </c>
      <c r="G8" s="41" t="s">
        <v>152</v>
      </c>
      <c r="H8" s="27" t="s">
        <v>141</v>
      </c>
      <c r="I8" s="27" t="s">
        <v>142</v>
      </c>
      <c r="J8" s="39"/>
      <c r="K8" s="42"/>
      <c r="L8" s="33"/>
      <c r="M8" s="49"/>
      <c r="N8" s="44"/>
      <c r="O8" s="46" t="str" cm="1">
        <f t="array" ref="O8">_xlfn.IFNA(LOOKUP(2, 1/(MOD(COLUMN(P8:XFD8)-COLUMN(P8), 5)=2)/(P8:XFD8&lt;&gt;""), P8:XFD8),"Not Submitted")</f>
        <v>I</v>
      </c>
      <c r="P8" s="33">
        <v>45798</v>
      </c>
      <c r="Q8" s="33">
        <v>45824</v>
      </c>
      <c r="R8" s="64" t="s">
        <v>12</v>
      </c>
      <c r="S8" s="34" t="s">
        <v>2683</v>
      </c>
      <c r="T8" s="29"/>
      <c r="U8" s="63"/>
      <c r="V8" s="46"/>
      <c r="W8" s="46"/>
      <c r="X8" s="8"/>
      <c r="Y8" s="8"/>
      <c r="Z8" s="63"/>
      <c r="AA8" s="69"/>
      <c r="AB8" s="46"/>
      <c r="AC8" s="69"/>
      <c r="AD8" s="46"/>
      <c r="AE8" s="68"/>
      <c r="AF8" s="46"/>
      <c r="AG8" s="46"/>
      <c r="AH8" s="8"/>
      <c r="AI8" s="65"/>
      <c r="AJ8" s="59"/>
      <c r="AK8" s="8"/>
      <c r="AL8" s="8"/>
      <c r="AM8" s="8"/>
      <c r="AN8" s="65"/>
      <c r="AO8" s="59"/>
      <c r="AP8" s="8"/>
      <c r="AQ8" s="8"/>
      <c r="AR8" s="8"/>
      <c r="AS8" s="61"/>
      <c r="AT8" s="59"/>
      <c r="AU8" s="8"/>
      <c r="AV8" s="8"/>
      <c r="AW8" s="8"/>
      <c r="AX8" s="61"/>
      <c r="AY8" s="59"/>
      <c r="AZ8" s="8"/>
      <c r="BA8" s="8"/>
      <c r="BB8" s="8"/>
      <c r="BC8" s="61"/>
      <c r="BD8" s="59"/>
      <c r="BE8" s="8"/>
      <c r="BF8" s="8"/>
      <c r="BG8" s="8"/>
      <c r="BH8" s="61"/>
      <c r="BI8" s="59"/>
      <c r="BJ8" s="8"/>
      <c r="BK8" s="8"/>
      <c r="BL8" s="8"/>
      <c r="BM8" s="8"/>
    </row>
    <row r="9" spans="1:76" s="7" customFormat="1" ht="27">
      <c r="A9" s="26">
        <v>7</v>
      </c>
      <c r="B9" s="30"/>
      <c r="C9" s="75" t="s">
        <v>290</v>
      </c>
      <c r="D9" s="92" t="s">
        <v>23</v>
      </c>
      <c r="E9" s="28" t="s">
        <v>23</v>
      </c>
      <c r="F9" s="43" t="s">
        <v>2689</v>
      </c>
      <c r="G9" s="41" t="s">
        <v>2690</v>
      </c>
      <c r="H9" s="27" t="s">
        <v>141</v>
      </c>
      <c r="I9" s="27" t="s">
        <v>159</v>
      </c>
      <c r="J9" s="39"/>
      <c r="K9" s="42"/>
      <c r="L9" s="33"/>
      <c r="M9" s="49"/>
      <c r="N9" s="44"/>
      <c r="O9" s="46" t="str" cm="1">
        <f t="array" ref="O9">_xlfn.IFNA(LOOKUP(2, 1/(MOD(COLUMN(P9:XFD9)-COLUMN(P9), 5)=2)/(P9:XFD9&lt;&gt;""), P9:XFD9),"Not Submitted")</f>
        <v>Not Submitted</v>
      </c>
      <c r="P9" s="33"/>
      <c r="Q9" s="33"/>
      <c r="R9" s="64"/>
      <c r="S9" s="34"/>
      <c r="T9" s="29"/>
      <c r="U9" s="63"/>
      <c r="V9" s="46"/>
      <c r="W9" s="46"/>
      <c r="X9" s="8"/>
      <c r="Y9" s="8"/>
      <c r="Z9" s="63"/>
      <c r="AA9" s="69"/>
      <c r="AB9" s="46"/>
      <c r="AC9" s="69"/>
      <c r="AD9" s="46"/>
      <c r="AE9" s="68"/>
      <c r="AF9" s="46"/>
      <c r="AG9" s="46"/>
      <c r="AH9" s="8"/>
      <c r="AI9" s="65"/>
      <c r="AJ9" s="59"/>
      <c r="AK9" s="8"/>
      <c r="AL9" s="8"/>
      <c r="AM9" s="8"/>
      <c r="AN9" s="65"/>
      <c r="AO9" s="59"/>
      <c r="AP9" s="8"/>
      <c r="AQ9" s="8"/>
      <c r="AR9" s="8"/>
      <c r="AS9" s="61"/>
      <c r="AT9" s="59"/>
      <c r="AU9" s="8"/>
      <c r="AV9" s="8"/>
      <c r="AW9" s="8"/>
      <c r="AX9" s="61"/>
      <c r="AY9" s="59"/>
      <c r="AZ9" s="8"/>
      <c r="BA9" s="8"/>
      <c r="BB9" s="8"/>
      <c r="BC9" s="61"/>
      <c r="BD9" s="59"/>
      <c r="BE9" s="8"/>
      <c r="BF9" s="8"/>
      <c r="BG9" s="8"/>
      <c r="BH9" s="61"/>
      <c r="BI9" s="59"/>
      <c r="BJ9" s="8"/>
      <c r="BK9" s="8"/>
      <c r="BL9" s="8"/>
      <c r="BM9" s="8"/>
    </row>
    <row r="10" spans="1:76" s="7" customFormat="1" ht="13.5">
      <c r="A10" s="26">
        <v>8</v>
      </c>
      <c r="B10" s="30"/>
      <c r="C10" s="75" t="s">
        <v>290</v>
      </c>
      <c r="D10" s="92" t="s">
        <v>23</v>
      </c>
      <c r="E10" s="28" t="s">
        <v>23</v>
      </c>
      <c r="F10" s="78" t="s">
        <v>2691</v>
      </c>
      <c r="G10" s="79" t="s">
        <v>2692</v>
      </c>
      <c r="H10" s="27" t="s">
        <v>141</v>
      </c>
      <c r="I10" s="27" t="s">
        <v>159</v>
      </c>
      <c r="J10" s="39"/>
      <c r="K10" s="42"/>
      <c r="L10" s="33"/>
      <c r="M10" s="49"/>
      <c r="N10" s="44"/>
      <c r="O10" s="46" t="str" cm="1">
        <f t="array" ref="O10">_xlfn.IFNA(LOOKUP(2, 1/(MOD(COLUMN(P10:XFD10)-COLUMN(P10), 5)=2)/(P10:XFD10&lt;&gt;""), P10:XFD10),"Not Submitted")</f>
        <v>Not Submitted</v>
      </c>
      <c r="P10" s="33"/>
      <c r="Q10" s="33"/>
      <c r="R10" s="64"/>
      <c r="S10" s="34"/>
      <c r="T10" s="29"/>
      <c r="U10" s="63"/>
      <c r="V10" s="46"/>
      <c r="W10" s="46"/>
      <c r="X10" s="8"/>
      <c r="Y10" s="8"/>
      <c r="Z10" s="63"/>
      <c r="AA10" s="69"/>
      <c r="AB10" s="46"/>
      <c r="AC10" s="69"/>
      <c r="AD10" s="46"/>
      <c r="AE10" s="68"/>
      <c r="AF10" s="46"/>
      <c r="AG10" s="46"/>
      <c r="AH10" s="8"/>
      <c r="AI10" s="65"/>
      <c r="AJ10" s="59"/>
      <c r="AK10" s="8"/>
      <c r="AL10" s="8"/>
      <c r="AM10" s="8"/>
      <c r="AN10" s="65"/>
      <c r="AO10" s="59"/>
      <c r="AP10" s="8"/>
      <c r="AQ10" s="8"/>
      <c r="AR10" s="8"/>
      <c r="AS10" s="61"/>
      <c r="AT10" s="59"/>
      <c r="AU10" s="8"/>
      <c r="AV10" s="8"/>
      <c r="AW10" s="8"/>
      <c r="AX10" s="61"/>
      <c r="AY10" s="59"/>
      <c r="AZ10" s="8"/>
      <c r="BA10" s="8"/>
      <c r="BB10" s="8"/>
      <c r="BC10" s="61"/>
      <c r="BD10" s="59"/>
      <c r="BE10" s="8"/>
      <c r="BF10" s="8"/>
      <c r="BG10" s="8"/>
      <c r="BH10" s="61"/>
      <c r="BI10" s="59"/>
      <c r="BJ10" s="8"/>
      <c r="BK10" s="8"/>
      <c r="BL10" s="8"/>
      <c r="BM10" s="8"/>
    </row>
    <row r="11" spans="1:76" s="7" customFormat="1" ht="13.5">
      <c r="A11" s="26">
        <v>9</v>
      </c>
      <c r="B11" s="30"/>
      <c r="C11" s="75" t="s">
        <v>290</v>
      </c>
      <c r="D11" s="92" t="s">
        <v>23</v>
      </c>
      <c r="E11" s="28" t="s">
        <v>23</v>
      </c>
      <c r="F11" s="78" t="s">
        <v>2693</v>
      </c>
      <c r="G11" s="80" t="s">
        <v>2694</v>
      </c>
      <c r="H11" s="27" t="s">
        <v>141</v>
      </c>
      <c r="I11" s="27" t="s">
        <v>142</v>
      </c>
      <c r="J11" s="39"/>
      <c r="K11" s="42"/>
      <c r="L11" s="33"/>
      <c r="M11" s="49"/>
      <c r="N11" s="44"/>
      <c r="O11" s="46" t="str" cm="1">
        <f t="array" ref="O11">_xlfn.IFNA(LOOKUP(2, 1/(MOD(COLUMN(P11:XFD11)-COLUMN(P11), 5)=2)/(P11:XFD11&lt;&gt;""), P11:XFD11),"Not Submitted")</f>
        <v>Not Submitted</v>
      </c>
      <c r="P11" s="33"/>
      <c r="Q11" s="33"/>
      <c r="R11" s="64"/>
      <c r="S11" s="34"/>
      <c r="T11" s="29"/>
      <c r="U11" s="63"/>
      <c r="V11" s="46"/>
      <c r="W11" s="46"/>
      <c r="X11" s="8"/>
      <c r="Y11" s="8"/>
      <c r="Z11" s="63"/>
      <c r="AA11" s="69"/>
      <c r="AB11" s="46"/>
      <c r="AC11" s="69"/>
      <c r="AD11" s="46"/>
      <c r="AE11" s="68"/>
      <c r="AF11" s="46"/>
      <c r="AG11" s="46"/>
      <c r="AH11" s="8"/>
      <c r="AI11" s="65"/>
      <c r="AJ11" s="59"/>
      <c r="AK11" s="8"/>
      <c r="AL11" s="8"/>
      <c r="AM11" s="8"/>
      <c r="AN11" s="65"/>
      <c r="AO11" s="59"/>
      <c r="AP11" s="8"/>
      <c r="AQ11" s="8"/>
      <c r="AR11" s="8"/>
      <c r="AS11" s="61"/>
      <c r="AT11" s="59"/>
      <c r="AU11" s="8"/>
      <c r="AV11" s="8"/>
      <c r="AW11" s="8"/>
      <c r="AX11" s="61"/>
      <c r="AY11" s="59"/>
      <c r="AZ11" s="8"/>
      <c r="BA11" s="8"/>
      <c r="BB11" s="8"/>
      <c r="BC11" s="61"/>
      <c r="BD11" s="59"/>
      <c r="BE11" s="8"/>
      <c r="BF11" s="8"/>
      <c r="BG11" s="8"/>
      <c r="BH11" s="61"/>
      <c r="BI11" s="59"/>
      <c r="BJ11" s="8"/>
      <c r="BK11" s="8"/>
      <c r="BL11" s="8"/>
      <c r="BM11" s="8"/>
    </row>
    <row r="12" spans="1:76" s="7" customFormat="1" ht="27">
      <c r="A12" s="26">
        <v>10</v>
      </c>
      <c r="B12" s="30"/>
      <c r="C12" s="75" t="s">
        <v>290</v>
      </c>
      <c r="D12" s="92" t="s">
        <v>23</v>
      </c>
      <c r="E12" s="28" t="s">
        <v>23</v>
      </c>
      <c r="F12" s="43" t="s">
        <v>2695</v>
      </c>
      <c r="G12" s="41" t="s">
        <v>2696</v>
      </c>
      <c r="H12" s="27" t="s">
        <v>141</v>
      </c>
      <c r="I12" s="27" t="s">
        <v>159</v>
      </c>
      <c r="J12" s="39"/>
      <c r="K12" s="42"/>
      <c r="L12" s="33"/>
      <c r="M12" s="49"/>
      <c r="N12" s="44"/>
      <c r="O12" s="46" t="str" cm="1">
        <f t="array" ref="O12">_xlfn.IFNA(LOOKUP(2, 1/(MOD(COLUMN(P12:XFD12)-COLUMN(P12), 5)=2)/(P12:XFD12&lt;&gt;""), P12:XFD12),"Not Submitted")</f>
        <v>Not Submitted</v>
      </c>
      <c r="P12" s="33"/>
      <c r="Q12" s="33"/>
      <c r="R12" s="64"/>
      <c r="S12" s="34"/>
      <c r="T12" s="29"/>
      <c r="U12" s="63"/>
      <c r="V12" s="46"/>
      <c r="W12" s="46"/>
      <c r="X12" s="8"/>
      <c r="Y12" s="8"/>
      <c r="Z12" s="63"/>
      <c r="AA12" s="69"/>
      <c r="AB12" s="46"/>
      <c r="AC12" s="69"/>
      <c r="AD12" s="46"/>
      <c r="AE12" s="68"/>
      <c r="AF12" s="46"/>
      <c r="AG12" s="46"/>
      <c r="AH12" s="8"/>
      <c r="AI12" s="65"/>
      <c r="AJ12" s="59"/>
      <c r="AK12" s="8"/>
      <c r="AL12" s="8"/>
      <c r="AM12" s="8"/>
      <c r="AN12" s="65"/>
      <c r="AO12" s="59"/>
      <c r="AP12" s="8"/>
      <c r="AQ12" s="8"/>
      <c r="AR12" s="8"/>
      <c r="AS12" s="61"/>
      <c r="AT12" s="59"/>
      <c r="AU12" s="8"/>
      <c r="AV12" s="8"/>
      <c r="AW12" s="8"/>
      <c r="AX12" s="61"/>
      <c r="AY12" s="59"/>
      <c r="AZ12" s="8"/>
      <c r="BA12" s="8"/>
      <c r="BB12" s="8"/>
      <c r="BC12" s="61"/>
      <c r="BD12" s="59"/>
      <c r="BE12" s="8"/>
      <c r="BF12" s="8"/>
      <c r="BG12" s="8"/>
      <c r="BH12" s="61"/>
      <c r="BI12" s="59"/>
      <c r="BJ12" s="8"/>
      <c r="BK12" s="8"/>
      <c r="BL12" s="8"/>
      <c r="BM12" s="8"/>
    </row>
    <row r="13" spans="1:76" s="7" customFormat="1" ht="13.5">
      <c r="A13" s="26">
        <v>11</v>
      </c>
      <c r="B13" s="30"/>
      <c r="C13" s="75" t="s">
        <v>290</v>
      </c>
      <c r="D13" s="92" t="s">
        <v>23</v>
      </c>
      <c r="E13" s="28" t="s">
        <v>23</v>
      </c>
      <c r="F13" s="78" t="s">
        <v>2697</v>
      </c>
      <c r="G13" s="80" t="s">
        <v>2698</v>
      </c>
      <c r="H13" s="27" t="s">
        <v>141</v>
      </c>
      <c r="I13" s="27" t="s">
        <v>159</v>
      </c>
      <c r="J13" s="39"/>
      <c r="K13" s="42"/>
      <c r="L13" s="33"/>
      <c r="M13" s="49"/>
      <c r="N13" s="44"/>
      <c r="O13" s="46" t="str" cm="1">
        <f t="array" ref="O13">_xlfn.IFNA(LOOKUP(2, 1/(MOD(COLUMN(P13:XFD13)-COLUMN(P13), 5)=2)/(P13:XFD13&lt;&gt;""), P13:XFD13),"Not Submitted")</f>
        <v>Not Submitted</v>
      </c>
      <c r="P13" s="33"/>
      <c r="Q13" s="33"/>
      <c r="R13" s="64"/>
      <c r="S13" s="34"/>
      <c r="T13" s="29"/>
      <c r="U13" s="63"/>
      <c r="V13" s="46"/>
      <c r="W13" s="46"/>
      <c r="X13" s="8"/>
      <c r="Y13" s="8"/>
      <c r="Z13" s="63"/>
      <c r="AA13" s="69"/>
      <c r="AB13" s="46"/>
      <c r="AC13" s="69"/>
      <c r="AD13" s="46"/>
      <c r="AE13" s="68"/>
      <c r="AF13" s="46"/>
      <c r="AG13" s="46"/>
      <c r="AH13" s="8"/>
      <c r="AI13" s="65"/>
      <c r="AJ13" s="59"/>
      <c r="AK13" s="8"/>
      <c r="AL13" s="8"/>
      <c r="AM13" s="8"/>
      <c r="AN13" s="65"/>
      <c r="AO13" s="59"/>
      <c r="AP13" s="8"/>
      <c r="AQ13" s="8"/>
      <c r="AR13" s="8"/>
      <c r="AS13" s="61"/>
      <c r="AT13" s="59"/>
      <c r="AU13" s="8"/>
      <c r="AV13" s="8"/>
      <c r="AW13" s="8"/>
      <c r="AX13" s="61"/>
      <c r="AY13" s="59"/>
      <c r="AZ13" s="8"/>
      <c r="BA13" s="8"/>
      <c r="BB13" s="8"/>
      <c r="BC13" s="61"/>
      <c r="BD13" s="59"/>
      <c r="BE13" s="8"/>
      <c r="BF13" s="8"/>
      <c r="BG13" s="8"/>
      <c r="BH13" s="61"/>
      <c r="BI13" s="59"/>
      <c r="BJ13" s="8"/>
      <c r="BK13" s="8"/>
      <c r="BL13" s="8"/>
      <c r="BM13" s="8"/>
    </row>
    <row r="14" spans="1:76" s="7" customFormat="1" ht="13.5">
      <c r="A14" s="26">
        <v>12</v>
      </c>
      <c r="B14" s="30"/>
      <c r="C14" s="75" t="s">
        <v>290</v>
      </c>
      <c r="D14" s="92" t="s">
        <v>23</v>
      </c>
      <c r="E14" s="28" t="s">
        <v>23</v>
      </c>
      <c r="F14" s="78" t="s">
        <v>2699</v>
      </c>
      <c r="G14" s="80" t="s">
        <v>2700</v>
      </c>
      <c r="H14" s="27" t="s">
        <v>141</v>
      </c>
      <c r="I14" s="27" t="s">
        <v>142</v>
      </c>
      <c r="J14" s="39"/>
      <c r="K14" s="42"/>
      <c r="L14" s="33"/>
      <c r="M14" s="49"/>
      <c r="N14" s="44"/>
      <c r="O14" s="46" t="str" cm="1">
        <f t="array" ref="O14">_xlfn.IFNA(LOOKUP(2, 1/(MOD(COLUMN(P14:XFD14)-COLUMN(P14), 5)=2)/(P14:XFD14&lt;&gt;""), P14:XFD14),"Not Submitted")</f>
        <v>Not Submitted</v>
      </c>
      <c r="P14" s="33"/>
      <c r="Q14" s="33"/>
      <c r="R14" s="64"/>
      <c r="S14" s="34"/>
      <c r="T14" s="29"/>
      <c r="U14" s="63"/>
      <c r="V14" s="46"/>
      <c r="W14" s="46"/>
      <c r="X14" s="8"/>
      <c r="Y14" s="8"/>
      <c r="Z14" s="63"/>
      <c r="AA14" s="69"/>
      <c r="AB14" s="46"/>
      <c r="AC14" s="69"/>
      <c r="AD14" s="46"/>
      <c r="AE14" s="68"/>
      <c r="AF14" s="46"/>
      <c r="AG14" s="46"/>
      <c r="AH14" s="8"/>
      <c r="AI14" s="65"/>
      <c r="AJ14" s="59"/>
      <c r="AK14" s="8"/>
      <c r="AL14" s="8"/>
      <c r="AM14" s="8"/>
      <c r="AN14" s="65"/>
      <c r="AO14" s="59"/>
      <c r="AP14" s="8"/>
      <c r="AQ14" s="8"/>
      <c r="AR14" s="8"/>
      <c r="AS14" s="61"/>
      <c r="AT14" s="59"/>
      <c r="AU14" s="8"/>
      <c r="AV14" s="8"/>
      <c r="AW14" s="8"/>
      <c r="AX14" s="61"/>
      <c r="AY14" s="59"/>
      <c r="AZ14" s="8"/>
      <c r="BA14" s="8"/>
      <c r="BB14" s="8"/>
      <c r="BC14" s="61"/>
      <c r="BD14" s="59"/>
      <c r="BE14" s="8"/>
      <c r="BF14" s="8"/>
      <c r="BG14" s="8"/>
      <c r="BH14" s="61"/>
      <c r="BI14" s="59"/>
      <c r="BJ14" s="8"/>
      <c r="BK14" s="8"/>
      <c r="BL14" s="8"/>
      <c r="BM14" s="8"/>
    </row>
    <row r="15" spans="1:76" s="7" customFormat="1" ht="27">
      <c r="A15" s="26">
        <v>13</v>
      </c>
      <c r="B15" s="30"/>
      <c r="C15" s="75" t="s">
        <v>290</v>
      </c>
      <c r="D15" s="92" t="s">
        <v>23</v>
      </c>
      <c r="E15" s="28" t="s">
        <v>23</v>
      </c>
      <c r="F15" s="78" t="s">
        <v>2701</v>
      </c>
      <c r="G15" s="41" t="s">
        <v>2702</v>
      </c>
      <c r="H15" s="27" t="s">
        <v>141</v>
      </c>
      <c r="I15" s="27" t="s">
        <v>159</v>
      </c>
      <c r="J15" s="39"/>
      <c r="K15" s="42"/>
      <c r="L15" s="33"/>
      <c r="M15" s="49"/>
      <c r="N15" s="44"/>
      <c r="O15" s="46" t="str" cm="1">
        <f t="array" ref="O15">_xlfn.IFNA(LOOKUP(2, 1/(MOD(COLUMN(P15:XFD15)-COLUMN(P15), 5)=2)/(P15:XFD15&lt;&gt;""), P15:XFD15),"Not Submitted")</f>
        <v>Not Submitted</v>
      </c>
      <c r="P15" s="33"/>
      <c r="Q15" s="33"/>
      <c r="R15" s="64"/>
      <c r="S15" s="34"/>
      <c r="T15" s="29"/>
      <c r="U15" s="63"/>
      <c r="V15" s="46"/>
      <c r="W15" s="46"/>
      <c r="X15" s="8"/>
      <c r="Y15" s="8"/>
      <c r="Z15" s="63"/>
      <c r="AA15" s="69"/>
      <c r="AB15" s="46"/>
      <c r="AC15" s="69"/>
      <c r="AD15" s="46"/>
      <c r="AE15" s="68"/>
      <c r="AF15" s="46"/>
      <c r="AG15" s="46"/>
      <c r="AH15" s="8"/>
      <c r="AI15" s="65"/>
      <c r="AJ15" s="59"/>
      <c r="AK15" s="8"/>
      <c r="AL15" s="8"/>
      <c r="AM15" s="8"/>
      <c r="AN15" s="65"/>
      <c r="AO15" s="59"/>
      <c r="AP15" s="8"/>
      <c r="AQ15" s="8"/>
      <c r="AR15" s="8"/>
      <c r="AS15" s="61"/>
      <c r="AT15" s="59"/>
      <c r="AU15" s="8"/>
      <c r="AV15" s="8"/>
      <c r="AW15" s="8"/>
      <c r="AX15" s="61"/>
      <c r="AY15" s="59"/>
      <c r="AZ15" s="8"/>
      <c r="BA15" s="8"/>
      <c r="BB15" s="8"/>
      <c r="BC15" s="61"/>
      <c r="BD15" s="59"/>
      <c r="BE15" s="8"/>
      <c r="BF15" s="8"/>
      <c r="BG15" s="8"/>
      <c r="BH15" s="61"/>
      <c r="BI15" s="59"/>
      <c r="BJ15" s="8"/>
      <c r="BK15" s="8"/>
      <c r="BL15" s="8"/>
      <c r="BM15" s="8"/>
    </row>
    <row r="16" spans="1:76" s="7" customFormat="1" ht="13.5">
      <c r="A16" s="26">
        <v>14</v>
      </c>
      <c r="B16" s="30"/>
      <c r="C16" s="75" t="s">
        <v>290</v>
      </c>
      <c r="D16" s="92" t="s">
        <v>23</v>
      </c>
      <c r="E16" s="28" t="s">
        <v>23</v>
      </c>
      <c r="F16" s="78" t="s">
        <v>2703</v>
      </c>
      <c r="G16" s="80" t="s">
        <v>2704</v>
      </c>
      <c r="H16" s="27" t="s">
        <v>141</v>
      </c>
      <c r="I16" s="27" t="s">
        <v>159</v>
      </c>
      <c r="J16" s="39"/>
      <c r="K16" s="42"/>
      <c r="L16" s="33"/>
      <c r="M16" s="49"/>
      <c r="N16" s="44"/>
      <c r="O16" s="46" t="str" cm="1">
        <f t="array" ref="O16">_xlfn.IFNA(LOOKUP(2, 1/(MOD(COLUMN(P16:XFD16)-COLUMN(P16), 5)=2)/(P16:XFD16&lt;&gt;""), P16:XFD16),"Not Submitted")</f>
        <v>Not Submitted</v>
      </c>
      <c r="P16" s="33"/>
      <c r="Q16" s="33"/>
      <c r="R16" s="64"/>
      <c r="S16" s="34"/>
      <c r="T16" s="29"/>
      <c r="U16" s="63"/>
      <c r="V16" s="46"/>
      <c r="W16" s="46"/>
      <c r="X16" s="8"/>
      <c r="Y16" s="8"/>
      <c r="Z16" s="63"/>
      <c r="AA16" s="69"/>
      <c r="AB16" s="46"/>
      <c r="AC16" s="69"/>
      <c r="AD16" s="46"/>
      <c r="AE16" s="68"/>
      <c r="AF16" s="46"/>
      <c r="AG16" s="46"/>
      <c r="AH16" s="8"/>
      <c r="AI16" s="65"/>
      <c r="AJ16" s="59"/>
      <c r="AK16" s="8"/>
      <c r="AL16" s="8"/>
      <c r="AM16" s="8"/>
      <c r="AN16" s="65"/>
      <c r="AO16" s="59"/>
      <c r="AP16" s="8"/>
      <c r="AQ16" s="8"/>
      <c r="AR16" s="8"/>
      <c r="AS16" s="61"/>
      <c r="AT16" s="59"/>
      <c r="AU16" s="8"/>
      <c r="AV16" s="8"/>
      <c r="AW16" s="8"/>
      <c r="AX16" s="61"/>
      <c r="AY16" s="59"/>
      <c r="AZ16" s="8"/>
      <c r="BA16" s="8"/>
      <c r="BB16" s="8"/>
      <c r="BC16" s="61"/>
      <c r="BD16" s="59"/>
      <c r="BE16" s="8"/>
      <c r="BF16" s="8"/>
      <c r="BG16" s="8"/>
      <c r="BH16" s="61"/>
      <c r="BI16" s="59"/>
      <c r="BJ16" s="8"/>
      <c r="BK16" s="8"/>
      <c r="BL16" s="8"/>
      <c r="BM16" s="8"/>
    </row>
    <row r="17" spans="1:65" s="7" customFormat="1" ht="13.5">
      <c r="A17" s="26">
        <v>15</v>
      </c>
      <c r="B17" s="30"/>
      <c r="C17" s="75" t="s">
        <v>290</v>
      </c>
      <c r="D17" s="92" t="s">
        <v>23</v>
      </c>
      <c r="E17" s="28" t="s">
        <v>23</v>
      </c>
      <c r="F17" s="78" t="s">
        <v>2705</v>
      </c>
      <c r="G17" s="80" t="s">
        <v>2706</v>
      </c>
      <c r="H17" s="27" t="s">
        <v>141</v>
      </c>
      <c r="I17" s="27" t="s">
        <v>142</v>
      </c>
      <c r="J17" s="39"/>
      <c r="K17" s="42"/>
      <c r="L17" s="33"/>
      <c r="M17" s="49"/>
      <c r="N17" s="44"/>
      <c r="O17" s="46" t="str" cm="1">
        <f t="array" ref="O17">_xlfn.IFNA(LOOKUP(2, 1/(MOD(COLUMN(P17:XFD17)-COLUMN(P17), 5)=2)/(P17:XFD17&lt;&gt;""), P17:XFD17),"Not Submitted")</f>
        <v>Not Submitted</v>
      </c>
      <c r="P17" s="33"/>
      <c r="Q17" s="33"/>
      <c r="R17" s="64"/>
      <c r="S17" s="34"/>
      <c r="T17" s="29"/>
      <c r="U17" s="63"/>
      <c r="V17" s="46"/>
      <c r="W17" s="46"/>
      <c r="X17" s="8"/>
      <c r="Y17" s="8"/>
      <c r="Z17" s="63"/>
      <c r="AA17" s="69"/>
      <c r="AB17" s="46"/>
      <c r="AC17" s="69"/>
      <c r="AD17" s="46"/>
      <c r="AE17" s="68"/>
      <c r="AF17" s="46"/>
      <c r="AG17" s="46"/>
      <c r="AH17" s="8"/>
      <c r="AI17" s="65"/>
      <c r="AJ17" s="59"/>
      <c r="AK17" s="8"/>
      <c r="AL17" s="8"/>
      <c r="AM17" s="8"/>
      <c r="AN17" s="65"/>
      <c r="AO17" s="59"/>
      <c r="AP17" s="8"/>
      <c r="AQ17" s="8"/>
      <c r="AR17" s="8"/>
      <c r="AS17" s="61"/>
      <c r="AT17" s="59"/>
      <c r="AU17" s="8"/>
      <c r="AV17" s="8"/>
      <c r="AW17" s="8"/>
      <c r="AX17" s="61"/>
      <c r="AY17" s="59"/>
      <c r="AZ17" s="8"/>
      <c r="BA17" s="8"/>
      <c r="BB17" s="8"/>
      <c r="BC17" s="61"/>
      <c r="BD17" s="59"/>
      <c r="BE17" s="8"/>
      <c r="BF17" s="8"/>
      <c r="BG17" s="8"/>
      <c r="BH17" s="61"/>
      <c r="BI17" s="59"/>
      <c r="BJ17" s="8"/>
      <c r="BK17" s="8"/>
      <c r="BL17" s="8"/>
      <c r="BM17" s="8"/>
    </row>
    <row r="18" spans="1:65" s="7" customFormat="1" ht="27">
      <c r="A18" s="26">
        <v>16</v>
      </c>
      <c r="B18" s="30"/>
      <c r="C18" s="75" t="s">
        <v>290</v>
      </c>
      <c r="D18" s="92" t="s">
        <v>23</v>
      </c>
      <c r="E18" s="28" t="s">
        <v>23</v>
      </c>
      <c r="F18" s="78" t="s">
        <v>2707</v>
      </c>
      <c r="G18" s="41" t="s">
        <v>2708</v>
      </c>
      <c r="H18" s="27" t="s">
        <v>141</v>
      </c>
      <c r="I18" s="27" t="s">
        <v>159</v>
      </c>
      <c r="J18" s="39"/>
      <c r="K18" s="42"/>
      <c r="L18" s="33"/>
      <c r="M18" s="49"/>
      <c r="N18" s="44"/>
      <c r="O18" s="46" t="str" cm="1">
        <f t="array" ref="O18">_xlfn.IFNA(LOOKUP(2, 1/(MOD(COLUMN(P18:XFD18)-COLUMN(P18), 5)=2)/(P18:XFD18&lt;&gt;""), P18:XFD18),"Not Submitted")</f>
        <v>Not Submitted</v>
      </c>
      <c r="P18" s="33"/>
      <c r="Q18" s="33"/>
      <c r="R18" s="64"/>
      <c r="S18" s="34"/>
      <c r="T18" s="29"/>
      <c r="U18" s="63"/>
      <c r="V18" s="46"/>
      <c r="W18" s="46"/>
      <c r="X18" s="8"/>
      <c r="Y18" s="8"/>
      <c r="Z18" s="63"/>
      <c r="AA18" s="69"/>
      <c r="AB18" s="46"/>
      <c r="AC18" s="69"/>
      <c r="AD18" s="46"/>
      <c r="AE18" s="68"/>
      <c r="AF18" s="46"/>
      <c r="AG18" s="46"/>
      <c r="AH18" s="8"/>
      <c r="AI18" s="65"/>
      <c r="AJ18" s="59"/>
      <c r="AK18" s="8"/>
      <c r="AL18" s="8"/>
      <c r="AM18" s="8"/>
      <c r="AN18" s="65"/>
      <c r="AO18" s="59"/>
      <c r="AP18" s="8"/>
      <c r="AQ18" s="8"/>
      <c r="AR18" s="8"/>
      <c r="AS18" s="61"/>
      <c r="AT18" s="59"/>
      <c r="AU18" s="8"/>
      <c r="AV18" s="8"/>
      <c r="AW18" s="8"/>
      <c r="AX18" s="61"/>
      <c r="AY18" s="59"/>
      <c r="AZ18" s="8"/>
      <c r="BA18" s="8"/>
      <c r="BB18" s="8"/>
      <c r="BC18" s="61"/>
      <c r="BD18" s="59"/>
      <c r="BE18" s="8"/>
      <c r="BF18" s="8"/>
      <c r="BG18" s="8"/>
      <c r="BH18" s="61"/>
      <c r="BI18" s="59"/>
      <c r="BJ18" s="8"/>
      <c r="BK18" s="8"/>
      <c r="BL18" s="8"/>
      <c r="BM18" s="8"/>
    </row>
    <row r="19" spans="1:65" s="7" customFormat="1" ht="13.5">
      <c r="A19" s="26">
        <v>17</v>
      </c>
      <c r="B19" s="30"/>
      <c r="C19" s="75" t="s">
        <v>290</v>
      </c>
      <c r="D19" s="92" t="s">
        <v>23</v>
      </c>
      <c r="E19" s="28" t="s">
        <v>23</v>
      </c>
      <c r="F19" s="78" t="s">
        <v>2709</v>
      </c>
      <c r="G19" s="80" t="s">
        <v>2710</v>
      </c>
      <c r="H19" s="27" t="s">
        <v>141</v>
      </c>
      <c r="I19" s="27" t="s">
        <v>159</v>
      </c>
      <c r="J19" s="39"/>
      <c r="K19" s="42"/>
      <c r="L19" s="33"/>
      <c r="M19" s="49"/>
      <c r="N19" s="44"/>
      <c r="O19" s="46" t="str" cm="1">
        <f t="array" ref="O19">_xlfn.IFNA(LOOKUP(2, 1/(MOD(COLUMN(P19:XFD19)-COLUMN(P19), 5)=2)/(P19:XFD19&lt;&gt;""), P19:XFD19),"Not Submitted")</f>
        <v>Not Submitted</v>
      </c>
      <c r="P19" s="33"/>
      <c r="Q19" s="33"/>
      <c r="R19" s="64"/>
      <c r="S19" s="34"/>
      <c r="T19" s="29"/>
      <c r="U19" s="63"/>
      <c r="V19" s="46"/>
      <c r="W19" s="46"/>
      <c r="X19" s="8"/>
      <c r="Y19" s="8"/>
      <c r="Z19" s="63"/>
      <c r="AA19" s="69"/>
      <c r="AB19" s="46"/>
      <c r="AC19" s="69"/>
      <c r="AD19" s="46"/>
      <c r="AE19" s="68"/>
      <c r="AF19" s="46"/>
      <c r="AG19" s="46"/>
      <c r="AH19" s="8"/>
      <c r="AI19" s="65"/>
      <c r="AJ19" s="59"/>
      <c r="AK19" s="8"/>
      <c r="AL19" s="8"/>
      <c r="AM19" s="8"/>
      <c r="AN19" s="65"/>
      <c r="AO19" s="59"/>
      <c r="AP19" s="8"/>
      <c r="AQ19" s="8"/>
      <c r="AR19" s="8"/>
      <c r="AS19" s="61"/>
      <c r="AT19" s="59"/>
      <c r="AU19" s="8"/>
      <c r="AV19" s="8"/>
      <c r="AW19" s="8"/>
      <c r="AX19" s="61"/>
      <c r="AY19" s="59"/>
      <c r="AZ19" s="8"/>
      <c r="BA19" s="8"/>
      <c r="BB19" s="8"/>
      <c r="BC19" s="61"/>
      <c r="BD19" s="59"/>
      <c r="BE19" s="8"/>
      <c r="BF19" s="8"/>
      <c r="BG19" s="8"/>
      <c r="BH19" s="61"/>
      <c r="BI19" s="59"/>
      <c r="BJ19" s="8"/>
      <c r="BK19" s="8"/>
      <c r="BL19" s="8"/>
      <c r="BM19" s="8"/>
    </row>
    <row r="20" spans="1:65" s="7" customFormat="1" ht="13.5">
      <c r="A20" s="26">
        <v>18</v>
      </c>
      <c r="B20" s="30"/>
      <c r="C20" s="75" t="s">
        <v>290</v>
      </c>
      <c r="D20" s="92" t="s">
        <v>23</v>
      </c>
      <c r="E20" s="28" t="s">
        <v>23</v>
      </c>
      <c r="F20" s="78" t="s">
        <v>2711</v>
      </c>
      <c r="G20" s="80" t="s">
        <v>2712</v>
      </c>
      <c r="H20" s="27" t="s">
        <v>141</v>
      </c>
      <c r="I20" s="27" t="s">
        <v>142</v>
      </c>
      <c r="J20" s="39"/>
      <c r="K20" s="42"/>
      <c r="L20" s="33"/>
      <c r="M20" s="49"/>
      <c r="N20" s="44"/>
      <c r="O20" s="46" t="str" cm="1">
        <f t="array" ref="O20">_xlfn.IFNA(LOOKUP(2, 1/(MOD(COLUMN(P20:XFD20)-COLUMN(P20), 5)=2)/(P20:XFD20&lt;&gt;""), P20:XFD20),"Not Submitted")</f>
        <v>Not Submitted</v>
      </c>
      <c r="P20" s="33"/>
      <c r="Q20" s="33"/>
      <c r="R20" s="64"/>
      <c r="S20" s="34"/>
      <c r="T20" s="29"/>
      <c r="U20" s="63"/>
      <c r="V20" s="46"/>
      <c r="W20" s="46"/>
      <c r="X20" s="8"/>
      <c r="Y20" s="8"/>
      <c r="Z20" s="63"/>
      <c r="AA20" s="69"/>
      <c r="AB20" s="46"/>
      <c r="AC20" s="69"/>
      <c r="AD20" s="46"/>
      <c r="AE20" s="68"/>
      <c r="AF20" s="46"/>
      <c r="AG20" s="46"/>
      <c r="AH20" s="8"/>
      <c r="AI20" s="65"/>
      <c r="AJ20" s="59"/>
      <c r="AK20" s="8"/>
      <c r="AL20" s="8"/>
      <c r="AM20" s="8"/>
      <c r="AN20" s="65"/>
      <c r="AO20" s="59"/>
      <c r="AP20" s="8"/>
      <c r="AQ20" s="8"/>
      <c r="AR20" s="8"/>
      <c r="AS20" s="61"/>
      <c r="AT20" s="59"/>
      <c r="AU20" s="8"/>
      <c r="AV20" s="8"/>
      <c r="AW20" s="8"/>
      <c r="AX20" s="61"/>
      <c r="AY20" s="59"/>
      <c r="AZ20" s="8"/>
      <c r="BA20" s="8"/>
      <c r="BB20" s="8"/>
      <c r="BC20" s="61"/>
      <c r="BD20" s="59"/>
      <c r="BE20" s="8"/>
      <c r="BF20" s="8"/>
      <c r="BG20" s="8"/>
      <c r="BH20" s="61"/>
      <c r="BI20" s="59"/>
      <c r="BJ20" s="8"/>
      <c r="BK20" s="8"/>
      <c r="BL20" s="8"/>
      <c r="BM20" s="8"/>
    </row>
    <row r="21" spans="1:65" s="7" customFormat="1" ht="27">
      <c r="A21" s="26">
        <v>19</v>
      </c>
      <c r="B21" s="30"/>
      <c r="C21" s="75" t="s">
        <v>290</v>
      </c>
      <c r="D21" s="92" t="s">
        <v>23</v>
      </c>
      <c r="E21" s="28" t="s">
        <v>23</v>
      </c>
      <c r="F21" s="78" t="s">
        <v>2713</v>
      </c>
      <c r="G21" s="41" t="s">
        <v>2714</v>
      </c>
      <c r="H21" s="27" t="s">
        <v>141</v>
      </c>
      <c r="I21" s="27" t="s">
        <v>159</v>
      </c>
      <c r="J21" s="39"/>
      <c r="K21" s="42"/>
      <c r="L21" s="33"/>
      <c r="M21" s="49"/>
      <c r="N21" s="44"/>
      <c r="O21" s="46" t="str" cm="1">
        <f t="array" ref="O21">_xlfn.IFNA(LOOKUP(2, 1/(MOD(COLUMN(P21:XFD21)-COLUMN(P21), 5)=2)/(P21:XFD21&lt;&gt;""), P21:XFD21),"Not Submitted")</f>
        <v>Not Submitted</v>
      </c>
      <c r="P21" s="33"/>
      <c r="Q21" s="33"/>
      <c r="R21" s="64"/>
      <c r="S21" s="34"/>
      <c r="T21" s="29"/>
      <c r="U21" s="63"/>
      <c r="V21" s="46"/>
      <c r="W21" s="46"/>
      <c r="X21" s="8"/>
      <c r="Y21" s="8"/>
      <c r="Z21" s="63"/>
      <c r="AA21" s="69"/>
      <c r="AB21" s="46"/>
      <c r="AC21" s="69"/>
      <c r="AD21" s="46"/>
      <c r="AE21" s="68"/>
      <c r="AF21" s="46"/>
      <c r="AG21" s="46"/>
      <c r="AH21" s="8"/>
      <c r="AI21" s="65"/>
      <c r="AJ21" s="59"/>
      <c r="AK21" s="8"/>
      <c r="AL21" s="8"/>
      <c r="AM21" s="8"/>
      <c r="AN21" s="65"/>
      <c r="AO21" s="59"/>
      <c r="AP21" s="8"/>
      <c r="AQ21" s="8"/>
      <c r="AR21" s="8"/>
      <c r="AS21" s="61"/>
      <c r="AT21" s="59"/>
      <c r="AU21" s="8"/>
      <c r="AV21" s="8"/>
      <c r="AW21" s="8"/>
      <c r="AX21" s="61"/>
      <c r="AY21" s="59"/>
      <c r="AZ21" s="8"/>
      <c r="BA21" s="8"/>
      <c r="BB21" s="8"/>
      <c r="BC21" s="61"/>
      <c r="BD21" s="59"/>
      <c r="BE21" s="8"/>
      <c r="BF21" s="8"/>
      <c r="BG21" s="8"/>
      <c r="BH21" s="61"/>
      <c r="BI21" s="59"/>
      <c r="BJ21" s="8"/>
      <c r="BK21" s="8"/>
      <c r="BL21" s="8"/>
      <c r="BM21" s="8"/>
    </row>
    <row r="22" spans="1:65" s="7" customFormat="1" ht="13.5">
      <c r="A22" s="26">
        <v>20</v>
      </c>
      <c r="B22" s="30"/>
      <c r="C22" s="75" t="s">
        <v>290</v>
      </c>
      <c r="D22" s="92" t="s">
        <v>23</v>
      </c>
      <c r="E22" s="28" t="s">
        <v>23</v>
      </c>
      <c r="F22" s="78" t="s">
        <v>2715</v>
      </c>
      <c r="G22" s="80" t="s">
        <v>2716</v>
      </c>
      <c r="H22" s="27" t="s">
        <v>141</v>
      </c>
      <c r="I22" s="27" t="s">
        <v>159</v>
      </c>
      <c r="J22" s="39"/>
      <c r="K22" s="42"/>
      <c r="L22" s="33"/>
      <c r="M22" s="49"/>
      <c r="N22" s="44"/>
      <c r="O22" s="46" t="str" cm="1">
        <f t="array" ref="O22">_xlfn.IFNA(LOOKUP(2, 1/(MOD(COLUMN(P22:XFD22)-COLUMN(P22), 5)=2)/(P22:XFD22&lt;&gt;""), P22:XFD22),"Not Submitted")</f>
        <v>Not Submitted</v>
      </c>
      <c r="P22" s="33"/>
      <c r="Q22" s="33"/>
      <c r="R22" s="64"/>
      <c r="S22" s="34"/>
      <c r="T22" s="29"/>
      <c r="U22" s="63"/>
      <c r="V22" s="46"/>
      <c r="W22" s="46"/>
      <c r="X22" s="8"/>
      <c r="Y22" s="8"/>
      <c r="Z22" s="63"/>
      <c r="AA22" s="69"/>
      <c r="AB22" s="46"/>
      <c r="AC22" s="69"/>
      <c r="AD22" s="46"/>
      <c r="AE22" s="68"/>
      <c r="AF22" s="46"/>
      <c r="AG22" s="46"/>
      <c r="AH22" s="8"/>
      <c r="AI22" s="65"/>
      <c r="AJ22" s="59"/>
      <c r="AK22" s="8"/>
      <c r="AL22" s="8"/>
      <c r="AM22" s="8"/>
      <c r="AN22" s="65"/>
      <c r="AO22" s="59"/>
      <c r="AP22" s="8"/>
      <c r="AQ22" s="8"/>
      <c r="AR22" s="8"/>
      <c r="AS22" s="61"/>
      <c r="AT22" s="59"/>
      <c r="AU22" s="8"/>
      <c r="AV22" s="8"/>
      <c r="AW22" s="8"/>
      <c r="AX22" s="61"/>
      <c r="AY22" s="59"/>
      <c r="AZ22" s="8"/>
      <c r="BA22" s="8"/>
      <c r="BB22" s="8"/>
      <c r="BC22" s="61"/>
      <c r="BD22" s="59"/>
      <c r="BE22" s="8"/>
      <c r="BF22" s="8"/>
      <c r="BG22" s="8"/>
      <c r="BH22" s="61"/>
      <c r="BI22" s="59"/>
      <c r="BJ22" s="8"/>
      <c r="BK22" s="8"/>
      <c r="BL22" s="8"/>
      <c r="BM22" s="8"/>
    </row>
    <row r="23" spans="1:65" s="7" customFormat="1" ht="13.5">
      <c r="A23" s="26">
        <v>21</v>
      </c>
      <c r="B23" s="30"/>
      <c r="C23" s="75" t="s">
        <v>290</v>
      </c>
      <c r="D23" s="92" t="s">
        <v>23</v>
      </c>
      <c r="E23" s="28" t="s">
        <v>23</v>
      </c>
      <c r="F23" s="78" t="s">
        <v>2717</v>
      </c>
      <c r="G23" s="80" t="s">
        <v>2718</v>
      </c>
      <c r="H23" s="27" t="s">
        <v>141</v>
      </c>
      <c r="I23" s="27" t="s">
        <v>142</v>
      </c>
      <c r="J23" s="39"/>
      <c r="K23" s="42"/>
      <c r="L23" s="33"/>
      <c r="M23" s="49"/>
      <c r="N23" s="44"/>
      <c r="O23" s="46" t="str" cm="1">
        <f t="array" ref="O23">_xlfn.IFNA(LOOKUP(2, 1/(MOD(COLUMN(P23:XFD23)-COLUMN(P23), 5)=2)/(P23:XFD23&lt;&gt;""), P23:XFD23),"Not Submitted")</f>
        <v>Not Submitted</v>
      </c>
      <c r="P23" s="33"/>
      <c r="Q23" s="33"/>
      <c r="R23" s="64"/>
      <c r="S23" s="34"/>
      <c r="T23" s="29"/>
      <c r="U23" s="63"/>
      <c r="V23" s="46"/>
      <c r="W23" s="46"/>
      <c r="X23" s="8"/>
      <c r="Y23" s="8"/>
      <c r="Z23" s="63"/>
      <c r="AA23" s="69"/>
      <c r="AB23" s="46"/>
      <c r="AC23" s="69"/>
      <c r="AD23" s="46"/>
      <c r="AE23" s="68"/>
      <c r="AF23" s="46"/>
      <c r="AG23" s="46"/>
      <c r="AH23" s="8"/>
      <c r="AI23" s="65"/>
      <c r="AJ23" s="59"/>
      <c r="AK23" s="8"/>
      <c r="AL23" s="8"/>
      <c r="AM23" s="8"/>
      <c r="AN23" s="65"/>
      <c r="AO23" s="59"/>
      <c r="AP23" s="8"/>
      <c r="AQ23" s="8"/>
      <c r="AR23" s="8"/>
      <c r="AS23" s="61"/>
      <c r="AT23" s="59"/>
      <c r="AU23" s="8"/>
      <c r="AV23" s="8"/>
      <c r="AW23" s="8"/>
      <c r="AX23" s="61"/>
      <c r="AY23" s="59"/>
      <c r="AZ23" s="8"/>
      <c r="BA23" s="8"/>
      <c r="BB23" s="8"/>
      <c r="BC23" s="61"/>
      <c r="BD23" s="59"/>
      <c r="BE23" s="8"/>
      <c r="BF23" s="8"/>
      <c r="BG23" s="8"/>
      <c r="BH23" s="61"/>
      <c r="BI23" s="59"/>
      <c r="BJ23" s="8"/>
      <c r="BK23" s="8"/>
      <c r="BL23" s="8"/>
      <c r="BM23" s="8"/>
    </row>
    <row r="24" spans="1:65" s="7" customFormat="1" ht="27">
      <c r="A24" s="26">
        <v>22</v>
      </c>
      <c r="B24" s="30"/>
      <c r="C24" s="75" t="s">
        <v>290</v>
      </c>
      <c r="D24" s="92" t="s">
        <v>23</v>
      </c>
      <c r="E24" s="28" t="s">
        <v>23</v>
      </c>
      <c r="F24" s="78" t="s">
        <v>2719</v>
      </c>
      <c r="G24" s="41" t="s">
        <v>2720</v>
      </c>
      <c r="H24" s="27" t="s">
        <v>141</v>
      </c>
      <c r="I24" s="27" t="s">
        <v>159</v>
      </c>
      <c r="J24" s="39"/>
      <c r="K24" s="42"/>
      <c r="L24" s="33"/>
      <c r="M24" s="49"/>
      <c r="N24" s="44"/>
      <c r="O24" s="46" t="str" cm="1">
        <f t="array" ref="O24">_xlfn.IFNA(LOOKUP(2, 1/(MOD(COLUMN(P24:XFD24)-COLUMN(P24), 5)=2)/(P24:XFD24&lt;&gt;""), P24:XFD24),"Not Submitted")</f>
        <v>Not Submitted</v>
      </c>
      <c r="P24" s="33"/>
      <c r="Q24" s="33"/>
      <c r="R24" s="64"/>
      <c r="S24" s="34"/>
      <c r="T24" s="29"/>
      <c r="U24" s="63"/>
      <c r="V24" s="46"/>
      <c r="W24" s="46"/>
      <c r="X24" s="8"/>
      <c r="Y24" s="8"/>
      <c r="Z24" s="63"/>
      <c r="AA24" s="69"/>
      <c r="AB24" s="46"/>
      <c r="AC24" s="69"/>
      <c r="AD24" s="46"/>
      <c r="AE24" s="68"/>
      <c r="AF24" s="46"/>
      <c r="AG24" s="46"/>
      <c r="AH24" s="8"/>
      <c r="AI24" s="65"/>
      <c r="AJ24" s="59"/>
      <c r="AK24" s="8"/>
      <c r="AL24" s="8"/>
      <c r="AM24" s="8"/>
      <c r="AN24" s="65"/>
      <c r="AO24" s="59"/>
      <c r="AP24" s="8"/>
      <c r="AQ24" s="8"/>
      <c r="AR24" s="8"/>
      <c r="AS24" s="61"/>
      <c r="AT24" s="59"/>
      <c r="AU24" s="8"/>
      <c r="AV24" s="8"/>
      <c r="AW24" s="8"/>
      <c r="AX24" s="61"/>
      <c r="AY24" s="59"/>
      <c r="AZ24" s="8"/>
      <c r="BA24" s="8"/>
      <c r="BB24" s="8"/>
      <c r="BC24" s="61"/>
      <c r="BD24" s="59"/>
      <c r="BE24" s="8"/>
      <c r="BF24" s="8"/>
      <c r="BG24" s="8"/>
      <c r="BH24" s="61"/>
      <c r="BI24" s="59"/>
      <c r="BJ24" s="8"/>
      <c r="BK24" s="8"/>
      <c r="BL24" s="8"/>
      <c r="BM24" s="8"/>
    </row>
    <row r="25" spans="1:65" s="7" customFormat="1" ht="13.5">
      <c r="A25" s="26">
        <v>23</v>
      </c>
      <c r="B25" s="30"/>
      <c r="C25" s="75" t="s">
        <v>290</v>
      </c>
      <c r="D25" s="92" t="s">
        <v>23</v>
      </c>
      <c r="E25" s="28" t="s">
        <v>23</v>
      </c>
      <c r="F25" s="78" t="s">
        <v>2721</v>
      </c>
      <c r="G25" s="80" t="s">
        <v>2722</v>
      </c>
      <c r="H25" s="27" t="s">
        <v>141</v>
      </c>
      <c r="I25" s="27" t="s">
        <v>159</v>
      </c>
      <c r="J25" s="39"/>
      <c r="K25" s="42"/>
      <c r="L25" s="33"/>
      <c r="M25" s="49"/>
      <c r="N25" s="44"/>
      <c r="O25" s="46" t="str" cm="1">
        <f t="array" ref="O25">_xlfn.IFNA(LOOKUP(2, 1/(MOD(COLUMN(P25:XFD25)-COLUMN(P25), 5)=2)/(P25:XFD25&lt;&gt;""), P25:XFD25),"Not Submitted")</f>
        <v>Not Submitted</v>
      </c>
      <c r="P25" s="33"/>
      <c r="Q25" s="33"/>
      <c r="R25" s="64"/>
      <c r="S25" s="34"/>
      <c r="T25" s="29"/>
      <c r="U25" s="63"/>
      <c r="V25" s="46"/>
      <c r="W25" s="46"/>
      <c r="X25" s="8"/>
      <c r="Y25" s="8"/>
      <c r="Z25" s="63"/>
      <c r="AA25" s="69"/>
      <c r="AB25" s="46"/>
      <c r="AC25" s="69"/>
      <c r="AD25" s="46"/>
      <c r="AE25" s="68"/>
      <c r="AF25" s="46"/>
      <c r="AG25" s="46"/>
      <c r="AH25" s="8"/>
      <c r="AI25" s="65"/>
      <c r="AJ25" s="59"/>
      <c r="AK25" s="8"/>
      <c r="AL25" s="8"/>
      <c r="AM25" s="8"/>
      <c r="AN25" s="65"/>
      <c r="AO25" s="59"/>
      <c r="AP25" s="8"/>
      <c r="AQ25" s="8"/>
      <c r="AR25" s="8"/>
      <c r="AS25" s="61"/>
      <c r="AT25" s="59"/>
      <c r="AU25" s="8"/>
      <c r="AV25" s="8"/>
      <c r="AW25" s="8"/>
      <c r="AX25" s="61"/>
      <c r="AY25" s="59"/>
      <c r="AZ25" s="8"/>
      <c r="BA25" s="8"/>
      <c r="BB25" s="8"/>
      <c r="BC25" s="61"/>
      <c r="BD25" s="59"/>
      <c r="BE25" s="8"/>
      <c r="BF25" s="8"/>
      <c r="BG25" s="8"/>
      <c r="BH25" s="61"/>
      <c r="BI25" s="59"/>
      <c r="BJ25" s="8"/>
      <c r="BK25" s="8"/>
      <c r="BL25" s="8"/>
      <c r="BM25" s="8"/>
    </row>
    <row r="26" spans="1:65" s="7" customFormat="1" ht="13.5">
      <c r="A26" s="26">
        <v>24</v>
      </c>
      <c r="B26" s="30"/>
      <c r="C26" s="75" t="s">
        <v>290</v>
      </c>
      <c r="D26" s="92" t="s">
        <v>23</v>
      </c>
      <c r="E26" s="28" t="s">
        <v>23</v>
      </c>
      <c r="F26" s="78" t="s">
        <v>2723</v>
      </c>
      <c r="G26" s="80" t="s">
        <v>2724</v>
      </c>
      <c r="H26" s="27" t="s">
        <v>141</v>
      </c>
      <c r="I26" s="27" t="s">
        <v>142</v>
      </c>
      <c r="J26" s="39"/>
      <c r="K26" s="42"/>
      <c r="L26" s="33"/>
      <c r="M26" s="49"/>
      <c r="N26" s="44"/>
      <c r="O26" s="46" t="str" cm="1">
        <f t="array" ref="O26">_xlfn.IFNA(LOOKUP(2, 1/(MOD(COLUMN(P26:XFD26)-COLUMN(P26), 5)=2)/(P26:XFD26&lt;&gt;""), P26:XFD26),"Not Submitted")</f>
        <v>Not Submitted</v>
      </c>
      <c r="P26" s="33"/>
      <c r="Q26" s="33"/>
      <c r="R26" s="64"/>
      <c r="S26" s="34"/>
      <c r="T26" s="29"/>
      <c r="U26" s="63"/>
      <c r="V26" s="46"/>
      <c r="W26" s="46"/>
      <c r="X26" s="8"/>
      <c r="Y26" s="8"/>
      <c r="Z26" s="63"/>
      <c r="AA26" s="69"/>
      <c r="AB26" s="46"/>
      <c r="AC26" s="69"/>
      <c r="AD26" s="46"/>
      <c r="AE26" s="68"/>
      <c r="AF26" s="46"/>
      <c r="AG26" s="46"/>
      <c r="AH26" s="8"/>
      <c r="AI26" s="65"/>
      <c r="AJ26" s="59"/>
      <c r="AK26" s="8"/>
      <c r="AL26" s="8"/>
      <c r="AM26" s="8"/>
      <c r="AN26" s="65"/>
      <c r="AO26" s="59"/>
      <c r="AP26" s="8"/>
      <c r="AQ26" s="8"/>
      <c r="AR26" s="8"/>
      <c r="AS26" s="61"/>
      <c r="AT26" s="59"/>
      <c r="AU26" s="8"/>
      <c r="AV26" s="8"/>
      <c r="AW26" s="8"/>
      <c r="AX26" s="61"/>
      <c r="AY26" s="59"/>
      <c r="AZ26" s="8"/>
      <c r="BA26" s="8"/>
      <c r="BB26" s="8"/>
      <c r="BC26" s="61"/>
      <c r="BD26" s="59"/>
      <c r="BE26" s="8"/>
      <c r="BF26" s="8"/>
      <c r="BG26" s="8"/>
      <c r="BH26" s="61"/>
      <c r="BI26" s="59"/>
      <c r="BJ26" s="8"/>
      <c r="BK26" s="8"/>
      <c r="BL26" s="8"/>
      <c r="BM26" s="8"/>
    </row>
    <row r="27" spans="1:65" s="7" customFormat="1" ht="27">
      <c r="A27" s="26">
        <v>25</v>
      </c>
      <c r="B27" s="30"/>
      <c r="C27" s="75" t="s">
        <v>290</v>
      </c>
      <c r="D27" s="92" t="s">
        <v>23</v>
      </c>
      <c r="E27" s="28" t="s">
        <v>23</v>
      </c>
      <c r="F27" s="78" t="s">
        <v>2725</v>
      </c>
      <c r="G27" s="41" t="s">
        <v>2726</v>
      </c>
      <c r="H27" s="27" t="s">
        <v>141</v>
      </c>
      <c r="I27" s="27" t="s">
        <v>159</v>
      </c>
      <c r="J27" s="39"/>
      <c r="K27" s="42"/>
      <c r="L27" s="33"/>
      <c r="M27" s="49"/>
      <c r="N27" s="44"/>
      <c r="O27" s="46" t="str" cm="1">
        <f t="array" ref="O27">_xlfn.IFNA(LOOKUP(2, 1/(MOD(COLUMN(P27:XFD27)-COLUMN(P27), 5)=2)/(P27:XFD27&lt;&gt;""), P27:XFD27),"Not Submitted")</f>
        <v>Not Submitted</v>
      </c>
      <c r="P27" s="33"/>
      <c r="Q27" s="33"/>
      <c r="R27" s="64"/>
      <c r="S27" s="34"/>
      <c r="T27" s="29"/>
      <c r="U27" s="63"/>
      <c r="V27" s="46"/>
      <c r="W27" s="46"/>
      <c r="X27" s="8"/>
      <c r="Y27" s="8"/>
      <c r="Z27" s="63"/>
      <c r="AA27" s="69"/>
      <c r="AB27" s="46"/>
      <c r="AC27" s="69"/>
      <c r="AD27" s="46"/>
      <c r="AE27" s="68"/>
      <c r="AF27" s="46"/>
      <c r="AG27" s="46"/>
      <c r="AH27" s="8"/>
      <c r="AI27" s="65"/>
      <c r="AJ27" s="59"/>
      <c r="AK27" s="8"/>
      <c r="AL27" s="8"/>
      <c r="AM27" s="8"/>
      <c r="AN27" s="65"/>
      <c r="AO27" s="59"/>
      <c r="AP27" s="8"/>
      <c r="AQ27" s="8"/>
      <c r="AR27" s="8"/>
      <c r="AS27" s="61"/>
      <c r="AT27" s="59"/>
      <c r="AU27" s="8"/>
      <c r="AV27" s="8"/>
      <c r="AW27" s="8"/>
      <c r="AX27" s="61"/>
      <c r="AY27" s="59"/>
      <c r="AZ27" s="8"/>
      <c r="BA27" s="8"/>
      <c r="BB27" s="8"/>
      <c r="BC27" s="61"/>
      <c r="BD27" s="59"/>
      <c r="BE27" s="8"/>
      <c r="BF27" s="8"/>
      <c r="BG27" s="8"/>
      <c r="BH27" s="61"/>
      <c r="BI27" s="59"/>
      <c r="BJ27" s="8"/>
      <c r="BK27" s="8"/>
      <c r="BL27" s="8"/>
      <c r="BM27" s="8"/>
    </row>
    <row r="28" spans="1:65" s="7" customFormat="1" ht="13.5">
      <c r="A28" s="26">
        <v>26</v>
      </c>
      <c r="B28" s="30"/>
      <c r="C28" s="75" t="s">
        <v>290</v>
      </c>
      <c r="D28" s="92" t="s">
        <v>23</v>
      </c>
      <c r="E28" s="28" t="s">
        <v>23</v>
      </c>
      <c r="F28" s="78" t="s">
        <v>2727</v>
      </c>
      <c r="G28" s="80" t="s">
        <v>2728</v>
      </c>
      <c r="H28" s="27" t="s">
        <v>141</v>
      </c>
      <c r="I28" s="27" t="s">
        <v>159</v>
      </c>
      <c r="J28" s="39"/>
      <c r="K28" s="42"/>
      <c r="L28" s="33"/>
      <c r="M28" s="49"/>
      <c r="N28" s="44"/>
      <c r="O28" s="46" t="str" cm="1">
        <f t="array" ref="O28">_xlfn.IFNA(LOOKUP(2, 1/(MOD(COLUMN(P28:XFD28)-COLUMN(P28), 5)=2)/(P28:XFD28&lt;&gt;""), P28:XFD28),"Not Submitted")</f>
        <v>Not Submitted</v>
      </c>
      <c r="P28" s="33"/>
      <c r="Q28" s="33"/>
      <c r="R28" s="64"/>
      <c r="S28" s="34"/>
      <c r="T28" s="29"/>
      <c r="U28" s="63"/>
      <c r="V28" s="46"/>
      <c r="W28" s="46"/>
      <c r="X28" s="8"/>
      <c r="Y28" s="8"/>
      <c r="Z28" s="63"/>
      <c r="AA28" s="69"/>
      <c r="AB28" s="46"/>
      <c r="AC28" s="69"/>
      <c r="AD28" s="46"/>
      <c r="AE28" s="68"/>
      <c r="AF28" s="46"/>
      <c r="AG28" s="46"/>
      <c r="AH28" s="8"/>
      <c r="AI28" s="65"/>
      <c r="AJ28" s="59"/>
      <c r="AK28" s="8"/>
      <c r="AL28" s="8"/>
      <c r="AM28" s="8"/>
      <c r="AN28" s="65"/>
      <c r="AO28" s="59"/>
      <c r="AP28" s="8"/>
      <c r="AQ28" s="8"/>
      <c r="AR28" s="8"/>
      <c r="AS28" s="61"/>
      <c r="AT28" s="59"/>
      <c r="AU28" s="8"/>
      <c r="AV28" s="8"/>
      <c r="AW28" s="8"/>
      <c r="AX28" s="61"/>
      <c r="AY28" s="59"/>
      <c r="AZ28" s="8"/>
      <c r="BA28" s="8"/>
      <c r="BB28" s="8"/>
      <c r="BC28" s="61"/>
      <c r="BD28" s="59"/>
      <c r="BE28" s="8"/>
      <c r="BF28" s="8"/>
      <c r="BG28" s="8"/>
      <c r="BH28" s="61"/>
      <c r="BI28" s="59"/>
      <c r="BJ28" s="8"/>
      <c r="BK28" s="8"/>
      <c r="BL28" s="8"/>
      <c r="BM28" s="8"/>
    </row>
    <row r="29" spans="1:65" s="7" customFormat="1" ht="13.5">
      <c r="A29" s="26">
        <v>27</v>
      </c>
      <c r="B29" s="30"/>
      <c r="C29" s="75" t="s">
        <v>290</v>
      </c>
      <c r="D29" s="92" t="s">
        <v>23</v>
      </c>
      <c r="E29" s="28" t="s">
        <v>23</v>
      </c>
      <c r="F29" s="78" t="s">
        <v>2729</v>
      </c>
      <c r="G29" s="78" t="s">
        <v>2730</v>
      </c>
      <c r="H29" s="27" t="s">
        <v>141</v>
      </c>
      <c r="I29" s="27" t="s">
        <v>159</v>
      </c>
      <c r="J29" s="39"/>
      <c r="K29" s="42"/>
      <c r="L29" s="33"/>
      <c r="M29" s="49"/>
      <c r="N29" s="44"/>
      <c r="O29" s="46" t="str" cm="1">
        <f t="array" ref="O29">_xlfn.IFNA(LOOKUP(2, 1/(MOD(COLUMN(P29:XFD29)-COLUMN(P29), 5)=2)/(P29:XFD29&lt;&gt;""), P29:XFD29),"Not Submitted")</f>
        <v>Not Submitted</v>
      </c>
      <c r="P29" s="33"/>
      <c r="Q29" s="33"/>
      <c r="R29" s="64"/>
      <c r="S29" s="34"/>
      <c r="T29" s="29"/>
      <c r="U29" s="63"/>
      <c r="V29" s="46"/>
      <c r="W29" s="46"/>
      <c r="X29" s="8"/>
      <c r="Y29" s="8"/>
      <c r="Z29" s="63"/>
      <c r="AA29" s="69"/>
      <c r="AB29" s="46"/>
      <c r="AC29" s="69"/>
      <c r="AD29" s="46"/>
      <c r="AE29" s="68"/>
      <c r="AF29" s="46"/>
      <c r="AG29" s="46"/>
      <c r="AH29" s="8"/>
      <c r="AI29" s="65"/>
      <c r="AJ29" s="59"/>
      <c r="AK29" s="8"/>
      <c r="AL29" s="8"/>
      <c r="AM29" s="8"/>
      <c r="AN29" s="65"/>
      <c r="AO29" s="59"/>
      <c r="AP29" s="8"/>
      <c r="AQ29" s="8"/>
      <c r="AR29" s="8"/>
      <c r="AS29" s="61"/>
      <c r="AT29" s="59"/>
      <c r="AU29" s="8"/>
      <c r="AV29" s="8"/>
      <c r="AW29" s="8"/>
      <c r="AX29" s="61"/>
      <c r="AY29" s="59"/>
      <c r="AZ29" s="8"/>
      <c r="BA29" s="8"/>
      <c r="BB29" s="8"/>
      <c r="BC29" s="61"/>
      <c r="BD29" s="59"/>
      <c r="BE29" s="8"/>
      <c r="BF29" s="8"/>
      <c r="BG29" s="8"/>
      <c r="BH29" s="61"/>
      <c r="BI29" s="59"/>
      <c r="BJ29" s="8"/>
      <c r="BK29" s="8"/>
      <c r="BL29" s="8"/>
      <c r="BM29" s="8"/>
    </row>
    <row r="30" spans="1:65" s="7" customFormat="1" ht="13.5">
      <c r="A30" s="26">
        <v>28</v>
      </c>
      <c r="B30" s="30"/>
      <c r="C30" s="75" t="s">
        <v>290</v>
      </c>
      <c r="D30" s="92" t="s">
        <v>23</v>
      </c>
      <c r="E30" s="28" t="s">
        <v>23</v>
      </c>
      <c r="F30" s="78" t="s">
        <v>2731</v>
      </c>
      <c r="G30" s="78" t="s">
        <v>340</v>
      </c>
      <c r="H30" s="27" t="s">
        <v>141</v>
      </c>
      <c r="I30" s="27" t="s">
        <v>142</v>
      </c>
      <c r="J30" s="39"/>
      <c r="K30" s="42"/>
      <c r="L30" s="33"/>
      <c r="M30" s="49"/>
      <c r="N30" s="44"/>
      <c r="O30" s="46" t="str" cm="1">
        <f t="array" ref="O30">_xlfn.IFNA(LOOKUP(2, 1/(MOD(COLUMN(P30:XFD30)-COLUMN(P30), 5)=2)/(P30:XFD30&lt;&gt;""), P30:XFD30),"Not Submitted")</f>
        <v>Not Submitted</v>
      </c>
      <c r="P30" s="33"/>
      <c r="Q30" s="33"/>
      <c r="R30" s="64"/>
      <c r="S30" s="34"/>
      <c r="T30" s="29"/>
      <c r="U30" s="63"/>
      <c r="V30" s="46"/>
      <c r="W30" s="46"/>
      <c r="X30" s="8"/>
      <c r="Y30" s="8"/>
      <c r="Z30" s="63"/>
      <c r="AA30" s="69"/>
      <c r="AB30" s="46"/>
      <c r="AC30" s="69"/>
      <c r="AD30" s="46"/>
      <c r="AE30" s="68"/>
      <c r="AF30" s="46"/>
      <c r="AG30" s="46"/>
      <c r="AH30" s="8"/>
      <c r="AI30" s="65"/>
      <c r="AJ30" s="59"/>
      <c r="AK30" s="8"/>
      <c r="AL30" s="8"/>
      <c r="AM30" s="8"/>
      <c r="AN30" s="65"/>
      <c r="AO30" s="59"/>
      <c r="AP30" s="8"/>
      <c r="AQ30" s="8"/>
      <c r="AR30" s="8"/>
      <c r="AS30" s="61"/>
      <c r="AT30" s="59"/>
      <c r="AU30" s="8"/>
      <c r="AV30" s="8"/>
      <c r="AW30" s="8"/>
      <c r="AX30" s="61"/>
      <c r="AY30" s="59"/>
      <c r="AZ30" s="8"/>
      <c r="BA30" s="8"/>
      <c r="BB30" s="8"/>
      <c r="BC30" s="61"/>
      <c r="BD30" s="59"/>
      <c r="BE30" s="8"/>
      <c r="BF30" s="8"/>
      <c r="BG30" s="8"/>
      <c r="BH30" s="61"/>
      <c r="BI30" s="59"/>
      <c r="BJ30" s="8"/>
      <c r="BK30" s="8"/>
      <c r="BL30" s="8"/>
      <c r="BM30" s="8"/>
    </row>
    <row r="31" spans="1:65" s="7" customFormat="1" ht="13.5">
      <c r="A31" s="26">
        <v>29</v>
      </c>
      <c r="B31" s="30"/>
      <c r="C31" s="75" t="s">
        <v>290</v>
      </c>
      <c r="D31" s="92" t="s">
        <v>23</v>
      </c>
      <c r="E31" s="28" t="s">
        <v>23</v>
      </c>
      <c r="F31" s="78" t="s">
        <v>2732</v>
      </c>
      <c r="G31" s="78" t="s">
        <v>2733</v>
      </c>
      <c r="H31" s="27" t="s">
        <v>141</v>
      </c>
      <c r="I31" s="27" t="s">
        <v>142</v>
      </c>
      <c r="J31" s="39"/>
      <c r="K31" s="42"/>
      <c r="L31" s="33"/>
      <c r="M31" s="49"/>
      <c r="N31" s="44"/>
      <c r="O31" s="46" t="str" cm="1">
        <f t="array" ref="O31">_xlfn.IFNA(LOOKUP(2, 1/(MOD(COLUMN(P31:XFD31)-COLUMN(P31), 5)=2)/(P31:XFD31&lt;&gt;""), P31:XFD31),"Not Submitted")</f>
        <v>Not Submitted</v>
      </c>
      <c r="P31" s="33"/>
      <c r="Q31" s="33"/>
      <c r="R31" s="64"/>
      <c r="S31" s="34"/>
      <c r="T31" s="29"/>
      <c r="U31" s="63"/>
      <c r="V31" s="46"/>
      <c r="W31" s="46"/>
      <c r="X31" s="8"/>
      <c r="Y31" s="8"/>
      <c r="Z31" s="63"/>
      <c r="AA31" s="69"/>
      <c r="AB31" s="46"/>
      <c r="AC31" s="69"/>
      <c r="AD31" s="46"/>
      <c r="AE31" s="68"/>
      <c r="AF31" s="46"/>
      <c r="AG31" s="46"/>
      <c r="AH31" s="8"/>
      <c r="AI31" s="65"/>
      <c r="AJ31" s="59"/>
      <c r="AK31" s="8"/>
      <c r="AL31" s="8"/>
      <c r="AM31" s="8"/>
      <c r="AN31" s="65"/>
      <c r="AO31" s="59"/>
      <c r="AP31" s="8"/>
      <c r="AQ31" s="8"/>
      <c r="AR31" s="8"/>
      <c r="AS31" s="61"/>
      <c r="AT31" s="59"/>
      <c r="AU31" s="8"/>
      <c r="AV31" s="8"/>
      <c r="AW31" s="8"/>
      <c r="AX31" s="61"/>
      <c r="AY31" s="59"/>
      <c r="AZ31" s="8"/>
      <c r="BA31" s="8"/>
      <c r="BB31" s="8"/>
      <c r="BC31" s="61"/>
      <c r="BD31" s="59"/>
      <c r="BE31" s="8"/>
      <c r="BF31" s="8"/>
      <c r="BG31" s="8"/>
      <c r="BH31" s="61"/>
      <c r="BI31" s="59"/>
      <c r="BJ31" s="8"/>
      <c r="BK31" s="8"/>
      <c r="BL31" s="8"/>
      <c r="BM31" s="8"/>
    </row>
    <row r="32" spans="1:65" s="7" customFormat="1" ht="13.5">
      <c r="A32" s="26">
        <v>30</v>
      </c>
      <c r="B32" s="30"/>
      <c r="C32" s="75" t="s">
        <v>290</v>
      </c>
      <c r="D32" s="92" t="s">
        <v>23</v>
      </c>
      <c r="E32" s="28" t="s">
        <v>23</v>
      </c>
      <c r="F32" s="78" t="s">
        <v>2734</v>
      </c>
      <c r="G32" s="78" t="s">
        <v>2735</v>
      </c>
      <c r="H32" s="27" t="s">
        <v>141</v>
      </c>
      <c r="I32" s="27" t="s">
        <v>142</v>
      </c>
      <c r="J32" s="39"/>
      <c r="K32" s="42"/>
      <c r="L32" s="33"/>
      <c r="M32" s="49"/>
      <c r="N32" s="44"/>
      <c r="O32" s="46" t="str" cm="1">
        <f t="array" ref="O32">_xlfn.IFNA(LOOKUP(2, 1/(MOD(COLUMN(P32:XFD32)-COLUMN(P32), 5)=2)/(P32:XFD32&lt;&gt;""), P32:XFD32),"Not Submitted")</f>
        <v>Not Submitted</v>
      </c>
      <c r="P32" s="33"/>
      <c r="Q32" s="33"/>
      <c r="R32" s="64"/>
      <c r="S32" s="34"/>
      <c r="T32" s="29"/>
      <c r="U32" s="63"/>
      <c r="V32" s="46"/>
      <c r="W32" s="46"/>
      <c r="X32" s="8"/>
      <c r="Y32" s="8"/>
      <c r="Z32" s="63"/>
      <c r="AA32" s="69"/>
      <c r="AB32" s="46"/>
      <c r="AC32" s="69"/>
      <c r="AD32" s="46"/>
      <c r="AE32" s="68"/>
      <c r="AF32" s="46"/>
      <c r="AG32" s="46"/>
      <c r="AH32" s="8"/>
      <c r="AI32" s="65"/>
      <c r="AJ32" s="59"/>
      <c r="AK32" s="8"/>
      <c r="AL32" s="8"/>
      <c r="AM32" s="8"/>
      <c r="AN32" s="65"/>
      <c r="AO32" s="59"/>
      <c r="AP32" s="8"/>
      <c r="AQ32" s="8"/>
      <c r="AR32" s="8"/>
      <c r="AS32" s="61"/>
      <c r="AT32" s="59"/>
      <c r="AU32" s="8"/>
      <c r="AV32" s="8"/>
      <c r="AW32" s="8"/>
      <c r="AX32" s="61"/>
      <c r="AY32" s="59"/>
      <c r="AZ32" s="8"/>
      <c r="BA32" s="8"/>
      <c r="BB32" s="8"/>
      <c r="BC32" s="61"/>
      <c r="BD32" s="59"/>
      <c r="BE32" s="8"/>
      <c r="BF32" s="8"/>
      <c r="BG32" s="8"/>
      <c r="BH32" s="61"/>
      <c r="BI32" s="59"/>
      <c r="BJ32" s="8"/>
      <c r="BK32" s="8"/>
      <c r="BL32" s="8"/>
      <c r="BM32" s="8"/>
    </row>
    <row r="33" spans="1:65" s="7" customFormat="1" ht="13.5">
      <c r="A33" s="26">
        <v>31</v>
      </c>
      <c r="B33" s="30"/>
      <c r="C33" s="75" t="s">
        <v>290</v>
      </c>
      <c r="D33" s="92" t="s">
        <v>23</v>
      </c>
      <c r="E33" s="28" t="s">
        <v>23</v>
      </c>
      <c r="F33" s="78" t="s">
        <v>2736</v>
      </c>
      <c r="G33" s="78" t="s">
        <v>2737</v>
      </c>
      <c r="H33" s="27" t="s">
        <v>141</v>
      </c>
      <c r="I33" s="27" t="s">
        <v>142</v>
      </c>
      <c r="J33" s="39"/>
      <c r="K33" s="42"/>
      <c r="L33" s="33"/>
      <c r="M33" s="49"/>
      <c r="N33" s="44"/>
      <c r="O33" s="46" t="str" cm="1">
        <f t="array" ref="O33">_xlfn.IFNA(LOOKUP(2, 1/(MOD(COLUMN(P33:XFD33)-COLUMN(P33), 5)=2)/(P33:XFD33&lt;&gt;""), P33:XFD33),"Not Submitted")</f>
        <v>Not Submitted</v>
      </c>
      <c r="P33" s="33"/>
      <c r="Q33" s="33"/>
      <c r="R33" s="64"/>
      <c r="S33" s="34"/>
      <c r="T33" s="29"/>
      <c r="U33" s="63"/>
      <c r="V33" s="46"/>
      <c r="W33" s="46"/>
      <c r="X33" s="8"/>
      <c r="Y33" s="8"/>
      <c r="Z33" s="63"/>
      <c r="AA33" s="69"/>
      <c r="AB33" s="46"/>
      <c r="AC33" s="69"/>
      <c r="AD33" s="46"/>
      <c r="AE33" s="68"/>
      <c r="AF33" s="46"/>
      <c r="AG33" s="46"/>
      <c r="AH33" s="8"/>
      <c r="AI33" s="65"/>
      <c r="AJ33" s="59"/>
      <c r="AK33" s="8"/>
      <c r="AL33" s="8"/>
      <c r="AM33" s="8"/>
      <c r="AN33" s="65"/>
      <c r="AO33" s="59"/>
      <c r="AP33" s="8"/>
      <c r="AQ33" s="8"/>
      <c r="AR33" s="8"/>
      <c r="AS33" s="61"/>
      <c r="AT33" s="59"/>
      <c r="AU33" s="8"/>
      <c r="AV33" s="8"/>
      <c r="AW33" s="8"/>
      <c r="AX33" s="61"/>
      <c r="AY33" s="59"/>
      <c r="AZ33" s="8"/>
      <c r="BA33" s="8"/>
      <c r="BB33" s="8"/>
      <c r="BC33" s="61"/>
      <c r="BD33" s="59"/>
      <c r="BE33" s="8"/>
      <c r="BF33" s="8"/>
      <c r="BG33" s="8"/>
      <c r="BH33" s="61"/>
      <c r="BI33" s="59"/>
      <c r="BJ33" s="8"/>
      <c r="BK33" s="8"/>
      <c r="BL33" s="8"/>
      <c r="BM33" s="8"/>
    </row>
    <row r="34" spans="1:65" s="7" customFormat="1" ht="13.5">
      <c r="A34" s="26">
        <v>32</v>
      </c>
      <c r="B34" s="30"/>
      <c r="C34" s="75" t="s">
        <v>290</v>
      </c>
      <c r="D34" s="92" t="s">
        <v>23</v>
      </c>
      <c r="E34" s="28" t="s">
        <v>23</v>
      </c>
      <c r="F34" s="78" t="s">
        <v>2738</v>
      </c>
      <c r="G34" s="78" t="s">
        <v>2739</v>
      </c>
      <c r="H34" s="27" t="s">
        <v>141</v>
      </c>
      <c r="I34" s="27" t="s">
        <v>142</v>
      </c>
      <c r="J34" s="39"/>
      <c r="K34" s="42"/>
      <c r="L34" s="33"/>
      <c r="M34" s="49"/>
      <c r="N34" s="44"/>
      <c r="O34" s="46" t="str" cm="1">
        <f t="array" ref="O34">_xlfn.IFNA(LOOKUP(2, 1/(MOD(COLUMN(P34:XFD34)-COLUMN(P34), 5)=2)/(P34:XFD34&lt;&gt;""), P34:XFD34),"Not Submitted")</f>
        <v>Not Submitted</v>
      </c>
      <c r="P34" s="33"/>
      <c r="Q34" s="33"/>
      <c r="R34" s="64"/>
      <c r="S34" s="34"/>
      <c r="T34" s="29"/>
      <c r="U34" s="63"/>
      <c r="V34" s="46"/>
      <c r="W34" s="46"/>
      <c r="X34" s="8"/>
      <c r="Y34" s="8"/>
      <c r="Z34" s="63"/>
      <c r="AA34" s="69"/>
      <c r="AB34" s="46"/>
      <c r="AC34" s="69"/>
      <c r="AD34" s="46"/>
      <c r="AE34" s="68"/>
      <c r="AF34" s="46"/>
      <c r="AG34" s="46"/>
      <c r="AH34" s="8"/>
      <c r="AI34" s="65"/>
      <c r="AJ34" s="59"/>
      <c r="AK34" s="8"/>
      <c r="AL34" s="8"/>
      <c r="AM34" s="8"/>
      <c r="AN34" s="65"/>
      <c r="AO34" s="59"/>
      <c r="AP34" s="8"/>
      <c r="AQ34" s="8"/>
      <c r="AR34" s="8"/>
      <c r="AS34" s="61"/>
      <c r="AT34" s="59"/>
      <c r="AU34" s="8"/>
      <c r="AV34" s="8"/>
      <c r="AW34" s="8"/>
      <c r="AX34" s="61"/>
      <c r="AY34" s="59"/>
      <c r="AZ34" s="8"/>
      <c r="BA34" s="8"/>
      <c r="BB34" s="8"/>
      <c r="BC34" s="61"/>
      <c r="BD34" s="59"/>
      <c r="BE34" s="8"/>
      <c r="BF34" s="8"/>
      <c r="BG34" s="8"/>
      <c r="BH34" s="61"/>
      <c r="BI34" s="59"/>
      <c r="BJ34" s="8"/>
      <c r="BK34" s="8"/>
      <c r="BL34" s="8"/>
      <c r="BM34" s="8"/>
    </row>
    <row r="35" spans="1:65" s="7" customFormat="1" ht="13.5">
      <c r="A35" s="26">
        <v>33</v>
      </c>
      <c r="B35" s="30"/>
      <c r="C35" s="75" t="s">
        <v>290</v>
      </c>
      <c r="D35" s="92" t="s">
        <v>23</v>
      </c>
      <c r="E35" s="28" t="s">
        <v>23</v>
      </c>
      <c r="F35" s="78" t="s">
        <v>2740</v>
      </c>
      <c r="G35" s="78" t="s">
        <v>2741</v>
      </c>
      <c r="H35" s="27" t="s">
        <v>141</v>
      </c>
      <c r="I35" s="27" t="s">
        <v>159</v>
      </c>
      <c r="J35" s="39"/>
      <c r="K35" s="42"/>
      <c r="L35" s="33"/>
      <c r="M35" s="49"/>
      <c r="N35" s="44"/>
      <c r="O35" s="46" t="str" cm="1">
        <f t="array" ref="O35">_xlfn.IFNA(LOOKUP(2, 1/(MOD(COLUMN(P35:XFD35)-COLUMN(P35), 5)=2)/(P35:XFD35&lt;&gt;""), P35:XFD35),"Not Submitted")</f>
        <v>Not Submitted</v>
      </c>
      <c r="P35" s="33"/>
      <c r="Q35" s="33"/>
      <c r="R35" s="64"/>
      <c r="S35" s="34"/>
      <c r="T35" s="29"/>
      <c r="U35" s="63"/>
      <c r="V35" s="46"/>
      <c r="W35" s="46"/>
      <c r="X35" s="8"/>
      <c r="Y35" s="8"/>
      <c r="Z35" s="63"/>
      <c r="AA35" s="69"/>
      <c r="AB35" s="46"/>
      <c r="AC35" s="69"/>
      <c r="AD35" s="46"/>
      <c r="AE35" s="68"/>
      <c r="AF35" s="46"/>
      <c r="AG35" s="46"/>
      <c r="AH35" s="8"/>
      <c r="AI35" s="65"/>
      <c r="AJ35" s="59"/>
      <c r="AK35" s="8"/>
      <c r="AL35" s="8"/>
      <c r="AM35" s="8"/>
      <c r="AN35" s="65"/>
      <c r="AO35" s="59"/>
      <c r="AP35" s="8"/>
      <c r="AQ35" s="8"/>
      <c r="AR35" s="8"/>
      <c r="AS35" s="61"/>
      <c r="AT35" s="59"/>
      <c r="AU35" s="8"/>
      <c r="AV35" s="8"/>
      <c r="AW35" s="8"/>
      <c r="AX35" s="61"/>
      <c r="AY35" s="59"/>
      <c r="AZ35" s="8"/>
      <c r="BA35" s="8"/>
      <c r="BB35" s="8"/>
      <c r="BC35" s="61"/>
      <c r="BD35" s="59"/>
      <c r="BE35" s="8"/>
      <c r="BF35" s="8"/>
      <c r="BG35" s="8"/>
      <c r="BH35" s="61"/>
      <c r="BI35" s="59"/>
      <c r="BJ35" s="8"/>
      <c r="BK35" s="8"/>
      <c r="BL35" s="8"/>
      <c r="BM35" s="8"/>
    </row>
    <row r="36" spans="1:65" s="7" customFormat="1" ht="13.5">
      <c r="A36" s="26">
        <v>34</v>
      </c>
      <c r="B36" s="30"/>
      <c r="C36" s="75" t="s">
        <v>290</v>
      </c>
      <c r="D36" s="92" t="s">
        <v>23</v>
      </c>
      <c r="E36" s="28" t="s">
        <v>23</v>
      </c>
      <c r="F36" s="78" t="s">
        <v>2742</v>
      </c>
      <c r="G36" s="78" t="s">
        <v>337</v>
      </c>
      <c r="H36" s="27" t="s">
        <v>141</v>
      </c>
      <c r="I36" s="27" t="s">
        <v>142</v>
      </c>
      <c r="J36" s="39"/>
      <c r="K36" s="42"/>
      <c r="L36" s="33"/>
      <c r="M36" s="49"/>
      <c r="N36" s="44"/>
      <c r="O36" s="46" t="str" cm="1">
        <f t="array" ref="O36">_xlfn.IFNA(LOOKUP(2, 1/(MOD(COLUMN(P36:XFD36)-COLUMN(P36), 5)=2)/(P36:XFD36&lt;&gt;""), P36:XFD36),"Not Submitted")</f>
        <v>Not Submitted</v>
      </c>
      <c r="P36" s="33"/>
      <c r="Q36" s="33"/>
      <c r="R36" s="64"/>
      <c r="S36" s="34"/>
      <c r="T36" s="29"/>
      <c r="U36" s="63"/>
      <c r="V36" s="46"/>
      <c r="W36" s="46"/>
      <c r="X36" s="8"/>
      <c r="Y36" s="8"/>
      <c r="Z36" s="63"/>
      <c r="AA36" s="69"/>
      <c r="AB36" s="46"/>
      <c r="AC36" s="69"/>
      <c r="AD36" s="46"/>
      <c r="AE36" s="68"/>
      <c r="AF36" s="46"/>
      <c r="AG36" s="46"/>
      <c r="AH36" s="8"/>
      <c r="AI36" s="65"/>
      <c r="AJ36" s="59"/>
      <c r="AK36" s="8"/>
      <c r="AL36" s="8"/>
      <c r="AM36" s="8"/>
      <c r="AN36" s="65"/>
      <c r="AO36" s="59"/>
      <c r="AP36" s="8"/>
      <c r="AQ36" s="8"/>
      <c r="AR36" s="8"/>
      <c r="AS36" s="61"/>
      <c r="AT36" s="59"/>
      <c r="AU36" s="8"/>
      <c r="AV36" s="8"/>
      <c r="AW36" s="8"/>
      <c r="AX36" s="61"/>
      <c r="AY36" s="59"/>
      <c r="AZ36" s="8"/>
      <c r="BA36" s="8"/>
      <c r="BB36" s="8"/>
      <c r="BC36" s="61"/>
      <c r="BD36" s="59"/>
      <c r="BE36" s="8"/>
      <c r="BF36" s="8"/>
      <c r="BG36" s="8"/>
      <c r="BH36" s="61"/>
      <c r="BI36" s="59"/>
      <c r="BJ36" s="8"/>
      <c r="BK36" s="8"/>
      <c r="BL36" s="8"/>
      <c r="BM36" s="8"/>
    </row>
    <row r="37" spans="1:65" s="7" customFormat="1" ht="13.5">
      <c r="A37" s="26">
        <v>35</v>
      </c>
      <c r="B37" s="30"/>
      <c r="C37" s="75" t="s">
        <v>290</v>
      </c>
      <c r="D37" s="92" t="s">
        <v>23</v>
      </c>
      <c r="E37" s="28" t="s">
        <v>23</v>
      </c>
      <c r="F37" s="78" t="s">
        <v>2743</v>
      </c>
      <c r="G37" s="78" t="s">
        <v>2744</v>
      </c>
      <c r="H37" s="27" t="s">
        <v>141</v>
      </c>
      <c r="I37" s="27" t="s">
        <v>142</v>
      </c>
      <c r="J37" s="39"/>
      <c r="K37" s="42"/>
      <c r="L37" s="33"/>
      <c r="M37" s="49"/>
      <c r="N37" s="44"/>
      <c r="O37" s="46" t="str" cm="1">
        <f t="array" ref="O37">_xlfn.IFNA(LOOKUP(2, 1/(MOD(COLUMN(P37:XFD37)-COLUMN(P37), 5)=2)/(P37:XFD37&lt;&gt;""), P37:XFD37),"Not Submitted")</f>
        <v>Not Submitted</v>
      </c>
      <c r="P37" s="33"/>
      <c r="Q37" s="33"/>
      <c r="R37" s="64"/>
      <c r="S37" s="34"/>
      <c r="T37" s="29"/>
      <c r="U37" s="63"/>
      <c r="V37" s="46"/>
      <c r="W37" s="46"/>
      <c r="X37" s="8"/>
      <c r="Y37" s="8"/>
      <c r="Z37" s="63"/>
      <c r="AA37" s="69"/>
      <c r="AB37" s="46"/>
      <c r="AC37" s="69"/>
      <c r="AD37" s="46"/>
      <c r="AE37" s="68"/>
      <c r="AF37" s="46"/>
      <c r="AG37" s="46"/>
      <c r="AH37" s="8"/>
      <c r="AI37" s="65"/>
      <c r="AJ37" s="59"/>
      <c r="AK37" s="8"/>
      <c r="AL37" s="8"/>
      <c r="AM37" s="8"/>
      <c r="AN37" s="65"/>
      <c r="AO37" s="59"/>
      <c r="AP37" s="8"/>
      <c r="AQ37" s="8"/>
      <c r="AR37" s="8"/>
      <c r="AS37" s="61"/>
      <c r="AT37" s="59"/>
      <c r="AU37" s="8"/>
      <c r="AV37" s="8"/>
      <c r="AW37" s="8"/>
      <c r="AX37" s="61"/>
      <c r="AY37" s="59"/>
      <c r="AZ37" s="8"/>
      <c r="BA37" s="8"/>
      <c r="BB37" s="8"/>
      <c r="BC37" s="61"/>
      <c r="BD37" s="59"/>
      <c r="BE37" s="8"/>
      <c r="BF37" s="8"/>
      <c r="BG37" s="8"/>
      <c r="BH37" s="61"/>
      <c r="BI37" s="59"/>
      <c r="BJ37" s="8"/>
      <c r="BK37" s="8"/>
      <c r="BL37" s="8"/>
      <c r="BM37" s="8"/>
    </row>
    <row r="38" spans="1:65" s="7" customFormat="1" ht="13.5">
      <c r="A38" s="26">
        <v>36</v>
      </c>
      <c r="B38" s="30"/>
      <c r="C38" s="75" t="s">
        <v>290</v>
      </c>
      <c r="D38" s="92" t="s">
        <v>23</v>
      </c>
      <c r="E38" s="28" t="s">
        <v>23</v>
      </c>
      <c r="F38" s="78" t="s">
        <v>2745</v>
      </c>
      <c r="G38" s="78" t="s">
        <v>331</v>
      </c>
      <c r="H38" s="27" t="s">
        <v>141</v>
      </c>
      <c r="I38" s="27" t="s">
        <v>142</v>
      </c>
      <c r="J38" s="39"/>
      <c r="K38" s="42"/>
      <c r="L38" s="33"/>
      <c r="M38" s="49"/>
      <c r="N38" s="44"/>
      <c r="O38" s="46" t="str" cm="1">
        <f t="array" ref="O38">_xlfn.IFNA(LOOKUP(2, 1/(MOD(COLUMN(P38:XFD38)-COLUMN(P38), 5)=2)/(P38:XFD38&lt;&gt;""), P38:XFD38),"Not Submitted")</f>
        <v>Not Submitted</v>
      </c>
      <c r="P38" s="33"/>
      <c r="Q38" s="33"/>
      <c r="R38" s="64"/>
      <c r="S38" s="34"/>
      <c r="T38" s="29"/>
      <c r="U38" s="63"/>
      <c r="V38" s="46"/>
      <c r="W38" s="46"/>
      <c r="X38" s="8"/>
      <c r="Y38" s="8"/>
      <c r="Z38" s="63"/>
      <c r="AA38" s="69"/>
      <c r="AB38" s="46"/>
      <c r="AC38" s="69"/>
      <c r="AD38" s="46"/>
      <c r="AE38" s="68"/>
      <c r="AF38" s="46"/>
      <c r="AG38" s="46"/>
      <c r="AH38" s="8"/>
      <c r="AI38" s="65"/>
      <c r="AJ38" s="59"/>
      <c r="AK38" s="8"/>
      <c r="AL38" s="8"/>
      <c r="AM38" s="8"/>
      <c r="AN38" s="65"/>
      <c r="AO38" s="59"/>
      <c r="AP38" s="8"/>
      <c r="AQ38" s="8"/>
      <c r="AR38" s="8"/>
      <c r="AS38" s="61"/>
      <c r="AT38" s="59"/>
      <c r="AU38" s="8"/>
      <c r="AV38" s="8"/>
      <c r="AW38" s="8"/>
      <c r="AX38" s="61"/>
      <c r="AY38" s="59"/>
      <c r="AZ38" s="8"/>
      <c r="BA38" s="8"/>
      <c r="BB38" s="8"/>
      <c r="BC38" s="61"/>
      <c r="BD38" s="59"/>
      <c r="BE38" s="8"/>
      <c r="BF38" s="8"/>
      <c r="BG38" s="8"/>
      <c r="BH38" s="61"/>
      <c r="BI38" s="59"/>
      <c r="BJ38" s="8"/>
      <c r="BK38" s="8"/>
      <c r="BL38" s="8"/>
      <c r="BM38" s="8"/>
    </row>
    <row r="39" spans="1:65" s="7" customFormat="1" ht="13.5">
      <c r="A39" s="26">
        <v>37</v>
      </c>
      <c r="B39" s="30"/>
      <c r="C39" s="75" t="s">
        <v>290</v>
      </c>
      <c r="D39" s="92" t="s">
        <v>23</v>
      </c>
      <c r="E39" s="28" t="s">
        <v>23</v>
      </c>
      <c r="F39" s="78" t="s">
        <v>2746</v>
      </c>
      <c r="G39" s="78" t="s">
        <v>2747</v>
      </c>
      <c r="H39" s="27" t="s">
        <v>141</v>
      </c>
      <c r="I39" s="27" t="s">
        <v>159</v>
      </c>
      <c r="J39" s="39"/>
      <c r="K39" s="42"/>
      <c r="L39" s="33"/>
      <c r="M39" s="49"/>
      <c r="N39" s="44"/>
      <c r="O39" s="46" t="str" cm="1">
        <f t="array" ref="O39">_xlfn.IFNA(LOOKUP(2, 1/(MOD(COLUMN(P39:XFD39)-COLUMN(P39), 5)=2)/(P39:XFD39&lt;&gt;""), P39:XFD39),"Not Submitted")</f>
        <v>Not Submitted</v>
      </c>
      <c r="P39" s="33"/>
      <c r="Q39" s="33"/>
      <c r="R39" s="64"/>
      <c r="S39" s="34"/>
      <c r="T39" s="29"/>
      <c r="U39" s="63"/>
      <c r="V39" s="46"/>
      <c r="W39" s="46"/>
      <c r="X39" s="8"/>
      <c r="Y39" s="8"/>
      <c r="Z39" s="63"/>
      <c r="AA39" s="69"/>
      <c r="AB39" s="46"/>
      <c r="AC39" s="69"/>
      <c r="AD39" s="46"/>
      <c r="AE39" s="68"/>
      <c r="AF39" s="46"/>
      <c r="AG39" s="46"/>
      <c r="AH39" s="8"/>
      <c r="AI39" s="65"/>
      <c r="AJ39" s="59"/>
      <c r="AK39" s="8"/>
      <c r="AL39" s="8"/>
      <c r="AM39" s="8"/>
      <c r="AN39" s="65"/>
      <c r="AO39" s="59"/>
      <c r="AP39" s="8"/>
      <c r="AQ39" s="8"/>
      <c r="AR39" s="8"/>
      <c r="AS39" s="61"/>
      <c r="AT39" s="59"/>
      <c r="AU39" s="8"/>
      <c r="AV39" s="8"/>
      <c r="AW39" s="8"/>
      <c r="AX39" s="61"/>
      <c r="AY39" s="59"/>
      <c r="AZ39" s="8"/>
      <c r="BA39" s="8"/>
      <c r="BB39" s="8"/>
      <c r="BC39" s="61"/>
      <c r="BD39" s="59"/>
      <c r="BE39" s="8"/>
      <c r="BF39" s="8"/>
      <c r="BG39" s="8"/>
      <c r="BH39" s="61"/>
      <c r="BI39" s="59"/>
      <c r="BJ39" s="8"/>
      <c r="BK39" s="8"/>
      <c r="BL39" s="8"/>
      <c r="BM39" s="8"/>
    </row>
    <row r="40" spans="1:65" s="7" customFormat="1" ht="13.5">
      <c r="A40" s="26">
        <v>38</v>
      </c>
      <c r="B40" s="30"/>
      <c r="C40" s="75" t="s">
        <v>290</v>
      </c>
      <c r="D40" s="92" t="s">
        <v>23</v>
      </c>
      <c r="E40" s="28" t="s">
        <v>23</v>
      </c>
      <c r="F40" s="78" t="s">
        <v>2748</v>
      </c>
      <c r="G40" s="104" t="s">
        <v>193</v>
      </c>
      <c r="H40" s="27"/>
      <c r="I40" s="27"/>
      <c r="J40" s="39"/>
      <c r="K40" s="42"/>
      <c r="L40" s="33"/>
      <c r="M40" s="49"/>
      <c r="N40" s="44"/>
      <c r="O40" s="46" t="str" cm="1">
        <f t="array" ref="O40">_xlfn.IFNA(LOOKUP(2, 1/(MOD(COLUMN(P40:XFD40)-COLUMN(P40), 5)=2)/(P40:XFD40&lt;&gt;""), P40:XFD40),"Not Submitted")</f>
        <v>Not Submitted</v>
      </c>
      <c r="P40" s="33"/>
      <c r="Q40" s="33"/>
      <c r="R40" s="64"/>
      <c r="S40" s="34"/>
      <c r="T40" s="29"/>
      <c r="U40" s="63"/>
      <c r="V40" s="46"/>
      <c r="W40" s="46"/>
      <c r="X40" s="8"/>
      <c r="Y40" s="8"/>
      <c r="Z40" s="63"/>
      <c r="AA40" s="69"/>
      <c r="AB40" s="46"/>
      <c r="AC40" s="69"/>
      <c r="AD40" s="46"/>
      <c r="AE40" s="68"/>
      <c r="AF40" s="46"/>
      <c r="AG40" s="46"/>
      <c r="AH40" s="8"/>
      <c r="AI40" s="65"/>
      <c r="AJ40" s="59"/>
      <c r="AK40" s="8"/>
      <c r="AL40" s="8"/>
      <c r="AM40" s="8"/>
      <c r="AN40" s="65"/>
      <c r="AO40" s="59"/>
      <c r="AP40" s="8"/>
      <c r="AQ40" s="8"/>
      <c r="AR40" s="8"/>
      <c r="AS40" s="61"/>
      <c r="AT40" s="59"/>
      <c r="AU40" s="8"/>
      <c r="AV40" s="8"/>
      <c r="AW40" s="8"/>
      <c r="AX40" s="61"/>
      <c r="AY40" s="59"/>
      <c r="AZ40" s="8"/>
      <c r="BA40" s="8"/>
      <c r="BB40" s="8"/>
      <c r="BC40" s="61"/>
      <c r="BD40" s="59"/>
      <c r="BE40" s="8"/>
      <c r="BF40" s="8"/>
      <c r="BG40" s="8"/>
      <c r="BH40" s="61"/>
      <c r="BI40" s="59"/>
      <c r="BJ40" s="8"/>
      <c r="BK40" s="8"/>
      <c r="BL40" s="8"/>
      <c r="BM40" s="8"/>
    </row>
    <row r="41" spans="1:65" s="7" customFormat="1" ht="13.5">
      <c r="A41" s="26">
        <v>39</v>
      </c>
      <c r="B41" s="30"/>
      <c r="C41" s="75" t="s">
        <v>290</v>
      </c>
      <c r="D41" s="92" t="s">
        <v>23</v>
      </c>
      <c r="E41" s="28" t="s">
        <v>23</v>
      </c>
      <c r="F41" s="78" t="s">
        <v>2749</v>
      </c>
      <c r="G41" s="78" t="s">
        <v>2750</v>
      </c>
      <c r="H41" s="27"/>
      <c r="I41" s="27"/>
      <c r="J41" s="39"/>
      <c r="K41" s="42"/>
      <c r="L41" s="33"/>
      <c r="M41" s="49"/>
      <c r="N41" s="44"/>
      <c r="O41" s="46" t="str" cm="1">
        <f t="array" ref="O41">_xlfn.IFNA(LOOKUP(2, 1/(MOD(COLUMN(P41:XFD41)-COLUMN(P41), 5)=2)/(P41:XFD41&lt;&gt;""), P41:XFD41),"Not Submitted")</f>
        <v>Not Submitted</v>
      </c>
      <c r="P41" s="33"/>
      <c r="Q41" s="33"/>
      <c r="R41" s="64"/>
      <c r="S41" s="34"/>
      <c r="T41" s="29"/>
      <c r="U41" s="63"/>
      <c r="V41" s="46"/>
      <c r="W41" s="46"/>
      <c r="X41" s="8"/>
      <c r="Y41" s="8"/>
      <c r="Z41" s="63"/>
      <c r="AA41" s="69"/>
      <c r="AB41" s="46"/>
      <c r="AC41" s="69"/>
      <c r="AD41" s="46"/>
      <c r="AE41" s="68"/>
      <c r="AF41" s="46"/>
      <c r="AG41" s="46"/>
      <c r="AH41" s="8"/>
      <c r="AI41" s="65"/>
      <c r="AJ41" s="59"/>
      <c r="AK41" s="8"/>
      <c r="AL41" s="8"/>
      <c r="AM41" s="8"/>
      <c r="AN41" s="65"/>
      <c r="AO41" s="59"/>
      <c r="AP41" s="8"/>
      <c r="AQ41" s="8"/>
      <c r="AR41" s="8"/>
      <c r="AS41" s="61"/>
      <c r="AT41" s="59"/>
      <c r="AU41" s="8"/>
      <c r="AV41" s="8"/>
      <c r="AW41" s="8"/>
      <c r="AX41" s="61"/>
      <c r="AY41" s="59"/>
      <c r="AZ41" s="8"/>
      <c r="BA41" s="8"/>
      <c r="BB41" s="8"/>
      <c r="BC41" s="61"/>
      <c r="BD41" s="59"/>
      <c r="BE41" s="8"/>
      <c r="BF41" s="8"/>
      <c r="BG41" s="8"/>
      <c r="BH41" s="61"/>
      <c r="BI41" s="59"/>
      <c r="BJ41" s="8"/>
      <c r="BK41" s="8"/>
      <c r="BL41" s="8"/>
      <c r="BM41" s="8"/>
    </row>
    <row r="42" spans="1:65" s="7" customFormat="1" ht="13.5">
      <c r="A42" s="26">
        <v>40</v>
      </c>
      <c r="B42" s="30"/>
      <c r="C42" s="75" t="s">
        <v>290</v>
      </c>
      <c r="D42" s="92" t="s">
        <v>23</v>
      </c>
      <c r="E42" s="28" t="s">
        <v>23</v>
      </c>
      <c r="F42" s="78" t="s">
        <v>2751</v>
      </c>
      <c r="G42" s="78" t="s">
        <v>2752</v>
      </c>
      <c r="H42" s="27"/>
      <c r="I42" s="27"/>
      <c r="J42" s="39"/>
      <c r="K42" s="42"/>
      <c r="L42" s="33"/>
      <c r="M42" s="49"/>
      <c r="N42" s="44"/>
      <c r="O42" s="46" t="str" cm="1">
        <f t="array" ref="O42">_xlfn.IFNA(LOOKUP(2, 1/(MOD(COLUMN(P42:XFD42)-COLUMN(P42), 5)=2)/(P42:XFD42&lt;&gt;""), P42:XFD42),"Not Submitted")</f>
        <v>Not Submitted</v>
      </c>
      <c r="P42" s="33"/>
      <c r="Q42" s="33"/>
      <c r="R42" s="64"/>
      <c r="S42" s="34"/>
      <c r="T42" s="29"/>
      <c r="U42" s="63"/>
      <c r="V42" s="46"/>
      <c r="W42" s="46"/>
      <c r="X42" s="8"/>
      <c r="Y42" s="8"/>
      <c r="Z42" s="63"/>
      <c r="AA42" s="69"/>
      <c r="AB42" s="46"/>
      <c r="AC42" s="69"/>
      <c r="AD42" s="46"/>
      <c r="AE42" s="68"/>
      <c r="AF42" s="46"/>
      <c r="AG42" s="46"/>
      <c r="AH42" s="8"/>
      <c r="AI42" s="65"/>
      <c r="AJ42" s="59"/>
      <c r="AK42" s="8"/>
      <c r="AL42" s="8"/>
      <c r="AM42" s="8"/>
      <c r="AN42" s="65"/>
      <c r="AO42" s="59"/>
      <c r="AP42" s="8"/>
      <c r="AQ42" s="8"/>
      <c r="AR42" s="8"/>
      <c r="AS42" s="61"/>
      <c r="AT42" s="59"/>
      <c r="AU42" s="8"/>
      <c r="AV42" s="8"/>
      <c r="AW42" s="8"/>
      <c r="AX42" s="61"/>
      <c r="AY42" s="59"/>
      <c r="AZ42" s="8"/>
      <c r="BA42" s="8"/>
      <c r="BB42" s="8"/>
      <c r="BC42" s="61"/>
      <c r="BD42" s="59"/>
      <c r="BE42" s="8"/>
      <c r="BF42" s="8"/>
      <c r="BG42" s="8"/>
      <c r="BH42" s="61"/>
      <c r="BI42" s="59"/>
      <c r="BJ42" s="8"/>
      <c r="BK42" s="8"/>
      <c r="BL42" s="8"/>
      <c r="BM42" s="8"/>
    </row>
    <row r="43" spans="1:65" s="7" customFormat="1" ht="13.5">
      <c r="A43" s="26">
        <v>41</v>
      </c>
      <c r="B43" s="30"/>
      <c r="C43" s="75" t="s">
        <v>290</v>
      </c>
      <c r="D43" s="92" t="s">
        <v>23</v>
      </c>
      <c r="E43" s="28" t="s">
        <v>23</v>
      </c>
      <c r="F43" s="78" t="s">
        <v>2753</v>
      </c>
      <c r="G43" s="78" t="s">
        <v>2754</v>
      </c>
      <c r="H43" s="27"/>
      <c r="I43" s="27"/>
      <c r="J43" s="39"/>
      <c r="K43" s="42"/>
      <c r="L43" s="33"/>
      <c r="M43" s="49"/>
      <c r="N43" s="44"/>
      <c r="O43" s="46" t="str" cm="1">
        <f t="array" ref="O43">_xlfn.IFNA(LOOKUP(2, 1/(MOD(COLUMN(P43:XFD43)-COLUMN(P43), 5)=2)/(P43:XFD43&lt;&gt;""), P43:XFD43),"Not Submitted")</f>
        <v>Not Submitted</v>
      </c>
      <c r="P43" s="33"/>
      <c r="Q43" s="33"/>
      <c r="R43" s="64"/>
      <c r="S43" s="34"/>
      <c r="T43" s="29"/>
      <c r="U43" s="63"/>
      <c r="V43" s="46"/>
      <c r="W43" s="46"/>
      <c r="X43" s="8"/>
      <c r="Y43" s="8"/>
      <c r="Z43" s="63"/>
      <c r="AA43" s="69"/>
      <c r="AB43" s="46"/>
      <c r="AC43" s="69"/>
      <c r="AD43" s="46"/>
      <c r="AE43" s="68"/>
      <c r="AF43" s="46"/>
      <c r="AG43" s="46"/>
      <c r="AH43" s="8"/>
      <c r="AI43" s="65"/>
      <c r="AJ43" s="59"/>
      <c r="AK43" s="8"/>
      <c r="AL43" s="8"/>
      <c r="AM43" s="8"/>
      <c r="AN43" s="65"/>
      <c r="AO43" s="59"/>
      <c r="AP43" s="8"/>
      <c r="AQ43" s="8"/>
      <c r="AR43" s="8"/>
      <c r="AS43" s="61"/>
      <c r="AT43" s="59"/>
      <c r="AU43" s="8"/>
      <c r="AV43" s="8"/>
      <c r="AW43" s="8"/>
      <c r="AX43" s="61"/>
      <c r="AY43" s="59"/>
      <c r="AZ43" s="8"/>
      <c r="BA43" s="8"/>
      <c r="BB43" s="8"/>
      <c r="BC43" s="61"/>
      <c r="BD43" s="59"/>
      <c r="BE43" s="8"/>
      <c r="BF43" s="8"/>
      <c r="BG43" s="8"/>
      <c r="BH43" s="61"/>
      <c r="BI43" s="59"/>
      <c r="BJ43" s="8"/>
      <c r="BK43" s="8"/>
      <c r="BL43" s="8"/>
      <c r="BM43" s="8"/>
    </row>
    <row r="44" spans="1:65" s="7" customFormat="1" ht="13.5">
      <c r="A44" s="26">
        <v>42</v>
      </c>
      <c r="B44" s="30"/>
      <c r="C44" s="75" t="s">
        <v>290</v>
      </c>
      <c r="D44" s="92" t="s">
        <v>23</v>
      </c>
      <c r="E44" s="28" t="s">
        <v>23</v>
      </c>
      <c r="F44" s="78" t="s">
        <v>2755</v>
      </c>
      <c r="G44" s="78" t="s">
        <v>356</v>
      </c>
      <c r="H44" s="27"/>
      <c r="I44" s="27"/>
      <c r="J44" s="39"/>
      <c r="K44" s="42"/>
      <c r="L44" s="33"/>
      <c r="M44" s="49"/>
      <c r="N44" s="44"/>
      <c r="O44" s="46" t="str" cm="1">
        <f t="array" ref="O44">_xlfn.IFNA(LOOKUP(2, 1/(MOD(COLUMN(P44:XFD44)-COLUMN(P44), 5)=2)/(P44:XFD44&lt;&gt;""), P44:XFD44),"Not Submitted")</f>
        <v>Not Submitted</v>
      </c>
      <c r="P44" s="33"/>
      <c r="Q44" s="33"/>
      <c r="R44" s="64"/>
      <c r="S44" s="34"/>
      <c r="T44" s="29"/>
      <c r="U44" s="63"/>
      <c r="V44" s="46"/>
      <c r="W44" s="46"/>
      <c r="X44" s="8"/>
      <c r="Y44" s="8"/>
      <c r="Z44" s="63"/>
      <c r="AA44" s="69"/>
      <c r="AB44" s="46"/>
      <c r="AC44" s="69"/>
      <c r="AD44" s="46"/>
      <c r="AE44" s="68"/>
      <c r="AF44" s="46"/>
      <c r="AG44" s="46"/>
      <c r="AH44" s="8"/>
      <c r="AI44" s="65"/>
      <c r="AJ44" s="59"/>
      <c r="AK44" s="8"/>
      <c r="AL44" s="8"/>
      <c r="AM44" s="8"/>
      <c r="AN44" s="65"/>
      <c r="AO44" s="59"/>
      <c r="AP44" s="8"/>
      <c r="AQ44" s="8"/>
      <c r="AR44" s="8"/>
      <c r="AS44" s="61"/>
      <c r="AT44" s="59"/>
      <c r="AU44" s="8"/>
      <c r="AV44" s="8"/>
      <c r="AW44" s="8"/>
      <c r="AX44" s="61"/>
      <c r="AY44" s="59"/>
      <c r="AZ44" s="8"/>
      <c r="BA44" s="8"/>
      <c r="BB44" s="8"/>
      <c r="BC44" s="61"/>
      <c r="BD44" s="59"/>
      <c r="BE44" s="8"/>
      <c r="BF44" s="8"/>
      <c r="BG44" s="8"/>
      <c r="BH44" s="61"/>
      <c r="BI44" s="59"/>
      <c r="BJ44" s="8"/>
      <c r="BK44" s="8"/>
      <c r="BL44" s="8"/>
      <c r="BM44" s="8"/>
    </row>
    <row r="45" spans="1:65" s="7" customFormat="1" ht="27">
      <c r="A45" s="26">
        <v>43</v>
      </c>
      <c r="B45" s="30"/>
      <c r="C45" s="75" t="s">
        <v>290</v>
      </c>
      <c r="D45" s="92" t="s">
        <v>23</v>
      </c>
      <c r="E45" s="28" t="s">
        <v>23</v>
      </c>
      <c r="F45" s="43" t="s">
        <v>2756</v>
      </c>
      <c r="G45" s="41" t="s">
        <v>2690</v>
      </c>
      <c r="H45" s="27" t="s">
        <v>141</v>
      </c>
      <c r="I45" s="27" t="s">
        <v>159</v>
      </c>
      <c r="J45" s="39"/>
      <c r="K45" s="42"/>
      <c r="L45" s="33"/>
      <c r="M45" s="49"/>
      <c r="N45" s="44"/>
      <c r="O45" s="46" t="str" cm="1">
        <f t="array" ref="O45">_xlfn.IFNA(LOOKUP(2, 1/(MOD(COLUMN(P45:XFD45)-COLUMN(P45), 5)=2)/(P45:XFD45&lt;&gt;""), P45:XFD45),"Not Submitted")</f>
        <v>Not Submitted</v>
      </c>
      <c r="P45" s="33"/>
      <c r="Q45" s="33"/>
      <c r="R45" s="64"/>
      <c r="S45" s="34"/>
      <c r="T45" s="29"/>
      <c r="U45" s="63"/>
      <c r="V45" s="46"/>
      <c r="W45" s="46"/>
      <c r="X45" s="8"/>
      <c r="Y45" s="8"/>
      <c r="Z45" s="63"/>
      <c r="AA45" s="69"/>
      <c r="AB45" s="46"/>
      <c r="AC45" s="69"/>
      <c r="AD45" s="46"/>
      <c r="AE45" s="68"/>
      <c r="AF45" s="46"/>
      <c r="AG45" s="46"/>
      <c r="AH45" s="8"/>
      <c r="AI45" s="65"/>
      <c r="AJ45" s="59"/>
      <c r="AK45" s="8"/>
      <c r="AL45" s="8"/>
      <c r="AM45" s="8"/>
      <c r="AN45" s="65"/>
      <c r="AO45" s="59"/>
      <c r="AP45" s="8"/>
      <c r="AQ45" s="8"/>
      <c r="AR45" s="8"/>
      <c r="AS45" s="61"/>
      <c r="AT45" s="59"/>
      <c r="AU45" s="8"/>
      <c r="AV45" s="8"/>
      <c r="AW45" s="8"/>
      <c r="AX45" s="61"/>
      <c r="AY45" s="59"/>
      <c r="AZ45" s="8"/>
      <c r="BA45" s="8"/>
      <c r="BB45" s="8"/>
      <c r="BC45" s="61"/>
      <c r="BD45" s="59"/>
      <c r="BE45" s="8"/>
      <c r="BF45" s="8"/>
      <c r="BG45" s="8"/>
      <c r="BH45" s="61"/>
      <c r="BI45" s="59"/>
      <c r="BJ45" s="8"/>
      <c r="BK45" s="8"/>
      <c r="BL45" s="8"/>
      <c r="BM45" s="8"/>
    </row>
    <row r="46" spans="1:65" s="7" customFormat="1" ht="13.5">
      <c r="A46" s="26">
        <v>44</v>
      </c>
      <c r="B46" s="30"/>
      <c r="C46" s="75" t="s">
        <v>290</v>
      </c>
      <c r="D46" s="92" t="s">
        <v>23</v>
      </c>
      <c r="E46" s="28" t="s">
        <v>23</v>
      </c>
      <c r="F46" s="78" t="s">
        <v>2757</v>
      </c>
      <c r="G46" s="79" t="s">
        <v>2692</v>
      </c>
      <c r="H46" s="27" t="s">
        <v>141</v>
      </c>
      <c r="I46" s="27" t="s">
        <v>159</v>
      </c>
      <c r="J46" s="39"/>
      <c r="K46" s="42"/>
      <c r="L46" s="33"/>
      <c r="M46" s="49"/>
      <c r="N46" s="44"/>
      <c r="O46" s="46" t="str" cm="1">
        <f t="array" ref="O46">_xlfn.IFNA(LOOKUP(2, 1/(MOD(COLUMN(P46:XFD46)-COLUMN(P46), 5)=2)/(P46:XFD46&lt;&gt;""), P46:XFD46),"Not Submitted")</f>
        <v>Not Submitted</v>
      </c>
      <c r="P46" s="33"/>
      <c r="Q46" s="33"/>
      <c r="R46" s="64"/>
      <c r="S46" s="34"/>
      <c r="T46" s="29"/>
      <c r="U46" s="63"/>
      <c r="V46" s="46"/>
      <c r="W46" s="46"/>
      <c r="X46" s="8"/>
      <c r="Y46" s="8"/>
      <c r="Z46" s="63"/>
      <c r="AA46" s="69"/>
      <c r="AB46" s="46"/>
      <c r="AC46" s="69"/>
      <c r="AD46" s="46"/>
      <c r="AE46" s="68"/>
      <c r="AF46" s="46"/>
      <c r="AG46" s="46"/>
      <c r="AH46" s="8"/>
      <c r="AI46" s="65"/>
      <c r="AJ46" s="59"/>
      <c r="AK46" s="8"/>
      <c r="AL46" s="8"/>
      <c r="AM46" s="8"/>
      <c r="AN46" s="65"/>
      <c r="AO46" s="59"/>
      <c r="AP46" s="8"/>
      <c r="AQ46" s="8"/>
      <c r="AR46" s="8"/>
      <c r="AS46" s="61"/>
      <c r="AT46" s="59"/>
      <c r="AU46" s="8"/>
      <c r="AV46" s="8"/>
      <c r="AW46" s="8"/>
      <c r="AX46" s="61"/>
      <c r="AY46" s="59"/>
      <c r="AZ46" s="8"/>
      <c r="BA46" s="8"/>
      <c r="BB46" s="8"/>
      <c r="BC46" s="61"/>
      <c r="BD46" s="59"/>
      <c r="BE46" s="8"/>
      <c r="BF46" s="8"/>
      <c r="BG46" s="8"/>
      <c r="BH46" s="61"/>
      <c r="BI46" s="59"/>
      <c r="BJ46" s="8"/>
      <c r="BK46" s="8"/>
      <c r="BL46" s="8"/>
      <c r="BM46" s="8"/>
    </row>
    <row r="47" spans="1:65" s="7" customFormat="1" ht="13.5">
      <c r="A47" s="26">
        <v>45</v>
      </c>
      <c r="B47" s="30"/>
      <c r="C47" s="75" t="s">
        <v>290</v>
      </c>
      <c r="D47" s="92" t="s">
        <v>23</v>
      </c>
      <c r="E47" s="28" t="s">
        <v>23</v>
      </c>
      <c r="F47" s="78" t="s">
        <v>2758</v>
      </c>
      <c r="G47" s="80" t="s">
        <v>2694</v>
      </c>
      <c r="H47" s="27" t="s">
        <v>141</v>
      </c>
      <c r="I47" s="27" t="s">
        <v>142</v>
      </c>
      <c r="J47" s="39"/>
      <c r="K47" s="42"/>
      <c r="L47" s="33"/>
      <c r="M47" s="49"/>
      <c r="N47" s="44"/>
      <c r="O47" s="46" t="str" cm="1">
        <f t="array" ref="O47">_xlfn.IFNA(LOOKUP(2, 1/(MOD(COLUMN(P47:XFD47)-COLUMN(P47), 5)=2)/(P47:XFD47&lt;&gt;""), P47:XFD47),"Not Submitted")</f>
        <v>Not Submitted</v>
      </c>
      <c r="P47" s="33"/>
      <c r="Q47" s="33"/>
      <c r="R47" s="64"/>
      <c r="S47" s="34"/>
      <c r="T47" s="29"/>
      <c r="U47" s="63"/>
      <c r="V47" s="46"/>
      <c r="W47" s="46"/>
      <c r="X47" s="8"/>
      <c r="Y47" s="8"/>
      <c r="Z47" s="63"/>
      <c r="AA47" s="69"/>
      <c r="AB47" s="46"/>
      <c r="AC47" s="69"/>
      <c r="AD47" s="46"/>
      <c r="AE47" s="68"/>
      <c r="AF47" s="46"/>
      <c r="AG47" s="46"/>
      <c r="AH47" s="8"/>
      <c r="AI47" s="65"/>
      <c r="AJ47" s="59"/>
      <c r="AK47" s="8"/>
      <c r="AL47" s="8"/>
      <c r="AM47" s="8"/>
      <c r="AN47" s="65"/>
      <c r="AO47" s="59"/>
      <c r="AP47" s="8"/>
      <c r="AQ47" s="8"/>
      <c r="AR47" s="8"/>
      <c r="AS47" s="61"/>
      <c r="AT47" s="59"/>
      <c r="AU47" s="8"/>
      <c r="AV47" s="8"/>
      <c r="AW47" s="8"/>
      <c r="AX47" s="61"/>
      <c r="AY47" s="59"/>
      <c r="AZ47" s="8"/>
      <c r="BA47" s="8"/>
      <c r="BB47" s="8"/>
      <c r="BC47" s="61"/>
      <c r="BD47" s="59"/>
      <c r="BE47" s="8"/>
      <c r="BF47" s="8"/>
      <c r="BG47" s="8"/>
      <c r="BH47" s="61"/>
      <c r="BI47" s="59"/>
      <c r="BJ47" s="8"/>
      <c r="BK47" s="8"/>
      <c r="BL47" s="8"/>
      <c r="BM47" s="8"/>
    </row>
    <row r="48" spans="1:65" s="7" customFormat="1" ht="27">
      <c r="A48" s="26">
        <v>46</v>
      </c>
      <c r="B48" s="30"/>
      <c r="C48" s="75" t="s">
        <v>290</v>
      </c>
      <c r="D48" s="92" t="s">
        <v>23</v>
      </c>
      <c r="E48" s="28" t="s">
        <v>23</v>
      </c>
      <c r="F48" s="78" t="s">
        <v>2759</v>
      </c>
      <c r="G48" s="101" t="s">
        <v>2696</v>
      </c>
      <c r="H48" s="27" t="s">
        <v>141</v>
      </c>
      <c r="I48" s="27" t="s">
        <v>159</v>
      </c>
      <c r="J48" s="89"/>
      <c r="K48" s="94"/>
      <c r="L48" s="83"/>
      <c r="M48" s="95"/>
      <c r="N48" s="96"/>
      <c r="O48" s="85" t="str" cm="1">
        <f t="array" ref="O48">_xlfn.IFNA(LOOKUP(2, 1/(MOD(COLUMN(P48:XFD48)-COLUMN(P48), 5)=2)/(P48:XFD48&lt;&gt;""), P48:XFD48),"Not Submitted")</f>
        <v>Not Submitted</v>
      </c>
      <c r="P48" s="83"/>
      <c r="Q48" s="83"/>
      <c r="R48" s="97"/>
      <c r="S48" s="91"/>
      <c r="T48" s="86"/>
      <c r="U48" s="85"/>
      <c r="V48" s="85"/>
      <c r="W48" s="85"/>
      <c r="X48" s="86"/>
      <c r="Y48" s="86"/>
      <c r="Z48" s="85"/>
      <c r="AA48" s="85"/>
      <c r="AB48" s="85"/>
      <c r="AC48" s="85"/>
      <c r="AD48" s="85"/>
      <c r="AE48" s="85"/>
      <c r="AF48" s="85"/>
      <c r="AG48" s="85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</row>
    <row r="49" spans="1:65" s="7" customFormat="1" ht="13.5">
      <c r="A49" s="26">
        <v>47</v>
      </c>
      <c r="B49" s="30"/>
      <c r="C49" s="75" t="s">
        <v>290</v>
      </c>
      <c r="D49" s="92" t="s">
        <v>23</v>
      </c>
      <c r="E49" s="28" t="s">
        <v>23</v>
      </c>
      <c r="F49" s="100" t="s">
        <v>2760</v>
      </c>
      <c r="G49" s="80" t="s">
        <v>2698</v>
      </c>
      <c r="H49" s="81" t="s">
        <v>141</v>
      </c>
      <c r="I49" s="81" t="s">
        <v>159</v>
      </c>
      <c r="J49" s="89"/>
      <c r="K49" s="94"/>
      <c r="L49" s="83"/>
      <c r="M49" s="95"/>
      <c r="N49" s="96"/>
      <c r="O49" s="85" t="str" cm="1">
        <f t="array" ref="O49">_xlfn.IFNA(LOOKUP(2, 1/(MOD(COLUMN(P49:XFD49)-COLUMN(P49), 5)=2)/(P49:XFD49&lt;&gt;""), P49:XFD49),"Not Submitted")</f>
        <v>Not Submitted</v>
      </c>
      <c r="P49" s="83"/>
      <c r="Q49" s="83"/>
      <c r="R49" s="97"/>
      <c r="S49" s="91"/>
      <c r="T49" s="86"/>
      <c r="U49" s="85"/>
      <c r="V49" s="85"/>
      <c r="W49" s="85"/>
      <c r="X49" s="86"/>
      <c r="Y49" s="86"/>
      <c r="Z49" s="85"/>
      <c r="AA49" s="85"/>
      <c r="AB49" s="85"/>
      <c r="AC49" s="85"/>
      <c r="AD49" s="85"/>
      <c r="AE49" s="85"/>
      <c r="AF49" s="85"/>
      <c r="AG49" s="85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</row>
    <row r="50" spans="1:65" s="7" customFormat="1" ht="13.5">
      <c r="A50" s="26">
        <v>48</v>
      </c>
      <c r="B50" s="30"/>
      <c r="C50" s="75" t="s">
        <v>290</v>
      </c>
      <c r="D50" s="92" t="s">
        <v>23</v>
      </c>
      <c r="E50" s="28" t="s">
        <v>23</v>
      </c>
      <c r="F50" s="78" t="s">
        <v>2761</v>
      </c>
      <c r="G50" s="80" t="s">
        <v>2700</v>
      </c>
      <c r="H50" s="27" t="s">
        <v>141</v>
      </c>
      <c r="I50" s="27" t="s">
        <v>142</v>
      </c>
      <c r="J50" s="39"/>
      <c r="K50" s="42"/>
      <c r="L50" s="33"/>
      <c r="M50" s="49"/>
      <c r="N50" s="44"/>
      <c r="O50" s="46" t="str" cm="1">
        <f t="array" ref="O50">_xlfn.IFNA(LOOKUP(2, 1/(MOD(COLUMN(P50:XFD50)-COLUMN(P50), 5)=2)/(P50:XFD50&lt;&gt;""), P50:XFD50),"Not Submitted")</f>
        <v>Not Submitted</v>
      </c>
      <c r="P50" s="33"/>
      <c r="Q50" s="33"/>
      <c r="R50" s="64"/>
      <c r="S50" s="34"/>
      <c r="T50" s="29"/>
      <c r="U50" s="63"/>
      <c r="V50" s="46"/>
      <c r="W50" s="46"/>
      <c r="X50" s="8"/>
      <c r="Y50" s="8"/>
      <c r="Z50" s="63"/>
      <c r="AA50" s="69"/>
      <c r="AB50" s="46"/>
      <c r="AC50" s="69"/>
      <c r="AD50" s="46"/>
      <c r="AE50" s="68"/>
      <c r="AF50" s="46"/>
      <c r="AG50" s="46"/>
      <c r="AH50" s="8"/>
      <c r="AI50" s="65"/>
      <c r="AJ50" s="59"/>
      <c r="AK50" s="8"/>
      <c r="AL50" s="8"/>
      <c r="AM50" s="8"/>
      <c r="AN50" s="65"/>
      <c r="AO50" s="59"/>
      <c r="AP50" s="8"/>
      <c r="AQ50" s="8"/>
      <c r="AR50" s="8"/>
      <c r="AS50" s="61"/>
      <c r="AT50" s="59"/>
      <c r="AU50" s="8"/>
      <c r="AV50" s="8"/>
      <c r="AW50" s="8"/>
      <c r="AX50" s="61"/>
      <c r="AY50" s="59"/>
      <c r="AZ50" s="8"/>
      <c r="BA50" s="8"/>
      <c r="BB50" s="8"/>
      <c r="BC50" s="61"/>
      <c r="BD50" s="59"/>
      <c r="BE50" s="8"/>
      <c r="BF50" s="8"/>
      <c r="BG50" s="8"/>
      <c r="BH50" s="61"/>
      <c r="BI50" s="59"/>
      <c r="BJ50" s="8"/>
      <c r="BK50" s="8"/>
      <c r="BL50" s="8"/>
      <c r="BM50" s="8"/>
    </row>
    <row r="51" spans="1:65" s="7" customFormat="1" ht="27">
      <c r="A51" s="26">
        <v>49</v>
      </c>
      <c r="B51" s="30"/>
      <c r="C51" s="75" t="s">
        <v>290</v>
      </c>
      <c r="D51" s="92" t="s">
        <v>23</v>
      </c>
      <c r="E51" s="28" t="s">
        <v>23</v>
      </c>
      <c r="F51" s="78" t="s">
        <v>2762</v>
      </c>
      <c r="G51" s="41" t="s">
        <v>2702</v>
      </c>
      <c r="H51" s="27" t="s">
        <v>141</v>
      </c>
      <c r="I51" s="27" t="s">
        <v>159</v>
      </c>
      <c r="J51" s="39"/>
      <c r="K51" s="42"/>
      <c r="L51" s="33"/>
      <c r="M51" s="49"/>
      <c r="N51" s="44"/>
      <c r="O51" s="46" t="str" cm="1">
        <f t="array" ref="O51">_xlfn.IFNA(LOOKUP(2, 1/(MOD(COLUMN(P51:XFD51)-COLUMN(P51), 5)=2)/(P51:XFD51&lt;&gt;""), P51:XFD51),"Not Submitted")</f>
        <v>Not Submitted</v>
      </c>
      <c r="P51" s="33"/>
      <c r="Q51" s="33"/>
      <c r="R51" s="64"/>
      <c r="S51" s="34"/>
      <c r="T51" s="29"/>
      <c r="U51" s="63"/>
      <c r="V51" s="46"/>
      <c r="W51" s="46"/>
      <c r="X51" s="8"/>
      <c r="Y51" s="8"/>
      <c r="Z51" s="63"/>
      <c r="AA51" s="69"/>
      <c r="AB51" s="46"/>
      <c r="AC51" s="69"/>
      <c r="AD51" s="46"/>
      <c r="AE51" s="68"/>
      <c r="AF51" s="46"/>
      <c r="AG51" s="46"/>
      <c r="AH51" s="8"/>
      <c r="AI51" s="65"/>
      <c r="AJ51" s="59"/>
      <c r="AK51" s="8"/>
      <c r="AL51" s="8"/>
      <c r="AM51" s="8"/>
      <c r="AN51" s="65"/>
      <c r="AO51" s="59"/>
      <c r="AP51" s="8"/>
      <c r="AQ51" s="8"/>
      <c r="AR51" s="8"/>
      <c r="AS51" s="61"/>
      <c r="AT51" s="59"/>
      <c r="AU51" s="8"/>
      <c r="AV51" s="8"/>
      <c r="AW51" s="8"/>
      <c r="AX51" s="61"/>
      <c r="AY51" s="59"/>
      <c r="AZ51" s="8"/>
      <c r="BA51" s="8"/>
      <c r="BB51" s="8"/>
      <c r="BC51" s="61"/>
      <c r="BD51" s="59"/>
      <c r="BE51" s="8"/>
      <c r="BF51" s="8"/>
      <c r="BG51" s="8"/>
      <c r="BH51" s="61"/>
      <c r="BI51" s="59"/>
      <c r="BJ51" s="8"/>
      <c r="BK51" s="8"/>
      <c r="BL51" s="8"/>
      <c r="BM51" s="8"/>
    </row>
    <row r="52" spans="1:65" s="7" customFormat="1" ht="13.5">
      <c r="A52" s="26">
        <v>50</v>
      </c>
      <c r="B52" s="30"/>
      <c r="C52" s="75" t="s">
        <v>290</v>
      </c>
      <c r="D52" s="92" t="s">
        <v>23</v>
      </c>
      <c r="E52" s="28" t="s">
        <v>23</v>
      </c>
      <c r="F52" s="78" t="s">
        <v>2763</v>
      </c>
      <c r="G52" s="80" t="s">
        <v>2704</v>
      </c>
      <c r="H52" s="27" t="s">
        <v>141</v>
      </c>
      <c r="I52" s="27" t="s">
        <v>159</v>
      </c>
      <c r="J52" s="39"/>
      <c r="K52" s="42"/>
      <c r="L52" s="33"/>
      <c r="M52" s="49"/>
      <c r="N52" s="44"/>
      <c r="O52" s="46" t="str" cm="1">
        <f t="array" ref="O52">_xlfn.IFNA(LOOKUP(2, 1/(MOD(COLUMN(P52:XFD52)-COLUMN(P52), 5)=2)/(P52:XFD52&lt;&gt;""), P52:XFD52),"Not Submitted")</f>
        <v>Not Submitted</v>
      </c>
      <c r="P52" s="33"/>
      <c r="Q52" s="33"/>
      <c r="R52" s="64"/>
      <c r="S52" s="34"/>
      <c r="T52" s="29"/>
      <c r="U52" s="63"/>
      <c r="V52" s="46"/>
      <c r="W52" s="46"/>
      <c r="X52" s="8"/>
      <c r="Y52" s="8"/>
      <c r="Z52" s="63"/>
      <c r="AA52" s="69"/>
      <c r="AB52" s="46"/>
      <c r="AC52" s="69"/>
      <c r="AD52" s="46"/>
      <c r="AE52" s="68"/>
      <c r="AF52" s="46"/>
      <c r="AG52" s="46"/>
      <c r="AH52" s="8"/>
      <c r="AI52" s="65"/>
      <c r="AJ52" s="59"/>
      <c r="AK52" s="8"/>
      <c r="AL52" s="8"/>
      <c r="AM52" s="8"/>
      <c r="AN52" s="65"/>
      <c r="AO52" s="59"/>
      <c r="AP52" s="8"/>
      <c r="AQ52" s="8"/>
      <c r="AR52" s="8"/>
      <c r="AS52" s="61"/>
      <c r="AT52" s="59"/>
      <c r="AU52" s="8"/>
      <c r="AV52" s="8"/>
      <c r="AW52" s="8"/>
      <c r="AX52" s="61"/>
      <c r="AY52" s="59"/>
      <c r="AZ52" s="8"/>
      <c r="BA52" s="8"/>
      <c r="BB52" s="8"/>
      <c r="BC52" s="61"/>
      <c r="BD52" s="59"/>
      <c r="BE52" s="8"/>
      <c r="BF52" s="8"/>
      <c r="BG52" s="8"/>
      <c r="BH52" s="61"/>
      <c r="BI52" s="59"/>
      <c r="BJ52" s="8"/>
      <c r="BK52" s="8"/>
      <c r="BL52" s="8"/>
      <c r="BM52" s="8"/>
    </row>
    <row r="53" spans="1:65" s="7" customFormat="1" ht="13.5">
      <c r="A53" s="26">
        <v>51</v>
      </c>
      <c r="B53" s="30"/>
      <c r="C53" s="75" t="s">
        <v>290</v>
      </c>
      <c r="D53" s="92" t="s">
        <v>23</v>
      </c>
      <c r="E53" s="28" t="s">
        <v>23</v>
      </c>
      <c r="F53" s="78" t="s">
        <v>2764</v>
      </c>
      <c r="G53" s="80" t="s">
        <v>2706</v>
      </c>
      <c r="H53" s="27" t="s">
        <v>141</v>
      </c>
      <c r="I53" s="27" t="s">
        <v>142</v>
      </c>
      <c r="J53" s="39"/>
      <c r="K53" s="42"/>
      <c r="L53" s="33"/>
      <c r="M53" s="49"/>
      <c r="N53" s="44"/>
      <c r="O53" s="46" t="str" cm="1">
        <f t="array" ref="O53">_xlfn.IFNA(LOOKUP(2, 1/(MOD(COLUMN(P53:XFD53)-COLUMN(P53), 5)=2)/(P53:XFD53&lt;&gt;""), P53:XFD53),"Not Submitted")</f>
        <v>Not Submitted</v>
      </c>
      <c r="P53" s="33"/>
      <c r="Q53" s="33"/>
      <c r="R53" s="64"/>
      <c r="S53" s="34"/>
      <c r="T53" s="29"/>
      <c r="U53" s="63"/>
      <c r="V53" s="46"/>
      <c r="W53" s="46"/>
      <c r="X53" s="8"/>
      <c r="Y53" s="8"/>
      <c r="Z53" s="63"/>
      <c r="AA53" s="69"/>
      <c r="AB53" s="46"/>
      <c r="AC53" s="69"/>
      <c r="AD53" s="46"/>
      <c r="AE53" s="68"/>
      <c r="AF53" s="46"/>
      <c r="AG53" s="46"/>
      <c r="AH53" s="8"/>
      <c r="AI53" s="65"/>
      <c r="AJ53" s="59"/>
      <c r="AK53" s="8"/>
      <c r="AL53" s="8"/>
      <c r="AM53" s="8"/>
      <c r="AN53" s="65"/>
      <c r="AO53" s="59"/>
      <c r="AP53" s="8"/>
      <c r="AQ53" s="8"/>
      <c r="AR53" s="8"/>
      <c r="AS53" s="61"/>
      <c r="AT53" s="59"/>
      <c r="AU53" s="8"/>
      <c r="AV53" s="8"/>
      <c r="AW53" s="8"/>
      <c r="AX53" s="61"/>
      <c r="AY53" s="59"/>
      <c r="AZ53" s="8"/>
      <c r="BA53" s="8"/>
      <c r="BB53" s="8"/>
      <c r="BC53" s="61"/>
      <c r="BD53" s="59"/>
      <c r="BE53" s="8"/>
      <c r="BF53" s="8"/>
      <c r="BG53" s="8"/>
      <c r="BH53" s="61"/>
      <c r="BI53" s="59"/>
      <c r="BJ53" s="8"/>
      <c r="BK53" s="8"/>
      <c r="BL53" s="8"/>
      <c r="BM53" s="8"/>
    </row>
    <row r="54" spans="1:65" s="7" customFormat="1" ht="27">
      <c r="A54" s="26">
        <v>52</v>
      </c>
      <c r="B54" s="30"/>
      <c r="C54" s="75" t="s">
        <v>290</v>
      </c>
      <c r="D54" s="92" t="s">
        <v>23</v>
      </c>
      <c r="E54" s="28" t="s">
        <v>23</v>
      </c>
      <c r="F54" s="78" t="s">
        <v>2765</v>
      </c>
      <c r="G54" s="41" t="s">
        <v>2708</v>
      </c>
      <c r="H54" s="27" t="s">
        <v>141</v>
      </c>
      <c r="I54" s="27" t="s">
        <v>159</v>
      </c>
      <c r="J54" s="39"/>
      <c r="K54" s="42"/>
      <c r="L54" s="33"/>
      <c r="M54" s="49"/>
      <c r="N54" s="44"/>
      <c r="O54" s="46" t="str" cm="1">
        <f t="array" ref="O54">_xlfn.IFNA(LOOKUP(2, 1/(MOD(COLUMN(P54:XFD54)-COLUMN(P54), 5)=2)/(P54:XFD54&lt;&gt;""), P54:XFD54),"Not Submitted")</f>
        <v>Not Submitted</v>
      </c>
      <c r="P54" s="33"/>
      <c r="Q54" s="33"/>
      <c r="R54" s="64"/>
      <c r="S54" s="34"/>
      <c r="T54" s="29"/>
      <c r="U54" s="63"/>
      <c r="V54" s="46"/>
      <c r="W54" s="46"/>
      <c r="X54" s="8"/>
      <c r="Y54" s="8"/>
      <c r="Z54" s="63"/>
      <c r="AA54" s="69"/>
      <c r="AB54" s="46"/>
      <c r="AC54" s="69"/>
      <c r="AD54" s="46"/>
      <c r="AE54" s="68"/>
      <c r="AF54" s="46"/>
      <c r="AG54" s="46"/>
      <c r="AH54" s="8"/>
      <c r="AI54" s="65"/>
      <c r="AJ54" s="59"/>
      <c r="AK54" s="8"/>
      <c r="AL54" s="8"/>
      <c r="AM54" s="8"/>
      <c r="AN54" s="65"/>
      <c r="AO54" s="59"/>
      <c r="AP54" s="8"/>
      <c r="AQ54" s="8"/>
      <c r="AR54" s="8"/>
      <c r="AS54" s="61"/>
      <c r="AT54" s="59"/>
      <c r="AU54" s="8"/>
      <c r="AV54" s="8"/>
      <c r="AW54" s="8"/>
      <c r="AX54" s="61"/>
      <c r="AY54" s="59"/>
      <c r="AZ54" s="8"/>
      <c r="BA54" s="8"/>
      <c r="BB54" s="8"/>
      <c r="BC54" s="61"/>
      <c r="BD54" s="59"/>
      <c r="BE54" s="8"/>
      <c r="BF54" s="8"/>
      <c r="BG54" s="8"/>
      <c r="BH54" s="61"/>
      <c r="BI54" s="59"/>
      <c r="BJ54" s="8"/>
      <c r="BK54" s="8"/>
      <c r="BL54" s="8"/>
      <c r="BM54" s="8"/>
    </row>
    <row r="55" spans="1:65" s="7" customFormat="1" ht="13.5">
      <c r="A55" s="26">
        <v>53</v>
      </c>
      <c r="B55" s="30"/>
      <c r="C55" s="75" t="s">
        <v>290</v>
      </c>
      <c r="D55" s="92" t="s">
        <v>23</v>
      </c>
      <c r="E55" s="28" t="s">
        <v>23</v>
      </c>
      <c r="F55" s="78" t="s">
        <v>2766</v>
      </c>
      <c r="G55" s="80" t="s">
        <v>2710</v>
      </c>
      <c r="H55" s="27" t="s">
        <v>141</v>
      </c>
      <c r="I55" s="27" t="s">
        <v>159</v>
      </c>
      <c r="J55" s="39"/>
      <c r="K55" s="42"/>
      <c r="L55" s="33"/>
      <c r="M55" s="49"/>
      <c r="N55" s="44"/>
      <c r="O55" s="46" t="str" cm="1">
        <f t="array" ref="O55">_xlfn.IFNA(LOOKUP(2, 1/(MOD(COLUMN(P55:XFD55)-COLUMN(P55), 5)=2)/(P55:XFD55&lt;&gt;""), P55:XFD55),"Not Submitted")</f>
        <v>Not Submitted</v>
      </c>
      <c r="P55" s="33"/>
      <c r="Q55" s="33"/>
      <c r="R55" s="64"/>
      <c r="S55" s="34"/>
      <c r="T55" s="29"/>
      <c r="U55" s="63"/>
      <c r="V55" s="46"/>
      <c r="W55" s="46"/>
      <c r="X55" s="8"/>
      <c r="Y55" s="8"/>
      <c r="Z55" s="63"/>
      <c r="AA55" s="69"/>
      <c r="AB55" s="46"/>
      <c r="AC55" s="69"/>
      <c r="AD55" s="46"/>
      <c r="AE55" s="68"/>
      <c r="AF55" s="46"/>
      <c r="AG55" s="46"/>
      <c r="AH55" s="8"/>
      <c r="AI55" s="65"/>
      <c r="AJ55" s="59"/>
      <c r="AK55" s="8"/>
      <c r="AL55" s="8"/>
      <c r="AM55" s="8"/>
      <c r="AN55" s="65"/>
      <c r="AO55" s="59"/>
      <c r="AP55" s="8"/>
      <c r="AQ55" s="8"/>
      <c r="AR55" s="8"/>
      <c r="AS55" s="61"/>
      <c r="AT55" s="59"/>
      <c r="AU55" s="8"/>
      <c r="AV55" s="8"/>
      <c r="AW55" s="8"/>
      <c r="AX55" s="61"/>
      <c r="AY55" s="59"/>
      <c r="AZ55" s="8"/>
      <c r="BA55" s="8"/>
      <c r="BB55" s="8"/>
      <c r="BC55" s="61"/>
      <c r="BD55" s="59"/>
      <c r="BE55" s="8"/>
      <c r="BF55" s="8"/>
      <c r="BG55" s="8"/>
      <c r="BH55" s="61"/>
      <c r="BI55" s="59"/>
      <c r="BJ55" s="8"/>
      <c r="BK55" s="8"/>
      <c r="BL55" s="8"/>
      <c r="BM55" s="8"/>
    </row>
    <row r="56" spans="1:65" s="7" customFormat="1" ht="13.5">
      <c r="A56" s="26">
        <v>54</v>
      </c>
      <c r="B56" s="30"/>
      <c r="C56" s="75" t="s">
        <v>290</v>
      </c>
      <c r="D56" s="92" t="s">
        <v>23</v>
      </c>
      <c r="E56" s="28" t="s">
        <v>23</v>
      </c>
      <c r="F56" s="78" t="s">
        <v>2767</v>
      </c>
      <c r="G56" s="80" t="s">
        <v>2712</v>
      </c>
      <c r="H56" s="27" t="s">
        <v>141</v>
      </c>
      <c r="I56" s="27" t="s">
        <v>142</v>
      </c>
      <c r="J56" s="39"/>
      <c r="K56" s="42"/>
      <c r="L56" s="33"/>
      <c r="M56" s="49"/>
      <c r="N56" s="44"/>
      <c r="O56" s="46" t="str" cm="1">
        <f t="array" ref="O56">_xlfn.IFNA(LOOKUP(2, 1/(MOD(COLUMN(P56:XFD56)-COLUMN(P56), 5)=2)/(P56:XFD56&lt;&gt;""), P56:XFD56),"Not Submitted")</f>
        <v>Not Submitted</v>
      </c>
      <c r="P56" s="33"/>
      <c r="Q56" s="33"/>
      <c r="R56" s="64"/>
      <c r="S56" s="34"/>
      <c r="T56" s="29"/>
      <c r="U56" s="63"/>
      <c r="V56" s="46"/>
      <c r="W56" s="46"/>
      <c r="X56" s="8"/>
      <c r="Y56" s="8"/>
      <c r="Z56" s="63"/>
      <c r="AA56" s="69"/>
      <c r="AB56" s="46"/>
      <c r="AC56" s="69"/>
      <c r="AD56" s="46"/>
      <c r="AE56" s="68"/>
      <c r="AF56" s="46"/>
      <c r="AG56" s="46"/>
      <c r="AH56" s="8"/>
      <c r="AI56" s="65"/>
      <c r="AJ56" s="59"/>
      <c r="AK56" s="8"/>
      <c r="AL56" s="8"/>
      <c r="AM56" s="8"/>
      <c r="AN56" s="65"/>
      <c r="AO56" s="59"/>
      <c r="AP56" s="8"/>
      <c r="AQ56" s="8"/>
      <c r="AR56" s="8"/>
      <c r="AS56" s="61"/>
      <c r="AT56" s="59"/>
      <c r="AU56" s="8"/>
      <c r="AV56" s="8"/>
      <c r="AW56" s="8"/>
      <c r="AX56" s="61"/>
      <c r="AY56" s="59"/>
      <c r="AZ56" s="8"/>
      <c r="BA56" s="8"/>
      <c r="BB56" s="8"/>
      <c r="BC56" s="61"/>
      <c r="BD56" s="59"/>
      <c r="BE56" s="8"/>
      <c r="BF56" s="8"/>
      <c r="BG56" s="8"/>
      <c r="BH56" s="61"/>
      <c r="BI56" s="59"/>
      <c r="BJ56" s="8"/>
      <c r="BK56" s="8"/>
      <c r="BL56" s="8"/>
      <c r="BM56" s="8"/>
    </row>
    <row r="57" spans="1:65" s="7" customFormat="1" ht="27">
      <c r="A57" s="26">
        <v>55</v>
      </c>
      <c r="B57" s="30"/>
      <c r="C57" s="75" t="s">
        <v>290</v>
      </c>
      <c r="D57" s="92" t="s">
        <v>23</v>
      </c>
      <c r="E57" s="28" t="s">
        <v>23</v>
      </c>
      <c r="F57" s="78" t="s">
        <v>2768</v>
      </c>
      <c r="G57" s="41" t="s">
        <v>2714</v>
      </c>
      <c r="H57" s="27" t="s">
        <v>141</v>
      </c>
      <c r="I57" s="27" t="s">
        <v>159</v>
      </c>
      <c r="J57" s="39"/>
      <c r="K57" s="42"/>
      <c r="L57" s="33"/>
      <c r="M57" s="49"/>
      <c r="N57" s="44"/>
      <c r="O57" s="46" t="str" cm="1">
        <f t="array" ref="O57">_xlfn.IFNA(LOOKUP(2, 1/(MOD(COLUMN(P57:XFD57)-COLUMN(P57), 5)=2)/(P57:XFD57&lt;&gt;""), P57:XFD57),"Not Submitted")</f>
        <v>Not Submitted</v>
      </c>
      <c r="P57" s="33"/>
      <c r="Q57" s="33"/>
      <c r="R57" s="64"/>
      <c r="S57" s="34"/>
      <c r="T57" s="29"/>
      <c r="U57" s="63"/>
      <c r="V57" s="46"/>
      <c r="W57" s="46"/>
      <c r="X57" s="8"/>
      <c r="Y57" s="8"/>
      <c r="Z57" s="63"/>
      <c r="AA57" s="69"/>
      <c r="AB57" s="46"/>
      <c r="AC57" s="69"/>
      <c r="AD57" s="46"/>
      <c r="AE57" s="68"/>
      <c r="AF57" s="46"/>
      <c r="AG57" s="46"/>
      <c r="AH57" s="8"/>
      <c r="AI57" s="65"/>
      <c r="AJ57" s="59"/>
      <c r="AK57" s="8"/>
      <c r="AL57" s="8"/>
      <c r="AM57" s="8"/>
      <c r="AN57" s="65"/>
      <c r="AO57" s="59"/>
      <c r="AP57" s="8"/>
      <c r="AQ57" s="8"/>
      <c r="AR57" s="8"/>
      <c r="AS57" s="61"/>
      <c r="AT57" s="59"/>
      <c r="AU57" s="8"/>
      <c r="AV57" s="8"/>
      <c r="AW57" s="8"/>
      <c r="AX57" s="61"/>
      <c r="AY57" s="59"/>
      <c r="AZ57" s="8"/>
      <c r="BA57" s="8"/>
      <c r="BB57" s="8"/>
      <c r="BC57" s="61"/>
      <c r="BD57" s="59"/>
      <c r="BE57" s="8"/>
      <c r="BF57" s="8"/>
      <c r="BG57" s="8"/>
      <c r="BH57" s="61"/>
      <c r="BI57" s="59"/>
      <c r="BJ57" s="8"/>
      <c r="BK57" s="8"/>
      <c r="BL57" s="8"/>
      <c r="BM57" s="8"/>
    </row>
    <row r="58" spans="1:65" s="7" customFormat="1" ht="13.5">
      <c r="A58" s="26">
        <v>56</v>
      </c>
      <c r="B58" s="30"/>
      <c r="C58" s="75" t="s">
        <v>290</v>
      </c>
      <c r="D58" s="92" t="s">
        <v>23</v>
      </c>
      <c r="E58" s="28" t="s">
        <v>23</v>
      </c>
      <c r="F58" s="78" t="s">
        <v>2769</v>
      </c>
      <c r="G58" s="80" t="s">
        <v>2716</v>
      </c>
      <c r="H58" s="27" t="s">
        <v>141</v>
      </c>
      <c r="I58" s="27" t="s">
        <v>159</v>
      </c>
      <c r="J58" s="39"/>
      <c r="K58" s="42"/>
      <c r="L58" s="33"/>
      <c r="M58" s="49"/>
      <c r="N58" s="44"/>
      <c r="O58" s="46" t="str" cm="1">
        <f t="array" ref="O58">_xlfn.IFNA(LOOKUP(2, 1/(MOD(COLUMN(P58:XFD58)-COLUMN(P58), 5)=2)/(P58:XFD58&lt;&gt;""), P58:XFD58),"Not Submitted")</f>
        <v>Not Submitted</v>
      </c>
      <c r="P58" s="33"/>
      <c r="Q58" s="33"/>
      <c r="R58" s="64"/>
      <c r="S58" s="34"/>
      <c r="T58" s="29"/>
      <c r="U58" s="63"/>
      <c r="V58" s="46"/>
      <c r="W58" s="46"/>
      <c r="X58" s="8"/>
      <c r="Y58" s="8"/>
      <c r="Z58" s="63"/>
      <c r="AA58" s="69"/>
      <c r="AB58" s="46"/>
      <c r="AC58" s="69"/>
      <c r="AD58" s="46"/>
      <c r="AE58" s="68"/>
      <c r="AF58" s="46"/>
      <c r="AG58" s="46"/>
      <c r="AH58" s="8"/>
      <c r="AI58" s="65"/>
      <c r="AJ58" s="59"/>
      <c r="AK58" s="8"/>
      <c r="AL58" s="8"/>
      <c r="AM58" s="8"/>
      <c r="AN58" s="65"/>
      <c r="AO58" s="59"/>
      <c r="AP58" s="8"/>
      <c r="AQ58" s="8"/>
      <c r="AR58" s="8"/>
      <c r="AS58" s="61"/>
      <c r="AT58" s="59"/>
      <c r="AU58" s="8"/>
      <c r="AV58" s="8"/>
      <c r="AW58" s="8"/>
      <c r="AX58" s="61"/>
      <c r="AY58" s="59"/>
      <c r="AZ58" s="8"/>
      <c r="BA58" s="8"/>
      <c r="BB58" s="8"/>
      <c r="BC58" s="61"/>
      <c r="BD58" s="59"/>
      <c r="BE58" s="8"/>
      <c r="BF58" s="8"/>
      <c r="BG58" s="8"/>
      <c r="BH58" s="61"/>
      <c r="BI58" s="59"/>
      <c r="BJ58" s="8"/>
      <c r="BK58" s="8"/>
      <c r="BL58" s="8"/>
      <c r="BM58" s="8"/>
    </row>
    <row r="59" spans="1:65" s="7" customFormat="1" ht="13.5">
      <c r="A59" s="26">
        <v>57</v>
      </c>
      <c r="B59" s="30"/>
      <c r="C59" s="75" t="s">
        <v>290</v>
      </c>
      <c r="D59" s="92" t="s">
        <v>23</v>
      </c>
      <c r="E59" s="28" t="s">
        <v>23</v>
      </c>
      <c r="F59" s="78" t="s">
        <v>2770</v>
      </c>
      <c r="G59" s="80" t="s">
        <v>2718</v>
      </c>
      <c r="H59" s="27" t="s">
        <v>141</v>
      </c>
      <c r="I59" s="27" t="s">
        <v>142</v>
      </c>
      <c r="J59" s="39"/>
      <c r="K59" s="42"/>
      <c r="L59" s="33"/>
      <c r="M59" s="49"/>
      <c r="N59" s="44"/>
      <c r="O59" s="46" t="str" cm="1">
        <f t="array" ref="O59">_xlfn.IFNA(LOOKUP(2, 1/(MOD(COLUMN(P59:XFD59)-COLUMN(P59), 5)=2)/(P59:XFD59&lt;&gt;""), P59:XFD59),"Not Submitted")</f>
        <v>Not Submitted</v>
      </c>
      <c r="P59" s="33"/>
      <c r="Q59" s="33"/>
      <c r="R59" s="64"/>
      <c r="S59" s="34"/>
      <c r="T59" s="29"/>
      <c r="U59" s="63"/>
      <c r="V59" s="46"/>
      <c r="W59" s="46"/>
      <c r="X59" s="8"/>
      <c r="Y59" s="8"/>
      <c r="Z59" s="63"/>
      <c r="AA59" s="69"/>
      <c r="AB59" s="46"/>
      <c r="AC59" s="69"/>
      <c r="AD59" s="46"/>
      <c r="AE59" s="68"/>
      <c r="AF59" s="46"/>
      <c r="AG59" s="46"/>
      <c r="AH59" s="8"/>
      <c r="AI59" s="65"/>
      <c r="AJ59" s="59"/>
      <c r="AK59" s="8"/>
      <c r="AL59" s="8"/>
      <c r="AM59" s="8"/>
      <c r="AN59" s="65"/>
      <c r="AO59" s="59"/>
      <c r="AP59" s="8"/>
      <c r="AQ59" s="8"/>
      <c r="AR59" s="8"/>
      <c r="AS59" s="61"/>
      <c r="AT59" s="59"/>
      <c r="AU59" s="8"/>
      <c r="AV59" s="8"/>
      <c r="AW59" s="8"/>
      <c r="AX59" s="61"/>
      <c r="AY59" s="59"/>
      <c r="AZ59" s="8"/>
      <c r="BA59" s="8"/>
      <c r="BB59" s="8"/>
      <c r="BC59" s="61"/>
      <c r="BD59" s="59"/>
      <c r="BE59" s="8"/>
      <c r="BF59" s="8"/>
      <c r="BG59" s="8"/>
      <c r="BH59" s="61"/>
      <c r="BI59" s="59"/>
      <c r="BJ59" s="8"/>
      <c r="BK59" s="8"/>
      <c r="BL59" s="8"/>
      <c r="BM59" s="8"/>
    </row>
    <row r="60" spans="1:65" s="7" customFormat="1" ht="27">
      <c r="A60" s="26">
        <v>58</v>
      </c>
      <c r="B60" s="30"/>
      <c r="C60" s="75" t="s">
        <v>290</v>
      </c>
      <c r="D60" s="92" t="s">
        <v>23</v>
      </c>
      <c r="E60" s="28" t="s">
        <v>23</v>
      </c>
      <c r="F60" s="78" t="s">
        <v>2771</v>
      </c>
      <c r="G60" s="41" t="s">
        <v>2720</v>
      </c>
      <c r="H60" s="27" t="s">
        <v>141</v>
      </c>
      <c r="I60" s="27" t="s">
        <v>159</v>
      </c>
      <c r="J60" s="39"/>
      <c r="K60" s="42"/>
      <c r="L60" s="33"/>
      <c r="M60" s="49"/>
      <c r="N60" s="44"/>
      <c r="O60" s="46" t="str" cm="1">
        <f t="array" ref="O60">_xlfn.IFNA(LOOKUP(2, 1/(MOD(COLUMN(P60:XFD60)-COLUMN(P60), 5)=2)/(P60:XFD60&lt;&gt;""), P60:XFD60),"Not Submitted")</f>
        <v>Not Submitted</v>
      </c>
      <c r="P60" s="33"/>
      <c r="Q60" s="33"/>
      <c r="R60" s="64"/>
      <c r="S60" s="34"/>
      <c r="T60" s="29"/>
      <c r="U60" s="63"/>
      <c r="V60" s="46"/>
      <c r="W60" s="46"/>
      <c r="X60" s="8"/>
      <c r="Y60" s="8"/>
      <c r="Z60" s="63"/>
      <c r="AA60" s="69"/>
      <c r="AB60" s="46"/>
      <c r="AC60" s="69"/>
      <c r="AD60" s="46"/>
      <c r="AE60" s="68"/>
      <c r="AF60" s="46"/>
      <c r="AG60" s="46"/>
      <c r="AH60" s="8"/>
      <c r="AI60" s="65"/>
      <c r="AJ60" s="59"/>
      <c r="AK60" s="8"/>
      <c r="AL60" s="8"/>
      <c r="AM60" s="8"/>
      <c r="AN60" s="65"/>
      <c r="AO60" s="59"/>
      <c r="AP60" s="8"/>
      <c r="AQ60" s="8"/>
      <c r="AR60" s="8"/>
      <c r="AS60" s="61"/>
      <c r="AT60" s="59"/>
      <c r="AU60" s="8"/>
      <c r="AV60" s="8"/>
      <c r="AW60" s="8"/>
      <c r="AX60" s="61"/>
      <c r="AY60" s="59"/>
      <c r="AZ60" s="8"/>
      <c r="BA60" s="8"/>
      <c r="BB60" s="8"/>
      <c r="BC60" s="61"/>
      <c r="BD60" s="59"/>
      <c r="BE60" s="8"/>
      <c r="BF60" s="8"/>
      <c r="BG60" s="8"/>
      <c r="BH60" s="61"/>
      <c r="BI60" s="59"/>
      <c r="BJ60" s="8"/>
      <c r="BK60" s="8"/>
      <c r="BL60" s="8"/>
      <c r="BM60" s="8"/>
    </row>
    <row r="61" spans="1:65" s="7" customFormat="1" ht="13.5">
      <c r="A61" s="26">
        <v>59</v>
      </c>
      <c r="B61" s="30"/>
      <c r="C61" s="75" t="s">
        <v>290</v>
      </c>
      <c r="D61" s="92" t="s">
        <v>23</v>
      </c>
      <c r="E61" s="28" t="s">
        <v>23</v>
      </c>
      <c r="F61" s="78" t="s">
        <v>2772</v>
      </c>
      <c r="G61" s="80" t="s">
        <v>2722</v>
      </c>
      <c r="H61" s="27" t="s">
        <v>141</v>
      </c>
      <c r="I61" s="27" t="s">
        <v>159</v>
      </c>
      <c r="J61" s="39"/>
      <c r="K61" s="42"/>
      <c r="L61" s="33"/>
      <c r="M61" s="49"/>
      <c r="N61" s="44"/>
      <c r="O61" s="46" t="str" cm="1">
        <f t="array" ref="O61">_xlfn.IFNA(LOOKUP(2, 1/(MOD(COLUMN(P61:XFD61)-COLUMN(P61), 5)=2)/(P61:XFD61&lt;&gt;""), P61:XFD61),"Not Submitted")</f>
        <v>Not Submitted</v>
      </c>
      <c r="P61" s="33"/>
      <c r="Q61" s="33"/>
      <c r="R61" s="64"/>
      <c r="S61" s="34"/>
      <c r="T61" s="29"/>
      <c r="U61" s="63"/>
      <c r="V61" s="46"/>
      <c r="W61" s="46"/>
      <c r="X61" s="8"/>
      <c r="Y61" s="8"/>
      <c r="Z61" s="63"/>
      <c r="AA61" s="69"/>
      <c r="AB61" s="46"/>
      <c r="AC61" s="69"/>
      <c r="AD61" s="46"/>
      <c r="AE61" s="68"/>
      <c r="AF61" s="46"/>
      <c r="AG61" s="46"/>
      <c r="AH61" s="8"/>
      <c r="AI61" s="65"/>
      <c r="AJ61" s="59"/>
      <c r="AK61" s="8"/>
      <c r="AL61" s="8"/>
      <c r="AM61" s="8"/>
      <c r="AN61" s="65"/>
      <c r="AO61" s="59"/>
      <c r="AP61" s="8"/>
      <c r="AQ61" s="8"/>
      <c r="AR61" s="8"/>
      <c r="AS61" s="61"/>
      <c r="AT61" s="59"/>
      <c r="AU61" s="8"/>
      <c r="AV61" s="8"/>
      <c r="AW61" s="8"/>
      <c r="AX61" s="61"/>
      <c r="AY61" s="59"/>
      <c r="AZ61" s="8"/>
      <c r="BA61" s="8"/>
      <c r="BB61" s="8"/>
      <c r="BC61" s="61"/>
      <c r="BD61" s="59"/>
      <c r="BE61" s="8"/>
      <c r="BF61" s="8"/>
      <c r="BG61" s="8"/>
      <c r="BH61" s="61"/>
      <c r="BI61" s="59"/>
      <c r="BJ61" s="8"/>
      <c r="BK61" s="8"/>
      <c r="BL61" s="8"/>
      <c r="BM61" s="8"/>
    </row>
    <row r="62" spans="1:65" s="7" customFormat="1" ht="13.5">
      <c r="A62" s="26">
        <v>60</v>
      </c>
      <c r="B62" s="30"/>
      <c r="C62" s="75" t="s">
        <v>290</v>
      </c>
      <c r="D62" s="92" t="s">
        <v>23</v>
      </c>
      <c r="E62" s="28" t="s">
        <v>23</v>
      </c>
      <c r="F62" s="78" t="s">
        <v>2773</v>
      </c>
      <c r="G62" s="80" t="s">
        <v>2724</v>
      </c>
      <c r="H62" s="27" t="s">
        <v>141</v>
      </c>
      <c r="I62" s="27" t="s">
        <v>142</v>
      </c>
      <c r="J62" s="39"/>
      <c r="K62" s="42"/>
      <c r="L62" s="33"/>
      <c r="M62" s="49"/>
      <c r="N62" s="44"/>
      <c r="O62" s="46" t="str" cm="1">
        <f t="array" ref="O62">_xlfn.IFNA(LOOKUP(2, 1/(MOD(COLUMN(P62:XFD62)-COLUMN(P62), 5)=2)/(P62:XFD62&lt;&gt;""), P62:XFD62),"Not Submitted")</f>
        <v>Not Submitted</v>
      </c>
      <c r="P62" s="33"/>
      <c r="Q62" s="33"/>
      <c r="R62" s="64"/>
      <c r="S62" s="34"/>
      <c r="T62" s="29"/>
      <c r="U62" s="63"/>
      <c r="V62" s="46"/>
      <c r="W62" s="46"/>
      <c r="X62" s="8"/>
      <c r="Y62" s="8"/>
      <c r="Z62" s="63"/>
      <c r="AA62" s="69"/>
      <c r="AB62" s="46"/>
      <c r="AC62" s="69"/>
      <c r="AD62" s="46"/>
      <c r="AE62" s="68"/>
      <c r="AF62" s="46"/>
      <c r="AG62" s="46"/>
      <c r="AH62" s="8"/>
      <c r="AI62" s="65"/>
      <c r="AJ62" s="59"/>
      <c r="AK62" s="8"/>
      <c r="AL62" s="8"/>
      <c r="AM62" s="8"/>
      <c r="AN62" s="65"/>
      <c r="AO62" s="59"/>
      <c r="AP62" s="8"/>
      <c r="AQ62" s="8"/>
      <c r="AR62" s="8"/>
      <c r="AS62" s="61"/>
      <c r="AT62" s="59"/>
      <c r="AU62" s="8"/>
      <c r="AV62" s="8"/>
      <c r="AW62" s="8"/>
      <c r="AX62" s="61"/>
      <c r="AY62" s="59"/>
      <c r="AZ62" s="8"/>
      <c r="BA62" s="8"/>
      <c r="BB62" s="8"/>
      <c r="BC62" s="61"/>
      <c r="BD62" s="59"/>
      <c r="BE62" s="8"/>
      <c r="BF62" s="8"/>
      <c r="BG62" s="8"/>
      <c r="BH62" s="61"/>
      <c r="BI62" s="59"/>
      <c r="BJ62" s="8"/>
      <c r="BK62" s="8"/>
      <c r="BL62" s="8"/>
      <c r="BM62" s="8"/>
    </row>
    <row r="63" spans="1:65" s="7" customFormat="1" ht="27">
      <c r="A63" s="26">
        <v>61</v>
      </c>
      <c r="B63" s="30"/>
      <c r="C63" s="75" t="s">
        <v>290</v>
      </c>
      <c r="D63" s="92" t="s">
        <v>23</v>
      </c>
      <c r="E63" s="28" t="s">
        <v>23</v>
      </c>
      <c r="F63" s="78" t="s">
        <v>2774</v>
      </c>
      <c r="G63" s="41" t="s">
        <v>2726</v>
      </c>
      <c r="H63" s="27" t="s">
        <v>141</v>
      </c>
      <c r="I63" s="27" t="s">
        <v>159</v>
      </c>
      <c r="J63" s="39"/>
      <c r="K63" s="42"/>
      <c r="L63" s="33"/>
      <c r="M63" s="49"/>
      <c r="N63" s="44"/>
      <c r="O63" s="46" t="str" cm="1">
        <f t="array" ref="O63">_xlfn.IFNA(LOOKUP(2, 1/(MOD(COLUMN(P63:XFD63)-COLUMN(P63), 5)=2)/(P63:XFD63&lt;&gt;""), P63:XFD63),"Not Submitted")</f>
        <v>Not Submitted</v>
      </c>
      <c r="P63" s="33"/>
      <c r="Q63" s="33"/>
      <c r="R63" s="64"/>
      <c r="S63" s="34"/>
      <c r="T63" s="29"/>
      <c r="U63" s="63"/>
      <c r="V63" s="46"/>
      <c r="W63" s="46"/>
      <c r="X63" s="8"/>
      <c r="Y63" s="8"/>
      <c r="Z63" s="63"/>
      <c r="AA63" s="69"/>
      <c r="AB63" s="46"/>
      <c r="AC63" s="69"/>
      <c r="AD63" s="46"/>
      <c r="AE63" s="68"/>
      <c r="AF63" s="46"/>
      <c r="AG63" s="46"/>
      <c r="AH63" s="8"/>
      <c r="AI63" s="65"/>
      <c r="AJ63" s="59"/>
      <c r="AK63" s="8"/>
      <c r="AL63" s="8"/>
      <c r="AM63" s="8"/>
      <c r="AN63" s="65"/>
      <c r="AO63" s="59"/>
      <c r="AP63" s="8"/>
      <c r="AQ63" s="8"/>
      <c r="AR63" s="8"/>
      <c r="AS63" s="61"/>
      <c r="AT63" s="59"/>
      <c r="AU63" s="8"/>
      <c r="AV63" s="8"/>
      <c r="AW63" s="8"/>
      <c r="AX63" s="61"/>
      <c r="AY63" s="59"/>
      <c r="AZ63" s="8"/>
      <c r="BA63" s="8"/>
      <c r="BB63" s="8"/>
      <c r="BC63" s="61"/>
      <c r="BD63" s="59"/>
      <c r="BE63" s="8"/>
      <c r="BF63" s="8"/>
      <c r="BG63" s="8"/>
      <c r="BH63" s="61"/>
      <c r="BI63" s="59"/>
      <c r="BJ63" s="8"/>
      <c r="BK63" s="8"/>
      <c r="BL63" s="8"/>
      <c r="BM63" s="8"/>
    </row>
    <row r="64" spans="1:65" s="7" customFormat="1" ht="13.5">
      <c r="A64" s="26">
        <v>62</v>
      </c>
      <c r="B64" s="30"/>
      <c r="C64" s="75" t="s">
        <v>290</v>
      </c>
      <c r="D64" s="92" t="s">
        <v>23</v>
      </c>
      <c r="E64" s="28" t="s">
        <v>23</v>
      </c>
      <c r="F64" s="78" t="s">
        <v>2775</v>
      </c>
      <c r="G64" s="80" t="s">
        <v>2728</v>
      </c>
      <c r="H64" s="27" t="s">
        <v>141</v>
      </c>
      <c r="I64" s="27" t="s">
        <v>159</v>
      </c>
      <c r="J64" s="39"/>
      <c r="K64" s="42"/>
      <c r="L64" s="33"/>
      <c r="M64" s="49"/>
      <c r="N64" s="44"/>
      <c r="O64" s="46" t="str" cm="1">
        <f t="array" ref="O64">_xlfn.IFNA(LOOKUP(2, 1/(MOD(COLUMN(P64:XFD64)-COLUMN(P64), 5)=2)/(P64:XFD64&lt;&gt;""), P64:XFD64),"Not Submitted")</f>
        <v>Not Submitted</v>
      </c>
      <c r="P64" s="33"/>
      <c r="Q64" s="33"/>
      <c r="R64" s="64"/>
      <c r="S64" s="34"/>
      <c r="T64" s="29"/>
      <c r="U64" s="63"/>
      <c r="V64" s="46"/>
      <c r="W64" s="46"/>
      <c r="X64" s="8"/>
      <c r="Y64" s="8"/>
      <c r="Z64" s="63"/>
      <c r="AA64" s="69"/>
      <c r="AB64" s="46"/>
      <c r="AC64" s="69"/>
      <c r="AD64" s="46"/>
      <c r="AE64" s="68"/>
      <c r="AF64" s="46"/>
      <c r="AG64" s="46"/>
      <c r="AH64" s="8"/>
      <c r="AI64" s="65"/>
      <c r="AJ64" s="59"/>
      <c r="AK64" s="8"/>
      <c r="AL64" s="8"/>
      <c r="AM64" s="8"/>
      <c r="AN64" s="65"/>
      <c r="AO64" s="59"/>
      <c r="AP64" s="8"/>
      <c r="AQ64" s="8"/>
      <c r="AR64" s="8"/>
      <c r="AS64" s="61"/>
      <c r="AT64" s="59"/>
      <c r="AU64" s="8"/>
      <c r="AV64" s="8"/>
      <c r="AW64" s="8"/>
      <c r="AX64" s="61"/>
      <c r="AY64" s="59"/>
      <c r="AZ64" s="8"/>
      <c r="BA64" s="8"/>
      <c r="BB64" s="8"/>
      <c r="BC64" s="61"/>
      <c r="BD64" s="59"/>
      <c r="BE64" s="8"/>
      <c r="BF64" s="8"/>
      <c r="BG64" s="8"/>
      <c r="BH64" s="61"/>
      <c r="BI64" s="59"/>
      <c r="BJ64" s="8"/>
      <c r="BK64" s="8"/>
      <c r="BL64" s="8"/>
      <c r="BM64" s="8"/>
    </row>
    <row r="65" spans="1:65" s="7" customFormat="1" ht="13.5">
      <c r="A65" s="26">
        <v>63</v>
      </c>
      <c r="B65" s="30"/>
      <c r="C65" s="75" t="s">
        <v>290</v>
      </c>
      <c r="D65" s="92" t="s">
        <v>23</v>
      </c>
      <c r="E65" s="28" t="s">
        <v>23</v>
      </c>
      <c r="F65" s="78" t="s">
        <v>2776</v>
      </c>
      <c r="G65" s="78" t="s">
        <v>2730</v>
      </c>
      <c r="H65" s="27" t="s">
        <v>141</v>
      </c>
      <c r="I65" s="27" t="s">
        <v>159</v>
      </c>
      <c r="J65" s="39"/>
      <c r="K65" s="42"/>
      <c r="L65" s="33"/>
      <c r="M65" s="49"/>
      <c r="N65" s="44"/>
      <c r="O65" s="46" t="str" cm="1">
        <f t="array" ref="O65">_xlfn.IFNA(LOOKUP(2, 1/(MOD(COLUMN(P65:XFD65)-COLUMN(P65), 5)=2)/(P65:XFD65&lt;&gt;""), P65:XFD65),"Not Submitted")</f>
        <v>Not Submitted</v>
      </c>
      <c r="P65" s="33"/>
      <c r="Q65" s="33"/>
      <c r="R65" s="64"/>
      <c r="S65" s="34"/>
      <c r="T65" s="29"/>
      <c r="U65" s="63"/>
      <c r="V65" s="46"/>
      <c r="W65" s="46"/>
      <c r="X65" s="8"/>
      <c r="Y65" s="8"/>
      <c r="Z65" s="63"/>
      <c r="AA65" s="69"/>
      <c r="AB65" s="46"/>
      <c r="AC65" s="69"/>
      <c r="AD65" s="46"/>
      <c r="AE65" s="68"/>
      <c r="AF65" s="46"/>
      <c r="AG65" s="46"/>
      <c r="AH65" s="8"/>
      <c r="AI65" s="65"/>
      <c r="AJ65" s="59"/>
      <c r="AK65" s="8"/>
      <c r="AL65" s="8"/>
      <c r="AM65" s="8"/>
      <c r="AN65" s="65"/>
      <c r="AO65" s="59"/>
      <c r="AP65" s="8"/>
      <c r="AQ65" s="8"/>
      <c r="AR65" s="8"/>
      <c r="AS65" s="61"/>
      <c r="AT65" s="59"/>
      <c r="AU65" s="8"/>
      <c r="AV65" s="8"/>
      <c r="AW65" s="8"/>
      <c r="AX65" s="61"/>
      <c r="AY65" s="59"/>
      <c r="AZ65" s="8"/>
      <c r="BA65" s="8"/>
      <c r="BB65" s="8"/>
      <c r="BC65" s="61"/>
      <c r="BD65" s="59"/>
      <c r="BE65" s="8"/>
      <c r="BF65" s="8"/>
      <c r="BG65" s="8"/>
      <c r="BH65" s="61"/>
      <c r="BI65" s="59"/>
      <c r="BJ65" s="8"/>
      <c r="BK65" s="8"/>
      <c r="BL65" s="8"/>
      <c r="BM65" s="8"/>
    </row>
    <row r="66" spans="1:65" s="7" customFormat="1" ht="13.5">
      <c r="A66" s="26">
        <v>64</v>
      </c>
      <c r="B66" s="30"/>
      <c r="C66" s="75" t="s">
        <v>290</v>
      </c>
      <c r="D66" s="92" t="s">
        <v>23</v>
      </c>
      <c r="E66" s="28" t="s">
        <v>23</v>
      </c>
      <c r="F66" s="78" t="s">
        <v>2777</v>
      </c>
      <c r="G66" s="78" t="s">
        <v>340</v>
      </c>
      <c r="H66" s="27" t="s">
        <v>141</v>
      </c>
      <c r="I66" s="27" t="s">
        <v>142</v>
      </c>
      <c r="J66" s="39"/>
      <c r="K66" s="42"/>
      <c r="L66" s="33"/>
      <c r="M66" s="49"/>
      <c r="N66" s="44"/>
      <c r="O66" s="46" t="str" cm="1">
        <f t="array" ref="O66">_xlfn.IFNA(LOOKUP(2, 1/(MOD(COLUMN(P66:XFD66)-COLUMN(P66), 5)=2)/(P66:XFD66&lt;&gt;""), P66:XFD66),"Not Submitted")</f>
        <v>Not Submitted</v>
      </c>
      <c r="P66" s="33"/>
      <c r="Q66" s="33"/>
      <c r="R66" s="64"/>
      <c r="S66" s="34"/>
      <c r="T66" s="29"/>
      <c r="U66" s="63"/>
      <c r="V66" s="46"/>
      <c r="W66" s="46"/>
      <c r="X66" s="8"/>
      <c r="Y66" s="8"/>
      <c r="Z66" s="63"/>
      <c r="AA66" s="69"/>
      <c r="AB66" s="46"/>
      <c r="AC66" s="69"/>
      <c r="AD66" s="46"/>
      <c r="AE66" s="68"/>
      <c r="AF66" s="46"/>
      <c r="AG66" s="46"/>
      <c r="AH66" s="8"/>
      <c r="AI66" s="65"/>
      <c r="AJ66" s="59"/>
      <c r="AK66" s="8"/>
      <c r="AL66" s="8"/>
      <c r="AM66" s="8"/>
      <c r="AN66" s="65"/>
      <c r="AO66" s="59"/>
      <c r="AP66" s="8"/>
      <c r="AQ66" s="8"/>
      <c r="AR66" s="8"/>
      <c r="AS66" s="61"/>
      <c r="AT66" s="59"/>
      <c r="AU66" s="8"/>
      <c r="AV66" s="8"/>
      <c r="AW66" s="8"/>
      <c r="AX66" s="61"/>
      <c r="AY66" s="59"/>
      <c r="AZ66" s="8"/>
      <c r="BA66" s="8"/>
      <c r="BB66" s="8"/>
      <c r="BC66" s="61"/>
      <c r="BD66" s="59"/>
      <c r="BE66" s="8"/>
      <c r="BF66" s="8"/>
      <c r="BG66" s="8"/>
      <c r="BH66" s="61"/>
      <c r="BI66" s="59"/>
      <c r="BJ66" s="8"/>
      <c r="BK66" s="8"/>
      <c r="BL66" s="8"/>
      <c r="BM66" s="8"/>
    </row>
    <row r="67" spans="1:65" s="7" customFormat="1" ht="13.5">
      <c r="A67" s="26">
        <v>65</v>
      </c>
      <c r="B67" s="30"/>
      <c r="C67" s="75" t="s">
        <v>290</v>
      </c>
      <c r="D67" s="92" t="s">
        <v>23</v>
      </c>
      <c r="E67" s="28" t="s">
        <v>23</v>
      </c>
      <c r="F67" s="78" t="s">
        <v>2778</v>
      </c>
      <c r="G67" s="78" t="s">
        <v>2733</v>
      </c>
      <c r="H67" s="27" t="s">
        <v>141</v>
      </c>
      <c r="I67" s="27" t="s">
        <v>142</v>
      </c>
      <c r="J67" s="39"/>
      <c r="K67" s="42"/>
      <c r="L67" s="33"/>
      <c r="M67" s="49"/>
      <c r="N67" s="44"/>
      <c r="O67" s="46" t="str" cm="1">
        <f t="array" ref="O67">_xlfn.IFNA(LOOKUP(2, 1/(MOD(COLUMN(P67:XFD67)-COLUMN(P67), 5)=2)/(P67:XFD67&lt;&gt;""), P67:XFD67),"Not Submitted")</f>
        <v>Not Submitted</v>
      </c>
      <c r="P67" s="33"/>
      <c r="Q67" s="33"/>
      <c r="R67" s="64"/>
      <c r="S67" s="34"/>
      <c r="T67" s="29"/>
      <c r="U67" s="63"/>
      <c r="V67" s="46"/>
      <c r="W67" s="46"/>
      <c r="X67" s="8"/>
      <c r="Y67" s="8"/>
      <c r="Z67" s="63"/>
      <c r="AA67" s="69"/>
      <c r="AB67" s="46"/>
      <c r="AC67" s="69"/>
      <c r="AD67" s="46"/>
      <c r="AE67" s="68"/>
      <c r="AF67" s="46"/>
      <c r="AG67" s="46"/>
      <c r="AH67" s="8"/>
      <c r="AI67" s="65"/>
      <c r="AJ67" s="59"/>
      <c r="AK67" s="8"/>
      <c r="AL67" s="8"/>
      <c r="AM67" s="8"/>
      <c r="AN67" s="65"/>
      <c r="AO67" s="59"/>
      <c r="AP67" s="8"/>
      <c r="AQ67" s="8"/>
      <c r="AR67" s="8"/>
      <c r="AS67" s="61"/>
      <c r="AT67" s="59"/>
      <c r="AU67" s="8"/>
      <c r="AV67" s="8"/>
      <c r="AW67" s="8"/>
      <c r="AX67" s="61"/>
      <c r="AY67" s="59"/>
      <c r="AZ67" s="8"/>
      <c r="BA67" s="8"/>
      <c r="BB67" s="8"/>
      <c r="BC67" s="61"/>
      <c r="BD67" s="59"/>
      <c r="BE67" s="8"/>
      <c r="BF67" s="8"/>
      <c r="BG67" s="8"/>
      <c r="BH67" s="61"/>
      <c r="BI67" s="59"/>
      <c r="BJ67" s="8"/>
      <c r="BK67" s="8"/>
      <c r="BL67" s="8"/>
      <c r="BM67" s="8"/>
    </row>
    <row r="68" spans="1:65" s="7" customFormat="1" ht="13.5">
      <c r="A68" s="26">
        <v>66</v>
      </c>
      <c r="B68" s="30"/>
      <c r="C68" s="75" t="s">
        <v>290</v>
      </c>
      <c r="D68" s="92" t="s">
        <v>23</v>
      </c>
      <c r="E68" s="28" t="s">
        <v>23</v>
      </c>
      <c r="F68" s="78" t="s">
        <v>2779</v>
      </c>
      <c r="G68" s="78" t="s">
        <v>2735</v>
      </c>
      <c r="H68" s="27" t="s">
        <v>141</v>
      </c>
      <c r="I68" s="27" t="s">
        <v>142</v>
      </c>
      <c r="J68" s="39"/>
      <c r="K68" s="42"/>
      <c r="L68" s="33"/>
      <c r="M68" s="49"/>
      <c r="N68" s="44"/>
      <c r="O68" s="46" t="str" cm="1">
        <f t="array" ref="O68">_xlfn.IFNA(LOOKUP(2, 1/(MOD(COLUMN(P68:XFD68)-COLUMN(P68), 5)=2)/(P68:XFD68&lt;&gt;""), P68:XFD68),"Not Submitted")</f>
        <v>Not Submitted</v>
      </c>
      <c r="P68" s="33"/>
      <c r="Q68" s="33"/>
      <c r="R68" s="64"/>
      <c r="S68" s="34"/>
      <c r="T68" s="29"/>
      <c r="U68" s="63"/>
      <c r="V68" s="46"/>
      <c r="W68" s="46"/>
      <c r="X68" s="8"/>
      <c r="Y68" s="8"/>
      <c r="Z68" s="63"/>
      <c r="AA68" s="69"/>
      <c r="AB68" s="46"/>
      <c r="AC68" s="69"/>
      <c r="AD68" s="46"/>
      <c r="AE68" s="68"/>
      <c r="AF68" s="46"/>
      <c r="AG68" s="46"/>
      <c r="AH68" s="8"/>
      <c r="AI68" s="65"/>
      <c r="AJ68" s="59"/>
      <c r="AK68" s="8"/>
      <c r="AL68" s="8"/>
      <c r="AM68" s="8"/>
      <c r="AN68" s="65"/>
      <c r="AO68" s="59"/>
      <c r="AP68" s="8"/>
      <c r="AQ68" s="8"/>
      <c r="AR68" s="8"/>
      <c r="AS68" s="61"/>
      <c r="AT68" s="59"/>
      <c r="AU68" s="8"/>
      <c r="AV68" s="8"/>
      <c r="AW68" s="8"/>
      <c r="AX68" s="61"/>
      <c r="AY68" s="59"/>
      <c r="AZ68" s="8"/>
      <c r="BA68" s="8"/>
      <c r="BB68" s="8"/>
      <c r="BC68" s="61"/>
      <c r="BD68" s="59"/>
      <c r="BE68" s="8"/>
      <c r="BF68" s="8"/>
      <c r="BG68" s="8"/>
      <c r="BH68" s="61"/>
      <c r="BI68" s="59"/>
      <c r="BJ68" s="8"/>
      <c r="BK68" s="8"/>
      <c r="BL68" s="8"/>
      <c r="BM68" s="8"/>
    </row>
    <row r="69" spans="1:65" s="7" customFormat="1" ht="13.5">
      <c r="A69" s="26">
        <v>67</v>
      </c>
      <c r="B69" s="30"/>
      <c r="C69" s="75" t="s">
        <v>290</v>
      </c>
      <c r="D69" s="92" t="s">
        <v>23</v>
      </c>
      <c r="E69" s="28" t="s">
        <v>23</v>
      </c>
      <c r="F69" s="78" t="s">
        <v>2780</v>
      </c>
      <c r="G69" s="78" t="s">
        <v>2737</v>
      </c>
      <c r="H69" s="27" t="s">
        <v>141</v>
      </c>
      <c r="I69" s="27" t="s">
        <v>142</v>
      </c>
      <c r="J69" s="39"/>
      <c r="K69" s="42"/>
      <c r="L69" s="33"/>
      <c r="M69" s="49"/>
      <c r="N69" s="44"/>
      <c r="O69" s="46" t="str" cm="1">
        <f t="array" ref="O69">_xlfn.IFNA(LOOKUP(2, 1/(MOD(COLUMN(P69:XFD69)-COLUMN(P69), 5)=2)/(P69:XFD69&lt;&gt;""), P69:XFD69),"Not Submitted")</f>
        <v>Not Submitted</v>
      </c>
      <c r="P69" s="33"/>
      <c r="Q69" s="33"/>
      <c r="R69" s="64"/>
      <c r="S69" s="34"/>
      <c r="T69" s="29"/>
      <c r="U69" s="63"/>
      <c r="V69" s="46"/>
      <c r="W69" s="46"/>
      <c r="X69" s="8"/>
      <c r="Y69" s="8"/>
      <c r="Z69" s="63"/>
      <c r="AA69" s="69"/>
      <c r="AB69" s="46"/>
      <c r="AC69" s="69"/>
      <c r="AD69" s="46"/>
      <c r="AE69" s="68"/>
      <c r="AF69" s="46"/>
      <c r="AG69" s="46"/>
      <c r="AH69" s="8"/>
      <c r="AI69" s="65"/>
      <c r="AJ69" s="59"/>
      <c r="AK69" s="8"/>
      <c r="AL69" s="8"/>
      <c r="AM69" s="8"/>
      <c r="AN69" s="65"/>
      <c r="AO69" s="59"/>
      <c r="AP69" s="8"/>
      <c r="AQ69" s="8"/>
      <c r="AR69" s="8"/>
      <c r="AS69" s="61"/>
      <c r="AT69" s="59"/>
      <c r="AU69" s="8"/>
      <c r="AV69" s="8"/>
      <c r="AW69" s="8"/>
      <c r="AX69" s="61"/>
      <c r="AY69" s="59"/>
      <c r="AZ69" s="8"/>
      <c r="BA69" s="8"/>
      <c r="BB69" s="8"/>
      <c r="BC69" s="61"/>
      <c r="BD69" s="59"/>
      <c r="BE69" s="8"/>
      <c r="BF69" s="8"/>
      <c r="BG69" s="8"/>
      <c r="BH69" s="61"/>
      <c r="BI69" s="59"/>
      <c r="BJ69" s="8"/>
      <c r="BK69" s="8"/>
      <c r="BL69" s="8"/>
      <c r="BM69" s="8"/>
    </row>
    <row r="70" spans="1:65" s="7" customFormat="1" ht="13.5">
      <c r="A70" s="26">
        <v>68</v>
      </c>
      <c r="B70" s="30"/>
      <c r="C70" s="75" t="s">
        <v>290</v>
      </c>
      <c r="D70" s="92" t="s">
        <v>23</v>
      </c>
      <c r="E70" s="28" t="s">
        <v>23</v>
      </c>
      <c r="F70" s="78" t="s">
        <v>2781</v>
      </c>
      <c r="G70" s="78" t="s">
        <v>2739</v>
      </c>
      <c r="H70" s="27" t="s">
        <v>141</v>
      </c>
      <c r="I70" s="27" t="s">
        <v>142</v>
      </c>
      <c r="J70" s="39"/>
      <c r="K70" s="42"/>
      <c r="L70" s="33"/>
      <c r="M70" s="49"/>
      <c r="N70" s="44"/>
      <c r="O70" s="46" t="str" cm="1">
        <f t="array" ref="O70">_xlfn.IFNA(LOOKUP(2, 1/(MOD(COLUMN(P70:XFD70)-COLUMN(P70), 5)=2)/(P70:XFD70&lt;&gt;""), P70:XFD70),"Not Submitted")</f>
        <v>Not Submitted</v>
      </c>
      <c r="P70" s="33"/>
      <c r="Q70" s="33"/>
      <c r="R70" s="64"/>
      <c r="S70" s="34"/>
      <c r="T70" s="29"/>
      <c r="U70" s="63"/>
      <c r="V70" s="46"/>
      <c r="W70" s="46"/>
      <c r="X70" s="8"/>
      <c r="Y70" s="8"/>
      <c r="Z70" s="63"/>
      <c r="AA70" s="69"/>
      <c r="AB70" s="46"/>
      <c r="AC70" s="69"/>
      <c r="AD70" s="46"/>
      <c r="AE70" s="68"/>
      <c r="AF70" s="46"/>
      <c r="AG70" s="46"/>
      <c r="AH70" s="8"/>
      <c r="AI70" s="65"/>
      <c r="AJ70" s="59"/>
      <c r="AK70" s="8"/>
      <c r="AL70" s="8"/>
      <c r="AM70" s="8"/>
      <c r="AN70" s="65"/>
      <c r="AO70" s="59"/>
      <c r="AP70" s="8"/>
      <c r="AQ70" s="8"/>
      <c r="AR70" s="8"/>
      <c r="AS70" s="61"/>
      <c r="AT70" s="59"/>
      <c r="AU70" s="8"/>
      <c r="AV70" s="8"/>
      <c r="AW70" s="8"/>
      <c r="AX70" s="61"/>
      <c r="AY70" s="59"/>
      <c r="AZ70" s="8"/>
      <c r="BA70" s="8"/>
      <c r="BB70" s="8"/>
      <c r="BC70" s="61"/>
      <c r="BD70" s="59"/>
      <c r="BE70" s="8"/>
      <c r="BF70" s="8"/>
      <c r="BG70" s="8"/>
      <c r="BH70" s="61"/>
      <c r="BI70" s="59"/>
      <c r="BJ70" s="8"/>
      <c r="BK70" s="8"/>
      <c r="BL70" s="8"/>
      <c r="BM70" s="8"/>
    </row>
    <row r="71" spans="1:65" s="7" customFormat="1" ht="13.5">
      <c r="A71" s="26">
        <v>69</v>
      </c>
      <c r="B71" s="30"/>
      <c r="C71" s="75" t="s">
        <v>290</v>
      </c>
      <c r="D71" s="92" t="s">
        <v>23</v>
      </c>
      <c r="E71" s="28" t="s">
        <v>23</v>
      </c>
      <c r="F71" s="78" t="s">
        <v>2782</v>
      </c>
      <c r="G71" s="78" t="s">
        <v>2741</v>
      </c>
      <c r="H71" s="27" t="s">
        <v>141</v>
      </c>
      <c r="I71" s="27" t="s">
        <v>159</v>
      </c>
      <c r="J71" s="39"/>
      <c r="K71" s="42"/>
      <c r="L71" s="33"/>
      <c r="M71" s="49"/>
      <c r="N71" s="44"/>
      <c r="O71" s="46" t="str" cm="1">
        <f t="array" ref="O71">_xlfn.IFNA(LOOKUP(2, 1/(MOD(COLUMN(P71:XFD71)-COLUMN(P71), 5)=2)/(P71:XFD71&lt;&gt;""), P71:XFD71),"Not Submitted")</f>
        <v>Not Submitted</v>
      </c>
      <c r="P71" s="33"/>
      <c r="Q71" s="33"/>
      <c r="R71" s="64"/>
      <c r="S71" s="34"/>
      <c r="T71" s="29"/>
      <c r="U71" s="63"/>
      <c r="V71" s="46"/>
      <c r="W71" s="46"/>
      <c r="X71" s="8"/>
      <c r="Y71" s="8"/>
      <c r="Z71" s="63"/>
      <c r="AA71" s="69"/>
      <c r="AB71" s="46"/>
      <c r="AC71" s="69"/>
      <c r="AD71" s="46"/>
      <c r="AE71" s="68"/>
      <c r="AF71" s="46"/>
      <c r="AG71" s="46"/>
      <c r="AH71" s="8"/>
      <c r="AI71" s="65"/>
      <c r="AJ71" s="59"/>
      <c r="AK71" s="8"/>
      <c r="AL71" s="8"/>
      <c r="AM71" s="8"/>
      <c r="AN71" s="65"/>
      <c r="AO71" s="59"/>
      <c r="AP71" s="8"/>
      <c r="AQ71" s="8"/>
      <c r="AR71" s="8"/>
      <c r="AS71" s="61"/>
      <c r="AT71" s="59"/>
      <c r="AU71" s="8"/>
      <c r="AV71" s="8"/>
      <c r="AW71" s="8"/>
      <c r="AX71" s="61"/>
      <c r="AY71" s="59"/>
      <c r="AZ71" s="8"/>
      <c r="BA71" s="8"/>
      <c r="BB71" s="8"/>
      <c r="BC71" s="61"/>
      <c r="BD71" s="59"/>
      <c r="BE71" s="8"/>
      <c r="BF71" s="8"/>
      <c r="BG71" s="8"/>
      <c r="BH71" s="61"/>
      <c r="BI71" s="59"/>
      <c r="BJ71" s="8"/>
      <c r="BK71" s="8"/>
      <c r="BL71" s="8"/>
      <c r="BM71" s="8"/>
    </row>
    <row r="72" spans="1:65" s="7" customFormat="1" ht="13.5">
      <c r="A72" s="26">
        <v>70</v>
      </c>
      <c r="B72" s="30"/>
      <c r="C72" s="75" t="s">
        <v>290</v>
      </c>
      <c r="D72" s="92" t="s">
        <v>23</v>
      </c>
      <c r="E72" s="28" t="s">
        <v>23</v>
      </c>
      <c r="F72" s="78" t="s">
        <v>2783</v>
      </c>
      <c r="G72" s="78" t="s">
        <v>337</v>
      </c>
      <c r="H72" s="27" t="s">
        <v>141</v>
      </c>
      <c r="I72" s="27" t="s">
        <v>142</v>
      </c>
      <c r="J72" s="39"/>
      <c r="K72" s="42"/>
      <c r="L72" s="33"/>
      <c r="M72" s="49"/>
      <c r="N72" s="44"/>
      <c r="O72" s="46" t="str" cm="1">
        <f t="array" ref="O72">_xlfn.IFNA(LOOKUP(2, 1/(MOD(COLUMN(P72:XFD72)-COLUMN(P72), 5)=2)/(P72:XFD72&lt;&gt;""), P72:XFD72),"Not Submitted")</f>
        <v>Not Submitted</v>
      </c>
      <c r="P72" s="33"/>
      <c r="Q72" s="33"/>
      <c r="R72" s="64"/>
      <c r="S72" s="34"/>
      <c r="T72" s="29"/>
      <c r="U72" s="63"/>
      <c r="V72" s="46"/>
      <c r="W72" s="46"/>
      <c r="X72" s="8"/>
      <c r="Y72" s="8"/>
      <c r="Z72" s="63"/>
      <c r="AA72" s="69"/>
      <c r="AB72" s="46"/>
      <c r="AC72" s="69"/>
      <c r="AD72" s="46"/>
      <c r="AE72" s="68"/>
      <c r="AF72" s="46"/>
      <c r="AG72" s="46"/>
      <c r="AH72" s="8"/>
      <c r="AI72" s="65"/>
      <c r="AJ72" s="59"/>
      <c r="AK72" s="8"/>
      <c r="AL72" s="8"/>
      <c r="AM72" s="8"/>
      <c r="AN72" s="65"/>
      <c r="AO72" s="59"/>
      <c r="AP72" s="8"/>
      <c r="AQ72" s="8"/>
      <c r="AR72" s="8"/>
      <c r="AS72" s="61"/>
      <c r="AT72" s="59"/>
      <c r="AU72" s="8"/>
      <c r="AV72" s="8"/>
      <c r="AW72" s="8"/>
      <c r="AX72" s="61"/>
      <c r="AY72" s="59"/>
      <c r="AZ72" s="8"/>
      <c r="BA72" s="8"/>
      <c r="BB72" s="8"/>
      <c r="BC72" s="61"/>
      <c r="BD72" s="59"/>
      <c r="BE72" s="8"/>
      <c r="BF72" s="8"/>
      <c r="BG72" s="8"/>
      <c r="BH72" s="61"/>
      <c r="BI72" s="59"/>
      <c r="BJ72" s="8"/>
      <c r="BK72" s="8"/>
      <c r="BL72" s="8"/>
      <c r="BM72" s="8"/>
    </row>
    <row r="73" spans="1:65" s="7" customFormat="1" ht="13.5">
      <c r="A73" s="26">
        <v>71</v>
      </c>
      <c r="B73" s="30"/>
      <c r="C73" s="75" t="s">
        <v>290</v>
      </c>
      <c r="D73" s="92" t="s">
        <v>23</v>
      </c>
      <c r="E73" s="28" t="s">
        <v>23</v>
      </c>
      <c r="F73" s="78" t="s">
        <v>2784</v>
      </c>
      <c r="G73" s="78" t="s">
        <v>2744</v>
      </c>
      <c r="H73" s="27" t="s">
        <v>141</v>
      </c>
      <c r="I73" s="27" t="s">
        <v>142</v>
      </c>
      <c r="J73" s="39"/>
      <c r="K73" s="42"/>
      <c r="L73" s="33"/>
      <c r="M73" s="49"/>
      <c r="N73" s="44"/>
      <c r="O73" s="46" t="str" cm="1">
        <f t="array" ref="O73">_xlfn.IFNA(LOOKUP(2, 1/(MOD(COLUMN(P73:XFD73)-COLUMN(P73), 5)=2)/(P73:XFD73&lt;&gt;""), P73:XFD73),"Not Submitted")</f>
        <v>Not Submitted</v>
      </c>
      <c r="P73" s="33"/>
      <c r="Q73" s="33"/>
      <c r="R73" s="64"/>
      <c r="S73" s="34"/>
      <c r="T73" s="29"/>
      <c r="U73" s="63"/>
      <c r="V73" s="46"/>
      <c r="W73" s="46"/>
      <c r="X73" s="8"/>
      <c r="Y73" s="8"/>
      <c r="Z73" s="63"/>
      <c r="AA73" s="69"/>
      <c r="AB73" s="46"/>
      <c r="AC73" s="69"/>
      <c r="AD73" s="46"/>
      <c r="AE73" s="68"/>
      <c r="AF73" s="46"/>
      <c r="AG73" s="46"/>
      <c r="AH73" s="8"/>
      <c r="AI73" s="65"/>
      <c r="AJ73" s="59"/>
      <c r="AK73" s="8"/>
      <c r="AL73" s="8"/>
      <c r="AM73" s="8"/>
      <c r="AN73" s="65"/>
      <c r="AO73" s="59"/>
      <c r="AP73" s="8"/>
      <c r="AQ73" s="8"/>
      <c r="AR73" s="8"/>
      <c r="AS73" s="61"/>
      <c r="AT73" s="59"/>
      <c r="AU73" s="8"/>
      <c r="AV73" s="8"/>
      <c r="AW73" s="8"/>
      <c r="AX73" s="61"/>
      <c r="AY73" s="59"/>
      <c r="AZ73" s="8"/>
      <c r="BA73" s="8"/>
      <c r="BB73" s="8"/>
      <c r="BC73" s="61"/>
      <c r="BD73" s="59"/>
      <c r="BE73" s="8"/>
      <c r="BF73" s="8"/>
      <c r="BG73" s="8"/>
      <c r="BH73" s="61"/>
      <c r="BI73" s="59"/>
      <c r="BJ73" s="8"/>
      <c r="BK73" s="8"/>
      <c r="BL73" s="8"/>
      <c r="BM73" s="8"/>
    </row>
    <row r="74" spans="1:65" s="7" customFormat="1" ht="13.5">
      <c r="A74" s="26">
        <v>72</v>
      </c>
      <c r="B74" s="30"/>
      <c r="C74" s="75" t="s">
        <v>290</v>
      </c>
      <c r="D74" s="92" t="s">
        <v>23</v>
      </c>
      <c r="E74" s="28" t="s">
        <v>23</v>
      </c>
      <c r="F74" s="78" t="s">
        <v>2785</v>
      </c>
      <c r="G74" s="78" t="s">
        <v>331</v>
      </c>
      <c r="H74" s="27" t="s">
        <v>141</v>
      </c>
      <c r="I74" s="27" t="s">
        <v>142</v>
      </c>
      <c r="J74" s="39"/>
      <c r="K74" s="42"/>
      <c r="L74" s="33"/>
      <c r="M74" s="49"/>
      <c r="N74" s="44"/>
      <c r="O74" s="46" t="str" cm="1">
        <f t="array" ref="O74">_xlfn.IFNA(LOOKUP(2, 1/(MOD(COLUMN(P74:XFD74)-COLUMN(P74), 5)=2)/(P74:XFD74&lt;&gt;""), P74:XFD74),"Not Submitted")</f>
        <v>Not Submitted</v>
      </c>
      <c r="P74" s="33"/>
      <c r="Q74" s="33"/>
      <c r="R74" s="64"/>
      <c r="S74" s="34"/>
      <c r="T74" s="29"/>
      <c r="U74" s="63"/>
      <c r="V74" s="46"/>
      <c r="W74" s="46"/>
      <c r="X74" s="8"/>
      <c r="Y74" s="8"/>
      <c r="Z74" s="63"/>
      <c r="AA74" s="69"/>
      <c r="AB74" s="46"/>
      <c r="AC74" s="69"/>
      <c r="AD74" s="46"/>
      <c r="AE74" s="68"/>
      <c r="AF74" s="46"/>
      <c r="AG74" s="46"/>
      <c r="AH74" s="8"/>
      <c r="AI74" s="65"/>
      <c r="AJ74" s="59"/>
      <c r="AK74" s="8"/>
      <c r="AL74" s="8"/>
      <c r="AM74" s="8"/>
      <c r="AN74" s="65"/>
      <c r="AO74" s="59"/>
      <c r="AP74" s="8"/>
      <c r="AQ74" s="8"/>
      <c r="AR74" s="8"/>
      <c r="AS74" s="61"/>
      <c r="AT74" s="59"/>
      <c r="AU74" s="8"/>
      <c r="AV74" s="8"/>
      <c r="AW74" s="8"/>
      <c r="AX74" s="61"/>
      <c r="AY74" s="59"/>
      <c r="AZ74" s="8"/>
      <c r="BA74" s="8"/>
      <c r="BB74" s="8"/>
      <c r="BC74" s="61"/>
      <c r="BD74" s="59"/>
      <c r="BE74" s="8"/>
      <c r="BF74" s="8"/>
      <c r="BG74" s="8"/>
      <c r="BH74" s="61"/>
      <c r="BI74" s="59"/>
      <c r="BJ74" s="8"/>
      <c r="BK74" s="8"/>
      <c r="BL74" s="8"/>
      <c r="BM74" s="8"/>
    </row>
    <row r="75" spans="1:65" s="7" customFormat="1" ht="13.5">
      <c r="A75" s="26">
        <v>73</v>
      </c>
      <c r="B75" s="30"/>
      <c r="C75" s="75" t="s">
        <v>290</v>
      </c>
      <c r="D75" s="92" t="s">
        <v>23</v>
      </c>
      <c r="E75" s="28" t="s">
        <v>23</v>
      </c>
      <c r="F75" s="78" t="s">
        <v>2786</v>
      </c>
      <c r="G75" s="78" t="s">
        <v>2747</v>
      </c>
      <c r="H75" s="27" t="s">
        <v>141</v>
      </c>
      <c r="I75" s="27" t="s">
        <v>159</v>
      </c>
      <c r="J75" s="39"/>
      <c r="K75" s="42"/>
      <c r="L75" s="33"/>
      <c r="M75" s="49"/>
      <c r="N75" s="44"/>
      <c r="O75" s="46" t="str" cm="1">
        <f t="array" ref="O75">_xlfn.IFNA(LOOKUP(2, 1/(MOD(COLUMN(P75:XFD75)-COLUMN(P75), 5)=2)/(P75:XFD75&lt;&gt;""), P75:XFD75),"Not Submitted")</f>
        <v>Not Submitted</v>
      </c>
      <c r="P75" s="33"/>
      <c r="Q75" s="33"/>
      <c r="R75" s="64"/>
      <c r="S75" s="34"/>
      <c r="T75" s="29"/>
      <c r="U75" s="63"/>
      <c r="V75" s="46"/>
      <c r="W75" s="46"/>
      <c r="X75" s="8"/>
      <c r="Y75" s="8"/>
      <c r="Z75" s="63"/>
      <c r="AA75" s="69"/>
      <c r="AB75" s="46"/>
      <c r="AC75" s="69"/>
      <c r="AD75" s="46"/>
      <c r="AE75" s="68"/>
      <c r="AF75" s="46"/>
      <c r="AG75" s="46"/>
      <c r="AH75" s="8"/>
      <c r="AI75" s="65"/>
      <c r="AJ75" s="59"/>
      <c r="AK75" s="8"/>
      <c r="AL75" s="8"/>
      <c r="AM75" s="8"/>
      <c r="AN75" s="65"/>
      <c r="AO75" s="59"/>
      <c r="AP75" s="8"/>
      <c r="AQ75" s="8"/>
      <c r="AR75" s="8"/>
      <c r="AS75" s="61"/>
      <c r="AT75" s="59"/>
      <c r="AU75" s="8"/>
      <c r="AV75" s="8"/>
      <c r="AW75" s="8"/>
      <c r="AX75" s="61"/>
      <c r="AY75" s="59"/>
      <c r="AZ75" s="8"/>
      <c r="BA75" s="8"/>
      <c r="BB75" s="8"/>
      <c r="BC75" s="61"/>
      <c r="BD75" s="59"/>
      <c r="BE75" s="8"/>
      <c r="BF75" s="8"/>
      <c r="BG75" s="8"/>
      <c r="BH75" s="61"/>
      <c r="BI75" s="59"/>
      <c r="BJ75" s="8"/>
      <c r="BK75" s="8"/>
      <c r="BL75" s="8"/>
      <c r="BM75" s="8"/>
    </row>
    <row r="76" spans="1:65" s="7" customFormat="1" ht="13.5">
      <c r="A76" s="26">
        <v>74</v>
      </c>
      <c r="B76" s="30"/>
      <c r="C76" s="75" t="s">
        <v>290</v>
      </c>
      <c r="D76" s="92" t="s">
        <v>23</v>
      </c>
      <c r="E76" s="28" t="s">
        <v>23</v>
      </c>
      <c r="F76" s="78" t="s">
        <v>2787</v>
      </c>
      <c r="G76" s="104" t="s">
        <v>193</v>
      </c>
      <c r="H76" s="27"/>
      <c r="I76" s="27"/>
      <c r="J76" s="39"/>
      <c r="K76" s="42"/>
      <c r="L76" s="33"/>
      <c r="M76" s="49"/>
      <c r="N76" s="44"/>
      <c r="O76" s="46" t="str" cm="1">
        <f t="array" ref="O76">_xlfn.IFNA(LOOKUP(2, 1/(MOD(COLUMN(P76:XFD76)-COLUMN(P76), 5)=2)/(P76:XFD76&lt;&gt;""), P76:XFD76),"Not Submitted")</f>
        <v>Not Submitted</v>
      </c>
      <c r="P76" s="33"/>
      <c r="Q76" s="33"/>
      <c r="R76" s="64"/>
      <c r="S76" s="34"/>
      <c r="T76" s="29"/>
      <c r="U76" s="63"/>
      <c r="V76" s="46"/>
      <c r="W76" s="46"/>
      <c r="X76" s="8"/>
      <c r="Y76" s="8"/>
      <c r="Z76" s="63"/>
      <c r="AA76" s="69"/>
      <c r="AB76" s="46"/>
      <c r="AC76" s="69"/>
      <c r="AD76" s="46"/>
      <c r="AE76" s="68"/>
      <c r="AF76" s="46"/>
      <c r="AG76" s="46"/>
      <c r="AH76" s="8"/>
      <c r="AI76" s="65"/>
      <c r="AJ76" s="59"/>
      <c r="AK76" s="8"/>
      <c r="AL76" s="8"/>
      <c r="AM76" s="8"/>
      <c r="AN76" s="65"/>
      <c r="AO76" s="59"/>
      <c r="AP76" s="8"/>
      <c r="AQ76" s="8"/>
      <c r="AR76" s="8"/>
      <c r="AS76" s="61"/>
      <c r="AT76" s="59"/>
      <c r="AU76" s="8"/>
      <c r="AV76" s="8"/>
      <c r="AW76" s="8"/>
      <c r="AX76" s="61"/>
      <c r="AY76" s="59"/>
      <c r="AZ76" s="8"/>
      <c r="BA76" s="8"/>
      <c r="BB76" s="8"/>
      <c r="BC76" s="61"/>
      <c r="BD76" s="59"/>
      <c r="BE76" s="8"/>
      <c r="BF76" s="8"/>
      <c r="BG76" s="8"/>
      <c r="BH76" s="61"/>
      <c r="BI76" s="59"/>
      <c r="BJ76" s="8"/>
      <c r="BK76" s="8"/>
      <c r="BL76" s="8"/>
      <c r="BM76" s="8"/>
    </row>
    <row r="77" spans="1:65" s="7" customFormat="1" ht="13.5">
      <c r="A77" s="26">
        <v>75</v>
      </c>
      <c r="B77" s="30"/>
      <c r="C77" s="75" t="s">
        <v>290</v>
      </c>
      <c r="D77" s="92" t="s">
        <v>23</v>
      </c>
      <c r="E77" s="28" t="s">
        <v>23</v>
      </c>
      <c r="F77" s="78" t="s">
        <v>2788</v>
      </c>
      <c r="G77" s="78" t="s">
        <v>2750</v>
      </c>
      <c r="H77" s="27"/>
      <c r="I77" s="27"/>
      <c r="J77" s="39"/>
      <c r="K77" s="42"/>
      <c r="L77" s="33"/>
      <c r="M77" s="49"/>
      <c r="N77" s="44"/>
      <c r="O77" s="46" t="str" cm="1">
        <f t="array" ref="O77">_xlfn.IFNA(LOOKUP(2, 1/(MOD(COLUMN(P77:XFD77)-COLUMN(P77), 5)=2)/(P77:XFD77&lt;&gt;""), P77:XFD77),"Not Submitted")</f>
        <v>Not Submitted</v>
      </c>
      <c r="P77" s="33"/>
      <c r="Q77" s="33"/>
      <c r="R77" s="64"/>
      <c r="S77" s="34"/>
      <c r="T77" s="29"/>
      <c r="U77" s="63"/>
      <c r="V77" s="46"/>
      <c r="W77" s="46"/>
      <c r="X77" s="8"/>
      <c r="Y77" s="8"/>
      <c r="Z77" s="63"/>
      <c r="AA77" s="69"/>
      <c r="AB77" s="46"/>
      <c r="AC77" s="69"/>
      <c r="AD77" s="46"/>
      <c r="AE77" s="68"/>
      <c r="AF77" s="46"/>
      <c r="AG77" s="46"/>
      <c r="AH77" s="8"/>
      <c r="AI77" s="65"/>
      <c r="AJ77" s="59"/>
      <c r="AK77" s="8"/>
      <c r="AL77" s="8"/>
      <c r="AM77" s="8"/>
      <c r="AN77" s="65"/>
      <c r="AO77" s="59"/>
      <c r="AP77" s="8"/>
      <c r="AQ77" s="8"/>
      <c r="AR77" s="8"/>
      <c r="AS77" s="61"/>
      <c r="AT77" s="59"/>
      <c r="AU77" s="8"/>
      <c r="AV77" s="8"/>
      <c r="AW77" s="8"/>
      <c r="AX77" s="61"/>
      <c r="AY77" s="59"/>
      <c r="AZ77" s="8"/>
      <c r="BA77" s="8"/>
      <c r="BB77" s="8"/>
      <c r="BC77" s="61"/>
      <c r="BD77" s="59"/>
      <c r="BE77" s="8"/>
      <c r="BF77" s="8"/>
      <c r="BG77" s="8"/>
      <c r="BH77" s="61"/>
      <c r="BI77" s="59"/>
      <c r="BJ77" s="8"/>
      <c r="BK77" s="8"/>
      <c r="BL77" s="8"/>
      <c r="BM77" s="8"/>
    </row>
    <row r="78" spans="1:65" s="7" customFormat="1" ht="13.5">
      <c r="A78" s="26">
        <v>76</v>
      </c>
      <c r="B78" s="30"/>
      <c r="C78" s="75" t="s">
        <v>290</v>
      </c>
      <c r="D78" s="92" t="s">
        <v>23</v>
      </c>
      <c r="E78" s="28" t="s">
        <v>23</v>
      </c>
      <c r="F78" s="78" t="s">
        <v>2789</v>
      </c>
      <c r="G78" s="78" t="s">
        <v>2752</v>
      </c>
      <c r="H78" s="27"/>
      <c r="I78" s="27"/>
      <c r="J78" s="39"/>
      <c r="K78" s="42"/>
      <c r="L78" s="33"/>
      <c r="M78" s="49"/>
      <c r="N78" s="44"/>
      <c r="O78" s="46" t="str" cm="1">
        <f t="array" ref="O78">_xlfn.IFNA(LOOKUP(2, 1/(MOD(COLUMN(P78:XFD78)-COLUMN(P78), 5)=2)/(P78:XFD78&lt;&gt;""), P78:XFD78),"Not Submitted")</f>
        <v>Not Submitted</v>
      </c>
      <c r="P78" s="33"/>
      <c r="Q78" s="33"/>
      <c r="R78" s="64"/>
      <c r="S78" s="34"/>
      <c r="T78" s="29"/>
      <c r="U78" s="63"/>
      <c r="V78" s="46"/>
      <c r="W78" s="46"/>
      <c r="X78" s="8"/>
      <c r="Y78" s="8"/>
      <c r="Z78" s="63"/>
      <c r="AA78" s="69"/>
      <c r="AB78" s="46"/>
      <c r="AC78" s="69"/>
      <c r="AD78" s="46"/>
      <c r="AE78" s="68"/>
      <c r="AF78" s="46"/>
      <c r="AG78" s="46"/>
      <c r="AH78" s="8"/>
      <c r="AI78" s="65"/>
      <c r="AJ78" s="59"/>
      <c r="AK78" s="8"/>
      <c r="AL78" s="8"/>
      <c r="AM78" s="8"/>
      <c r="AN78" s="65"/>
      <c r="AO78" s="59"/>
      <c r="AP78" s="8"/>
      <c r="AQ78" s="8"/>
      <c r="AR78" s="8"/>
      <c r="AS78" s="61"/>
      <c r="AT78" s="59"/>
      <c r="AU78" s="8"/>
      <c r="AV78" s="8"/>
      <c r="AW78" s="8"/>
      <c r="AX78" s="61"/>
      <c r="AY78" s="59"/>
      <c r="AZ78" s="8"/>
      <c r="BA78" s="8"/>
      <c r="BB78" s="8"/>
      <c r="BC78" s="61"/>
      <c r="BD78" s="59"/>
      <c r="BE78" s="8"/>
      <c r="BF78" s="8"/>
      <c r="BG78" s="8"/>
      <c r="BH78" s="61"/>
      <c r="BI78" s="59"/>
      <c r="BJ78" s="8"/>
      <c r="BK78" s="8"/>
      <c r="BL78" s="8"/>
      <c r="BM78" s="8"/>
    </row>
    <row r="79" spans="1:65" s="7" customFormat="1" ht="13.5">
      <c r="A79" s="26">
        <v>77</v>
      </c>
      <c r="B79" s="30"/>
      <c r="C79" s="75" t="s">
        <v>290</v>
      </c>
      <c r="D79" s="92" t="s">
        <v>23</v>
      </c>
      <c r="E79" s="28" t="s">
        <v>23</v>
      </c>
      <c r="F79" s="78" t="s">
        <v>2790</v>
      </c>
      <c r="G79" s="78" t="s">
        <v>2754</v>
      </c>
      <c r="H79" s="27"/>
      <c r="I79" s="27"/>
      <c r="J79" s="39"/>
      <c r="K79" s="42"/>
      <c r="L79" s="33"/>
      <c r="M79" s="49"/>
      <c r="N79" s="44"/>
      <c r="O79" s="46" t="str" cm="1">
        <f t="array" ref="O79">_xlfn.IFNA(LOOKUP(2, 1/(MOD(COLUMN(P79:XFD79)-COLUMN(P79), 5)=2)/(P79:XFD79&lt;&gt;""), P79:XFD79),"Not Submitted")</f>
        <v>Not Submitted</v>
      </c>
      <c r="P79" s="33"/>
      <c r="Q79" s="33"/>
      <c r="R79" s="64"/>
      <c r="S79" s="34"/>
      <c r="T79" s="29"/>
      <c r="U79" s="63"/>
      <c r="V79" s="46"/>
      <c r="W79" s="46"/>
      <c r="X79" s="8"/>
      <c r="Y79" s="8"/>
      <c r="Z79" s="63"/>
      <c r="AA79" s="69"/>
      <c r="AB79" s="46"/>
      <c r="AC79" s="69"/>
      <c r="AD79" s="46"/>
      <c r="AE79" s="68"/>
      <c r="AF79" s="46"/>
      <c r="AG79" s="46"/>
      <c r="AH79" s="8"/>
      <c r="AI79" s="65"/>
      <c r="AJ79" s="59"/>
      <c r="AK79" s="8"/>
      <c r="AL79" s="8"/>
      <c r="AM79" s="8"/>
      <c r="AN79" s="65"/>
      <c r="AO79" s="59"/>
      <c r="AP79" s="8"/>
      <c r="AQ79" s="8"/>
      <c r="AR79" s="8"/>
      <c r="AS79" s="61"/>
      <c r="AT79" s="59"/>
      <c r="AU79" s="8"/>
      <c r="AV79" s="8"/>
      <c r="AW79" s="8"/>
      <c r="AX79" s="61"/>
      <c r="AY79" s="59"/>
      <c r="AZ79" s="8"/>
      <c r="BA79" s="8"/>
      <c r="BB79" s="8"/>
      <c r="BC79" s="61"/>
      <c r="BD79" s="59"/>
      <c r="BE79" s="8"/>
      <c r="BF79" s="8"/>
      <c r="BG79" s="8"/>
      <c r="BH79" s="61"/>
      <c r="BI79" s="59"/>
      <c r="BJ79" s="8"/>
      <c r="BK79" s="8"/>
      <c r="BL79" s="8"/>
      <c r="BM79" s="8"/>
    </row>
    <row r="80" spans="1:65" s="7" customFormat="1" ht="13.5">
      <c r="A80" s="26">
        <v>78</v>
      </c>
      <c r="B80" s="30"/>
      <c r="C80" s="75" t="s">
        <v>290</v>
      </c>
      <c r="D80" s="92" t="s">
        <v>23</v>
      </c>
      <c r="E80" s="28" t="s">
        <v>23</v>
      </c>
      <c r="F80" s="78" t="s">
        <v>2791</v>
      </c>
      <c r="G80" s="78" t="s">
        <v>356</v>
      </c>
      <c r="H80" s="27"/>
      <c r="I80" s="27"/>
      <c r="J80" s="39"/>
      <c r="K80" s="42"/>
      <c r="L80" s="33"/>
      <c r="M80" s="49"/>
      <c r="N80" s="44"/>
      <c r="O80" s="46" t="str" cm="1">
        <f t="array" ref="O80">_xlfn.IFNA(LOOKUP(2, 1/(MOD(COLUMN(P80:XFD80)-COLUMN(P80), 5)=2)/(P80:XFD80&lt;&gt;""), P80:XFD80),"Not Submitted")</f>
        <v>Not Submitted</v>
      </c>
      <c r="P80" s="33"/>
      <c r="Q80" s="33"/>
      <c r="R80" s="64"/>
      <c r="S80" s="34"/>
      <c r="T80" s="29"/>
      <c r="U80" s="63"/>
      <c r="V80" s="46"/>
      <c r="W80" s="46"/>
      <c r="X80" s="8"/>
      <c r="Y80" s="8"/>
      <c r="Z80" s="63"/>
      <c r="AA80" s="69"/>
      <c r="AB80" s="46"/>
      <c r="AC80" s="69"/>
      <c r="AD80" s="46"/>
      <c r="AE80" s="68"/>
      <c r="AF80" s="46"/>
      <c r="AG80" s="46"/>
      <c r="AH80" s="8"/>
      <c r="AI80" s="65"/>
      <c r="AJ80" s="59"/>
      <c r="AK80" s="8"/>
      <c r="AL80" s="8"/>
      <c r="AM80" s="8"/>
      <c r="AN80" s="65"/>
      <c r="AO80" s="59"/>
      <c r="AP80" s="8"/>
      <c r="AQ80" s="8"/>
      <c r="AR80" s="8"/>
      <c r="AS80" s="61"/>
      <c r="AT80" s="59"/>
      <c r="AU80" s="8"/>
      <c r="AV80" s="8"/>
      <c r="AW80" s="8"/>
      <c r="AX80" s="61"/>
      <c r="AY80" s="59"/>
      <c r="AZ80" s="8"/>
      <c r="BA80" s="8"/>
      <c r="BB80" s="8"/>
      <c r="BC80" s="61"/>
      <c r="BD80" s="59"/>
      <c r="BE80" s="8"/>
      <c r="BF80" s="8"/>
      <c r="BG80" s="8"/>
      <c r="BH80" s="61"/>
      <c r="BI80" s="59"/>
      <c r="BJ80" s="8"/>
      <c r="BK80" s="8"/>
      <c r="BL80" s="8"/>
      <c r="BM80" s="8"/>
    </row>
    <row r="81" spans="1:65" s="7" customFormat="1" ht="13.5">
      <c r="A81" s="26">
        <v>79</v>
      </c>
      <c r="B81" s="30"/>
      <c r="C81" s="75" t="s">
        <v>175</v>
      </c>
      <c r="D81" s="92" t="s">
        <v>23</v>
      </c>
      <c r="E81" s="28" t="s">
        <v>23</v>
      </c>
      <c r="F81" s="78" t="s">
        <v>2792</v>
      </c>
      <c r="G81" s="80" t="s">
        <v>2793</v>
      </c>
      <c r="H81" s="27" t="s">
        <v>141</v>
      </c>
      <c r="I81" s="27" t="s">
        <v>142</v>
      </c>
      <c r="J81" s="39"/>
      <c r="K81" s="42"/>
      <c r="L81" s="33"/>
      <c r="M81" s="49"/>
      <c r="N81" s="44"/>
      <c r="O81" s="46" t="str" cm="1">
        <f t="array" ref="O81">_xlfn.IFNA(LOOKUP(2, 1/(MOD(COLUMN(P81:XFD81)-COLUMN(P81), 5)=2)/(P81:XFD81&lt;&gt;""), P81:XFD81),"Not Submitted")</f>
        <v>Not Submitted</v>
      </c>
      <c r="P81" s="33"/>
      <c r="Q81" s="33"/>
      <c r="R81" s="64"/>
      <c r="S81" s="34"/>
      <c r="T81" s="29"/>
      <c r="U81" s="63"/>
      <c r="V81" s="46"/>
      <c r="W81" s="46"/>
      <c r="X81" s="8"/>
      <c r="Y81" s="8"/>
      <c r="Z81" s="63"/>
      <c r="AA81" s="69"/>
      <c r="AB81" s="46"/>
      <c r="AC81" s="69"/>
      <c r="AD81" s="46"/>
      <c r="AE81" s="68"/>
      <c r="AF81" s="46"/>
      <c r="AG81" s="46"/>
      <c r="AH81" s="8"/>
      <c r="AI81" s="65"/>
      <c r="AJ81" s="59"/>
      <c r="AK81" s="8"/>
      <c r="AL81" s="8"/>
      <c r="AM81" s="8"/>
      <c r="AN81" s="65"/>
      <c r="AO81" s="59"/>
      <c r="AP81" s="8"/>
      <c r="AQ81" s="8"/>
      <c r="AR81" s="8"/>
      <c r="AS81" s="61"/>
      <c r="AT81" s="59"/>
      <c r="AU81" s="8"/>
      <c r="AV81" s="8"/>
      <c r="AW81" s="8"/>
      <c r="AX81" s="61"/>
      <c r="AY81" s="59"/>
      <c r="AZ81" s="8"/>
      <c r="BA81" s="8"/>
      <c r="BB81" s="8"/>
      <c r="BC81" s="61"/>
      <c r="BD81" s="59"/>
      <c r="BE81" s="8"/>
      <c r="BF81" s="8"/>
      <c r="BG81" s="8"/>
      <c r="BH81" s="61"/>
      <c r="BI81" s="59"/>
      <c r="BJ81" s="8"/>
      <c r="BK81" s="8"/>
      <c r="BL81" s="8"/>
      <c r="BM81" s="8"/>
    </row>
    <row r="82" spans="1:65" s="7" customFormat="1" ht="13.5">
      <c r="A82" s="26">
        <v>80</v>
      </c>
      <c r="B82" s="30"/>
      <c r="C82" s="75" t="s">
        <v>175</v>
      </c>
      <c r="D82" s="92" t="s">
        <v>23</v>
      </c>
      <c r="E82" s="28" t="s">
        <v>23</v>
      </c>
      <c r="F82" s="78" t="s">
        <v>2794</v>
      </c>
      <c r="G82" s="80" t="s">
        <v>2795</v>
      </c>
      <c r="H82" s="27" t="s">
        <v>141</v>
      </c>
      <c r="I82" s="27" t="s">
        <v>142</v>
      </c>
      <c r="J82" s="39"/>
      <c r="K82" s="42"/>
      <c r="L82" s="33"/>
      <c r="M82" s="49"/>
      <c r="N82" s="44"/>
      <c r="O82" s="46" t="str" cm="1">
        <f t="array" ref="O82">_xlfn.IFNA(LOOKUP(2, 1/(MOD(COLUMN(P82:XFD82)-COLUMN(P82), 5)=2)/(P82:XFD82&lt;&gt;""), P82:XFD82),"Not Submitted")</f>
        <v>Not Submitted</v>
      </c>
      <c r="P82" s="33"/>
      <c r="Q82" s="33"/>
      <c r="R82" s="64"/>
      <c r="S82" s="34"/>
      <c r="T82" s="29"/>
      <c r="U82" s="63"/>
      <c r="V82" s="46"/>
      <c r="W82" s="46"/>
      <c r="X82" s="8"/>
      <c r="Y82" s="8"/>
      <c r="Z82" s="63"/>
      <c r="AA82" s="69"/>
      <c r="AB82" s="46"/>
      <c r="AC82" s="69"/>
      <c r="AD82" s="46"/>
      <c r="AE82" s="68"/>
      <c r="AF82" s="46"/>
      <c r="AG82" s="46"/>
      <c r="AH82" s="8"/>
      <c r="AI82" s="65"/>
      <c r="AJ82" s="59"/>
      <c r="AK82" s="8"/>
      <c r="AL82" s="8"/>
      <c r="AM82" s="8"/>
      <c r="AN82" s="65"/>
      <c r="AO82" s="59"/>
      <c r="AP82" s="8"/>
      <c r="AQ82" s="8"/>
      <c r="AR82" s="8"/>
      <c r="AS82" s="61"/>
      <c r="AT82" s="59"/>
      <c r="AU82" s="8"/>
      <c r="AV82" s="8"/>
      <c r="AW82" s="8"/>
      <c r="AX82" s="61"/>
      <c r="AY82" s="59"/>
      <c r="AZ82" s="8"/>
      <c r="BA82" s="8"/>
      <c r="BB82" s="8"/>
      <c r="BC82" s="61"/>
      <c r="BD82" s="59"/>
      <c r="BE82" s="8"/>
      <c r="BF82" s="8"/>
      <c r="BG82" s="8"/>
      <c r="BH82" s="61"/>
      <c r="BI82" s="59"/>
      <c r="BJ82" s="8"/>
      <c r="BK82" s="8"/>
      <c r="BL82" s="8"/>
      <c r="BM82" s="8"/>
    </row>
    <row r="83" spans="1:65" s="7" customFormat="1" ht="27">
      <c r="A83" s="26">
        <v>81</v>
      </c>
      <c r="B83" s="30"/>
      <c r="C83" s="75" t="s">
        <v>175</v>
      </c>
      <c r="D83" s="92" t="s">
        <v>23</v>
      </c>
      <c r="E83" s="28" t="s">
        <v>23</v>
      </c>
      <c r="F83" s="78" t="s">
        <v>2796</v>
      </c>
      <c r="G83" s="80" t="s">
        <v>2797</v>
      </c>
      <c r="H83" s="27" t="s">
        <v>141</v>
      </c>
      <c r="I83" s="27" t="s">
        <v>142</v>
      </c>
      <c r="J83" s="39"/>
      <c r="K83" s="42"/>
      <c r="L83" s="33"/>
      <c r="M83" s="49"/>
      <c r="N83" s="44"/>
      <c r="O83" s="46" t="str" cm="1">
        <f t="array" ref="O83">_xlfn.IFNA(LOOKUP(2, 1/(MOD(COLUMN(P83:XFD83)-COLUMN(P83), 5)=2)/(P83:XFD83&lt;&gt;""), P83:XFD83),"Not Submitted")</f>
        <v>Not Submitted</v>
      </c>
      <c r="P83" s="33"/>
      <c r="Q83" s="33"/>
      <c r="R83" s="64"/>
      <c r="S83" s="34"/>
      <c r="T83" s="29"/>
      <c r="U83" s="63"/>
      <c r="V83" s="46"/>
      <c r="W83" s="46"/>
      <c r="X83" s="8"/>
      <c r="Y83" s="8"/>
      <c r="Z83" s="63"/>
      <c r="AA83" s="69"/>
      <c r="AB83" s="46"/>
      <c r="AC83" s="69"/>
      <c r="AD83" s="46"/>
      <c r="AE83" s="68"/>
      <c r="AF83" s="46"/>
      <c r="AG83" s="46"/>
      <c r="AH83" s="8"/>
      <c r="AI83" s="65"/>
      <c r="AJ83" s="59"/>
      <c r="AK83" s="8"/>
      <c r="AL83" s="8"/>
      <c r="AM83" s="8"/>
      <c r="AN83" s="65"/>
      <c r="AO83" s="59"/>
      <c r="AP83" s="8"/>
      <c r="AQ83" s="8"/>
      <c r="AR83" s="8"/>
      <c r="AS83" s="61"/>
      <c r="AT83" s="59"/>
      <c r="AU83" s="8"/>
      <c r="AV83" s="8"/>
      <c r="AW83" s="8"/>
      <c r="AX83" s="61"/>
      <c r="AY83" s="59"/>
      <c r="AZ83" s="8"/>
      <c r="BA83" s="8"/>
      <c r="BB83" s="8"/>
      <c r="BC83" s="61"/>
      <c r="BD83" s="59"/>
      <c r="BE83" s="8"/>
      <c r="BF83" s="8"/>
      <c r="BG83" s="8"/>
      <c r="BH83" s="61"/>
      <c r="BI83" s="59"/>
      <c r="BJ83" s="8"/>
      <c r="BK83" s="8"/>
      <c r="BL83" s="8"/>
      <c r="BM83" s="8"/>
    </row>
    <row r="84" spans="1:65" s="7" customFormat="1" ht="13.5">
      <c r="A84" s="26">
        <v>82</v>
      </c>
      <c r="B84" s="30"/>
      <c r="C84" s="75" t="s">
        <v>175</v>
      </c>
      <c r="D84" s="92" t="s">
        <v>23</v>
      </c>
      <c r="E84" s="28" t="s">
        <v>23</v>
      </c>
      <c r="F84" s="78" t="s">
        <v>2798</v>
      </c>
      <c r="G84" s="80" t="s">
        <v>2799</v>
      </c>
      <c r="H84" s="27" t="s">
        <v>141</v>
      </c>
      <c r="I84" s="27" t="s">
        <v>142</v>
      </c>
      <c r="J84" s="39"/>
      <c r="K84" s="42"/>
      <c r="L84" s="33"/>
      <c r="M84" s="49"/>
      <c r="N84" s="44"/>
      <c r="O84" s="46" t="str" cm="1">
        <f t="array" ref="O84">_xlfn.IFNA(LOOKUP(2, 1/(MOD(COLUMN(P84:XFD84)-COLUMN(P84), 5)=2)/(P84:XFD84&lt;&gt;""), P84:XFD84),"Not Submitted")</f>
        <v>Not Submitted</v>
      </c>
      <c r="P84" s="33"/>
      <c r="Q84" s="33"/>
      <c r="R84" s="64"/>
      <c r="S84" s="34"/>
      <c r="T84" s="29"/>
      <c r="U84" s="63"/>
      <c r="V84" s="46"/>
      <c r="W84" s="46"/>
      <c r="X84" s="8"/>
      <c r="Y84" s="8"/>
      <c r="Z84" s="63"/>
      <c r="AA84" s="69"/>
      <c r="AB84" s="46"/>
      <c r="AC84" s="69"/>
      <c r="AD84" s="46"/>
      <c r="AE84" s="68"/>
      <c r="AF84" s="46"/>
      <c r="AG84" s="46"/>
      <c r="AH84" s="8"/>
      <c r="AI84" s="65"/>
      <c r="AJ84" s="59"/>
      <c r="AK84" s="8"/>
      <c r="AL84" s="8"/>
      <c r="AM84" s="8"/>
      <c r="AN84" s="65"/>
      <c r="AO84" s="59"/>
      <c r="AP84" s="8"/>
      <c r="AQ84" s="8"/>
      <c r="AR84" s="8"/>
      <c r="AS84" s="61"/>
      <c r="AT84" s="59"/>
      <c r="AU84" s="8"/>
      <c r="AV84" s="8"/>
      <c r="AW84" s="8"/>
      <c r="AX84" s="61"/>
      <c r="AY84" s="59"/>
      <c r="AZ84" s="8"/>
      <c r="BA84" s="8"/>
      <c r="BB84" s="8"/>
      <c r="BC84" s="61"/>
      <c r="BD84" s="59"/>
      <c r="BE84" s="8"/>
      <c r="BF84" s="8"/>
      <c r="BG84" s="8"/>
      <c r="BH84" s="61"/>
      <c r="BI84" s="59"/>
      <c r="BJ84" s="8"/>
      <c r="BK84" s="8"/>
      <c r="BL84" s="8"/>
      <c r="BM84" s="8"/>
    </row>
    <row r="85" spans="1:65" s="7" customFormat="1" ht="13.5">
      <c r="A85" s="26">
        <v>83</v>
      </c>
      <c r="B85" s="30"/>
      <c r="C85" s="75" t="s">
        <v>175</v>
      </c>
      <c r="D85" s="92" t="s">
        <v>23</v>
      </c>
      <c r="E85" s="28" t="s">
        <v>23</v>
      </c>
      <c r="F85" s="78" t="s">
        <v>2800</v>
      </c>
      <c r="G85" s="80" t="s">
        <v>2801</v>
      </c>
      <c r="H85" s="27" t="s">
        <v>141</v>
      </c>
      <c r="I85" s="27" t="s">
        <v>142</v>
      </c>
      <c r="J85" s="39"/>
      <c r="K85" s="42"/>
      <c r="L85" s="33"/>
      <c r="M85" s="49"/>
      <c r="N85" s="44"/>
      <c r="O85" s="46" t="str" cm="1">
        <f t="array" ref="O85">_xlfn.IFNA(LOOKUP(2, 1/(MOD(COLUMN(P85:XFD85)-COLUMN(P85), 5)=2)/(P85:XFD85&lt;&gt;""), P85:XFD85),"Not Submitted")</f>
        <v>Not Submitted</v>
      </c>
      <c r="P85" s="33"/>
      <c r="Q85" s="33"/>
      <c r="R85" s="64"/>
      <c r="S85" s="34"/>
      <c r="T85" s="29"/>
      <c r="U85" s="63"/>
      <c r="V85" s="46"/>
      <c r="W85" s="46"/>
      <c r="X85" s="8"/>
      <c r="Y85" s="8"/>
      <c r="Z85" s="63"/>
      <c r="AA85" s="69"/>
      <c r="AB85" s="46"/>
      <c r="AC85" s="69"/>
      <c r="AD85" s="46"/>
      <c r="AE85" s="68"/>
      <c r="AF85" s="46"/>
      <c r="AG85" s="46"/>
      <c r="AH85" s="8"/>
      <c r="AI85" s="65"/>
      <c r="AJ85" s="59"/>
      <c r="AK85" s="8"/>
      <c r="AL85" s="8"/>
      <c r="AM85" s="8"/>
      <c r="AN85" s="65"/>
      <c r="AO85" s="59"/>
      <c r="AP85" s="8"/>
      <c r="AQ85" s="8"/>
      <c r="AR85" s="8"/>
      <c r="AS85" s="61"/>
      <c r="AT85" s="59"/>
      <c r="AU85" s="8"/>
      <c r="AV85" s="8"/>
      <c r="AW85" s="8"/>
      <c r="AX85" s="61"/>
      <c r="AY85" s="59"/>
      <c r="AZ85" s="8"/>
      <c r="BA85" s="8"/>
      <c r="BB85" s="8"/>
      <c r="BC85" s="61"/>
      <c r="BD85" s="59"/>
      <c r="BE85" s="8"/>
      <c r="BF85" s="8"/>
      <c r="BG85" s="8"/>
      <c r="BH85" s="61"/>
      <c r="BI85" s="59"/>
      <c r="BJ85" s="8"/>
      <c r="BK85" s="8"/>
      <c r="BL85" s="8"/>
      <c r="BM85" s="8"/>
    </row>
    <row r="86" spans="1:65" s="7" customFormat="1" ht="13.5">
      <c r="A86" s="26">
        <v>84</v>
      </c>
      <c r="B86" s="30"/>
      <c r="C86" s="75" t="s">
        <v>175</v>
      </c>
      <c r="D86" s="92" t="s">
        <v>23</v>
      </c>
      <c r="E86" s="28" t="s">
        <v>23</v>
      </c>
      <c r="F86" s="78" t="s">
        <v>2802</v>
      </c>
      <c r="G86" s="80" t="s">
        <v>2803</v>
      </c>
      <c r="H86" s="27" t="s">
        <v>141</v>
      </c>
      <c r="I86" s="27" t="s">
        <v>142</v>
      </c>
      <c r="J86" s="39"/>
      <c r="K86" s="42"/>
      <c r="L86" s="33"/>
      <c r="M86" s="49"/>
      <c r="N86" s="44"/>
      <c r="O86" s="46" t="str" cm="1">
        <f t="array" ref="O86">_xlfn.IFNA(LOOKUP(2, 1/(MOD(COLUMN(P86:XFD86)-COLUMN(P86), 5)=2)/(P86:XFD86&lt;&gt;""), P86:XFD86),"Not Submitted")</f>
        <v>Not Submitted</v>
      </c>
      <c r="P86" s="33"/>
      <c r="Q86" s="33"/>
      <c r="R86" s="64"/>
      <c r="S86" s="34"/>
      <c r="T86" s="29"/>
      <c r="U86" s="63"/>
      <c r="V86" s="46"/>
      <c r="W86" s="46"/>
      <c r="X86" s="8"/>
      <c r="Y86" s="8"/>
      <c r="Z86" s="63"/>
      <c r="AA86" s="69"/>
      <c r="AB86" s="46"/>
      <c r="AC86" s="69"/>
      <c r="AD86" s="46"/>
      <c r="AE86" s="68"/>
      <c r="AF86" s="46"/>
      <c r="AG86" s="46"/>
      <c r="AH86" s="8"/>
      <c r="AI86" s="65"/>
      <c r="AJ86" s="59"/>
      <c r="AK86" s="8"/>
      <c r="AL86" s="8"/>
      <c r="AM86" s="8"/>
      <c r="AN86" s="65"/>
      <c r="AO86" s="59"/>
      <c r="AP86" s="8"/>
      <c r="AQ86" s="8"/>
      <c r="AR86" s="8"/>
      <c r="AS86" s="61"/>
      <c r="AT86" s="59"/>
      <c r="AU86" s="8"/>
      <c r="AV86" s="8"/>
      <c r="AW86" s="8"/>
      <c r="AX86" s="61"/>
      <c r="AY86" s="59"/>
      <c r="AZ86" s="8"/>
      <c r="BA86" s="8"/>
      <c r="BB86" s="8"/>
      <c r="BC86" s="61"/>
      <c r="BD86" s="59"/>
      <c r="BE86" s="8"/>
      <c r="BF86" s="8"/>
      <c r="BG86" s="8"/>
      <c r="BH86" s="61"/>
      <c r="BI86" s="59"/>
      <c r="BJ86" s="8"/>
      <c r="BK86" s="8"/>
      <c r="BL86" s="8"/>
      <c r="BM86" s="8"/>
    </row>
    <row r="87" spans="1:65" s="7" customFormat="1" ht="13.5">
      <c r="A87" s="26">
        <v>85</v>
      </c>
      <c r="B87" s="30"/>
      <c r="C87" s="75" t="s">
        <v>175</v>
      </c>
      <c r="D87" s="92" t="s">
        <v>23</v>
      </c>
      <c r="E87" s="28" t="s">
        <v>23</v>
      </c>
      <c r="F87" s="43" t="s">
        <v>2804</v>
      </c>
      <c r="G87" s="41" t="s">
        <v>2805</v>
      </c>
      <c r="H87" s="27" t="s">
        <v>141</v>
      </c>
      <c r="I87" s="27" t="s">
        <v>159</v>
      </c>
      <c r="J87" s="39"/>
      <c r="K87" s="42"/>
      <c r="L87" s="33"/>
      <c r="M87" s="49"/>
      <c r="N87" s="44"/>
      <c r="O87" s="46" t="str" cm="1">
        <f t="array" ref="O87">_xlfn.IFNA(LOOKUP(2, 1/(MOD(COLUMN(P87:XFD87)-COLUMN(P87), 5)=2)/(P87:XFD87&lt;&gt;""), P87:XFD87),"Not Submitted")</f>
        <v>Not Submitted</v>
      </c>
      <c r="P87" s="33"/>
      <c r="Q87" s="33"/>
      <c r="R87" s="64"/>
      <c r="S87" s="34"/>
      <c r="T87" s="29"/>
      <c r="U87" s="63"/>
      <c r="V87" s="46"/>
      <c r="W87" s="46"/>
      <c r="X87" s="8"/>
      <c r="Y87" s="8"/>
      <c r="Z87" s="63"/>
      <c r="AA87" s="69"/>
      <c r="AB87" s="46"/>
      <c r="AC87" s="69"/>
      <c r="AD87" s="46"/>
      <c r="AE87" s="68"/>
      <c r="AF87" s="46"/>
      <c r="AG87" s="46"/>
      <c r="AH87" s="8"/>
      <c r="AI87" s="65"/>
      <c r="AJ87" s="59"/>
      <c r="AK87" s="8"/>
      <c r="AL87" s="8"/>
      <c r="AM87" s="8"/>
      <c r="AN87" s="65"/>
      <c r="AO87" s="59"/>
      <c r="AP87" s="8"/>
      <c r="AQ87" s="8"/>
      <c r="AR87" s="8"/>
      <c r="AS87" s="61"/>
      <c r="AT87" s="59"/>
      <c r="AU87" s="8"/>
      <c r="AV87" s="8"/>
      <c r="AW87" s="8"/>
      <c r="AX87" s="61"/>
      <c r="AY87" s="59"/>
      <c r="AZ87" s="8"/>
      <c r="BA87" s="8"/>
      <c r="BB87" s="8"/>
      <c r="BC87" s="61"/>
      <c r="BD87" s="59"/>
      <c r="BE87" s="8"/>
      <c r="BF87" s="8"/>
      <c r="BG87" s="8"/>
      <c r="BH87" s="61"/>
      <c r="BI87" s="59"/>
      <c r="BJ87" s="8"/>
      <c r="BK87" s="8"/>
      <c r="BL87" s="8"/>
      <c r="BM87" s="8"/>
    </row>
    <row r="88" spans="1:65" s="7" customFormat="1" ht="13.5">
      <c r="A88" s="26">
        <v>86</v>
      </c>
      <c r="B88" s="30"/>
      <c r="C88" s="75" t="s">
        <v>175</v>
      </c>
      <c r="D88" s="92" t="s">
        <v>23</v>
      </c>
      <c r="E88" s="28" t="s">
        <v>23</v>
      </c>
      <c r="F88" s="78" t="s">
        <v>2806</v>
      </c>
      <c r="G88" s="80" t="s">
        <v>289</v>
      </c>
      <c r="H88" s="27" t="s">
        <v>141</v>
      </c>
      <c r="I88" s="27" t="s">
        <v>159</v>
      </c>
      <c r="J88" s="39"/>
      <c r="K88" s="42"/>
      <c r="L88" s="33"/>
      <c r="M88" s="49"/>
      <c r="N88" s="44"/>
      <c r="O88" s="46" t="str" cm="1">
        <f t="array" ref="O88">_xlfn.IFNA(LOOKUP(2, 1/(MOD(COLUMN(P88:XFD88)-COLUMN(P88), 5)=2)/(P88:XFD88&lt;&gt;""), P88:XFD88),"Not Submitted")</f>
        <v>Not Submitted</v>
      </c>
      <c r="P88" s="33"/>
      <c r="Q88" s="33"/>
      <c r="R88" s="64"/>
      <c r="S88" s="34"/>
      <c r="T88" s="29"/>
      <c r="U88" s="63"/>
      <c r="V88" s="46"/>
      <c r="W88" s="46"/>
      <c r="X88" s="8"/>
      <c r="Y88" s="8"/>
      <c r="Z88" s="63"/>
      <c r="AA88" s="69"/>
      <c r="AB88" s="46"/>
      <c r="AC88" s="69"/>
      <c r="AD88" s="46"/>
      <c r="AE88" s="68"/>
      <c r="AF88" s="46"/>
      <c r="AG88" s="46"/>
      <c r="AH88" s="8"/>
      <c r="AI88" s="65"/>
      <c r="AJ88" s="59"/>
      <c r="AK88" s="8"/>
      <c r="AL88" s="8"/>
      <c r="AM88" s="8"/>
      <c r="AN88" s="65"/>
      <c r="AO88" s="59"/>
      <c r="AP88" s="8"/>
      <c r="AQ88" s="8"/>
      <c r="AR88" s="8"/>
      <c r="AS88" s="61"/>
      <c r="AT88" s="59"/>
      <c r="AU88" s="8"/>
      <c r="AV88" s="8"/>
      <c r="AW88" s="8"/>
      <c r="AX88" s="61"/>
      <c r="AY88" s="59"/>
      <c r="AZ88" s="8"/>
      <c r="BA88" s="8"/>
      <c r="BB88" s="8"/>
      <c r="BC88" s="61"/>
      <c r="BD88" s="59"/>
      <c r="BE88" s="8"/>
      <c r="BF88" s="8"/>
      <c r="BG88" s="8"/>
      <c r="BH88" s="61"/>
      <c r="BI88" s="59"/>
      <c r="BJ88" s="8"/>
      <c r="BK88" s="8"/>
      <c r="BL88" s="8"/>
      <c r="BM88" s="8"/>
    </row>
    <row r="89" spans="1:65" s="7" customFormat="1" ht="27">
      <c r="A89" s="26">
        <v>87</v>
      </c>
      <c r="B89" s="30"/>
      <c r="C89" s="75" t="s">
        <v>175</v>
      </c>
      <c r="D89" s="92" t="s">
        <v>23</v>
      </c>
      <c r="E89" s="28" t="s">
        <v>23</v>
      </c>
      <c r="F89" s="78" t="s">
        <v>2807</v>
      </c>
      <c r="G89" s="80" t="s">
        <v>2808</v>
      </c>
      <c r="H89" s="27" t="s">
        <v>141</v>
      </c>
      <c r="I89" s="27" t="s">
        <v>142</v>
      </c>
      <c r="J89" s="39"/>
      <c r="K89" s="42"/>
      <c r="L89" s="33"/>
      <c r="M89" s="49"/>
      <c r="N89" s="44"/>
      <c r="O89" s="46" t="str" cm="1">
        <f t="array" ref="O89">_xlfn.IFNA(LOOKUP(2, 1/(MOD(COLUMN(P89:XFD89)-COLUMN(P89), 5)=2)/(P89:XFD89&lt;&gt;""), P89:XFD89),"Not Submitted")</f>
        <v>Not Submitted</v>
      </c>
      <c r="P89" s="33"/>
      <c r="Q89" s="33"/>
      <c r="R89" s="64"/>
      <c r="S89" s="34"/>
      <c r="T89" s="29"/>
      <c r="U89" s="63"/>
      <c r="V89" s="46"/>
      <c r="W89" s="46"/>
      <c r="X89" s="8"/>
      <c r="Y89" s="8"/>
      <c r="Z89" s="63"/>
      <c r="AA89" s="69"/>
      <c r="AB89" s="46"/>
      <c r="AC89" s="69"/>
      <c r="AD89" s="46"/>
      <c r="AE89" s="68"/>
      <c r="AF89" s="46"/>
      <c r="AG89" s="46"/>
      <c r="AH89" s="8"/>
      <c r="AI89" s="65"/>
      <c r="AJ89" s="59"/>
      <c r="AK89" s="8"/>
      <c r="AL89" s="8"/>
      <c r="AM89" s="8"/>
      <c r="AN89" s="65"/>
      <c r="AO89" s="59"/>
      <c r="AP89" s="8"/>
      <c r="AQ89" s="8"/>
      <c r="AR89" s="8"/>
      <c r="AS89" s="61"/>
      <c r="AT89" s="59"/>
      <c r="AU89" s="8"/>
      <c r="AV89" s="8"/>
      <c r="AW89" s="8"/>
      <c r="AX89" s="61"/>
      <c r="AY89" s="59"/>
      <c r="AZ89" s="8"/>
      <c r="BA89" s="8"/>
      <c r="BB89" s="8"/>
      <c r="BC89" s="61"/>
      <c r="BD89" s="59"/>
      <c r="BE89" s="8"/>
      <c r="BF89" s="8"/>
      <c r="BG89" s="8"/>
      <c r="BH89" s="61"/>
      <c r="BI89" s="59"/>
      <c r="BJ89" s="8"/>
      <c r="BK89" s="8"/>
      <c r="BL89" s="8"/>
      <c r="BM89" s="8"/>
    </row>
    <row r="90" spans="1:65" s="7" customFormat="1" ht="13.5">
      <c r="A90" s="26">
        <v>88</v>
      </c>
      <c r="B90" s="30"/>
      <c r="C90" s="75" t="s">
        <v>175</v>
      </c>
      <c r="D90" s="92" t="s">
        <v>23</v>
      </c>
      <c r="E90" s="28" t="s">
        <v>23</v>
      </c>
      <c r="F90" s="78" t="s">
        <v>2809</v>
      </c>
      <c r="G90" s="80" t="s">
        <v>2810</v>
      </c>
      <c r="H90" s="27" t="s">
        <v>141</v>
      </c>
      <c r="I90" s="27" t="s">
        <v>142</v>
      </c>
      <c r="J90" s="39"/>
      <c r="K90" s="42"/>
      <c r="L90" s="33"/>
      <c r="M90" s="49"/>
      <c r="N90" s="44"/>
      <c r="O90" s="46" t="str" cm="1">
        <f t="array" ref="O90">_xlfn.IFNA(LOOKUP(2, 1/(MOD(COLUMN(P90:XFD90)-COLUMN(P90), 5)=2)/(P90:XFD90&lt;&gt;""), P90:XFD90),"Not Submitted")</f>
        <v>Not Submitted</v>
      </c>
      <c r="P90" s="33"/>
      <c r="Q90" s="33"/>
      <c r="R90" s="64"/>
      <c r="S90" s="34"/>
      <c r="T90" s="29"/>
      <c r="U90" s="63"/>
      <c r="V90" s="46"/>
      <c r="W90" s="46"/>
      <c r="X90" s="8"/>
      <c r="Y90" s="8"/>
      <c r="Z90" s="63"/>
      <c r="AA90" s="69"/>
      <c r="AB90" s="46"/>
      <c r="AC90" s="69"/>
      <c r="AD90" s="46"/>
      <c r="AE90" s="68"/>
      <c r="AF90" s="46"/>
      <c r="AG90" s="46"/>
      <c r="AH90" s="8"/>
      <c r="AI90" s="65"/>
      <c r="AJ90" s="59"/>
      <c r="AK90" s="8"/>
      <c r="AL90" s="8"/>
      <c r="AM90" s="8"/>
      <c r="AN90" s="65"/>
      <c r="AO90" s="59"/>
      <c r="AP90" s="8"/>
      <c r="AQ90" s="8"/>
      <c r="AR90" s="8"/>
      <c r="AS90" s="61"/>
      <c r="AT90" s="59"/>
      <c r="AU90" s="8"/>
      <c r="AV90" s="8"/>
      <c r="AW90" s="8"/>
      <c r="AX90" s="61"/>
      <c r="AY90" s="59"/>
      <c r="AZ90" s="8"/>
      <c r="BA90" s="8"/>
      <c r="BB90" s="8"/>
      <c r="BC90" s="61"/>
      <c r="BD90" s="59"/>
      <c r="BE90" s="8"/>
      <c r="BF90" s="8"/>
      <c r="BG90" s="8"/>
      <c r="BH90" s="61"/>
      <c r="BI90" s="59"/>
      <c r="BJ90" s="8"/>
      <c r="BK90" s="8"/>
      <c r="BL90" s="8"/>
      <c r="BM90" s="8"/>
    </row>
    <row r="91" spans="1:65" s="7" customFormat="1" ht="13.5">
      <c r="A91" s="26">
        <v>89</v>
      </c>
      <c r="B91" s="30"/>
      <c r="C91" s="75" t="s">
        <v>175</v>
      </c>
      <c r="D91" s="92" t="s">
        <v>23</v>
      </c>
      <c r="E91" s="28" t="s">
        <v>23</v>
      </c>
      <c r="F91" s="78" t="s">
        <v>2811</v>
      </c>
      <c r="G91" s="80" t="s">
        <v>2812</v>
      </c>
      <c r="H91" s="27" t="s">
        <v>141</v>
      </c>
      <c r="I91" s="27" t="s">
        <v>142</v>
      </c>
      <c r="J91" s="39"/>
      <c r="K91" s="42"/>
      <c r="L91" s="33"/>
      <c r="M91" s="49"/>
      <c r="N91" s="44"/>
      <c r="O91" s="46" t="str" cm="1">
        <f t="array" ref="O91">_xlfn.IFNA(LOOKUP(2, 1/(MOD(COLUMN(P91:XFD91)-COLUMN(P91), 5)=2)/(P91:XFD91&lt;&gt;""), P91:XFD91),"Not Submitted")</f>
        <v>Not Submitted</v>
      </c>
      <c r="P91" s="33"/>
      <c r="Q91" s="33"/>
      <c r="R91" s="64"/>
      <c r="S91" s="34"/>
      <c r="T91" s="29"/>
      <c r="U91" s="63"/>
      <c r="V91" s="46"/>
      <c r="W91" s="46"/>
      <c r="X91" s="8"/>
      <c r="Y91" s="8"/>
      <c r="Z91" s="63"/>
      <c r="AA91" s="69"/>
      <c r="AB91" s="46"/>
      <c r="AC91" s="69"/>
      <c r="AD91" s="46"/>
      <c r="AE91" s="68"/>
      <c r="AF91" s="46"/>
      <c r="AG91" s="46"/>
      <c r="AH91" s="8"/>
      <c r="AI91" s="65"/>
      <c r="AJ91" s="59"/>
      <c r="AK91" s="8"/>
      <c r="AL91" s="8"/>
      <c r="AM91" s="8"/>
      <c r="AN91" s="65"/>
      <c r="AO91" s="59"/>
      <c r="AP91" s="8"/>
      <c r="AQ91" s="8"/>
      <c r="AR91" s="8"/>
      <c r="AS91" s="61"/>
      <c r="AT91" s="59"/>
      <c r="AU91" s="8"/>
      <c r="AV91" s="8"/>
      <c r="AW91" s="8"/>
      <c r="AX91" s="61"/>
      <c r="AY91" s="59"/>
      <c r="AZ91" s="8"/>
      <c r="BA91" s="8"/>
      <c r="BB91" s="8"/>
      <c r="BC91" s="61"/>
      <c r="BD91" s="59"/>
      <c r="BE91" s="8"/>
      <c r="BF91" s="8"/>
      <c r="BG91" s="8"/>
      <c r="BH91" s="61"/>
      <c r="BI91" s="59"/>
      <c r="BJ91" s="8"/>
      <c r="BK91" s="8"/>
      <c r="BL91" s="8"/>
      <c r="BM91" s="8"/>
    </row>
    <row r="92" spans="1:65" s="7" customFormat="1" ht="13.5">
      <c r="A92" s="26">
        <v>90</v>
      </c>
      <c r="B92" s="30"/>
      <c r="C92" s="75" t="s">
        <v>175</v>
      </c>
      <c r="D92" s="92" t="s">
        <v>23</v>
      </c>
      <c r="E92" s="28" t="s">
        <v>23</v>
      </c>
      <c r="F92" s="78" t="s">
        <v>2813</v>
      </c>
      <c r="G92" s="80" t="s">
        <v>2814</v>
      </c>
      <c r="H92" s="27" t="s">
        <v>141</v>
      </c>
      <c r="I92" s="27" t="s">
        <v>142</v>
      </c>
      <c r="J92" s="39"/>
      <c r="K92" s="42"/>
      <c r="L92" s="33"/>
      <c r="M92" s="49"/>
      <c r="N92" s="44"/>
      <c r="O92" s="46" t="str" cm="1">
        <f t="array" ref="O92">_xlfn.IFNA(LOOKUP(2, 1/(MOD(COLUMN(P92:XFD92)-COLUMN(P92), 5)=2)/(P92:XFD92&lt;&gt;""), P92:XFD92),"Not Submitted")</f>
        <v>Not Submitted</v>
      </c>
      <c r="P92" s="33"/>
      <c r="Q92" s="33"/>
      <c r="R92" s="64"/>
      <c r="S92" s="34"/>
      <c r="T92" s="29"/>
      <c r="U92" s="63"/>
      <c r="V92" s="46"/>
      <c r="W92" s="46"/>
      <c r="X92" s="8"/>
      <c r="Y92" s="8"/>
      <c r="Z92" s="63"/>
      <c r="AA92" s="69"/>
      <c r="AB92" s="46"/>
      <c r="AC92" s="69"/>
      <c r="AD92" s="46"/>
      <c r="AE92" s="68"/>
      <c r="AF92" s="46"/>
      <c r="AG92" s="46"/>
      <c r="AH92" s="8"/>
      <c r="AI92" s="65"/>
      <c r="AJ92" s="59"/>
      <c r="AK92" s="8"/>
      <c r="AL92" s="8"/>
      <c r="AM92" s="8"/>
      <c r="AN92" s="65"/>
      <c r="AO92" s="59"/>
      <c r="AP92" s="8"/>
      <c r="AQ92" s="8"/>
      <c r="AR92" s="8"/>
      <c r="AS92" s="61"/>
      <c r="AT92" s="59"/>
      <c r="AU92" s="8"/>
      <c r="AV92" s="8"/>
      <c r="AW92" s="8"/>
      <c r="AX92" s="61"/>
      <c r="AY92" s="59"/>
      <c r="AZ92" s="8"/>
      <c r="BA92" s="8"/>
      <c r="BB92" s="8"/>
      <c r="BC92" s="61"/>
      <c r="BD92" s="59"/>
      <c r="BE92" s="8"/>
      <c r="BF92" s="8"/>
      <c r="BG92" s="8"/>
      <c r="BH92" s="61"/>
      <c r="BI92" s="59"/>
      <c r="BJ92" s="8"/>
      <c r="BK92" s="8"/>
      <c r="BL92" s="8"/>
      <c r="BM92" s="8"/>
    </row>
    <row r="93" spans="1:65" s="7" customFormat="1" ht="13.5">
      <c r="A93" s="26">
        <v>91</v>
      </c>
      <c r="B93" s="30"/>
      <c r="C93" s="75" t="s">
        <v>175</v>
      </c>
      <c r="D93" s="92" t="s">
        <v>23</v>
      </c>
      <c r="E93" s="28" t="s">
        <v>23</v>
      </c>
      <c r="F93" s="78" t="s">
        <v>2815</v>
      </c>
      <c r="G93" s="80" t="s">
        <v>2816</v>
      </c>
      <c r="H93" s="27" t="s">
        <v>141</v>
      </c>
      <c r="I93" s="27" t="s">
        <v>142</v>
      </c>
      <c r="J93" s="39"/>
      <c r="K93" s="42"/>
      <c r="L93" s="33"/>
      <c r="M93" s="49"/>
      <c r="N93" s="44"/>
      <c r="O93" s="46" t="str" cm="1">
        <f t="array" ref="O93">_xlfn.IFNA(LOOKUP(2, 1/(MOD(COLUMN(P93:XFD93)-COLUMN(P93), 5)=2)/(P93:XFD93&lt;&gt;""), P93:XFD93),"Not Submitted")</f>
        <v>Not Submitted</v>
      </c>
      <c r="P93" s="33"/>
      <c r="Q93" s="33"/>
      <c r="R93" s="64"/>
      <c r="S93" s="34"/>
      <c r="T93" s="29"/>
      <c r="U93" s="63"/>
      <c r="V93" s="46"/>
      <c r="W93" s="46"/>
      <c r="X93" s="8"/>
      <c r="Y93" s="8"/>
      <c r="Z93" s="63"/>
      <c r="AA93" s="69"/>
      <c r="AB93" s="46"/>
      <c r="AC93" s="69"/>
      <c r="AD93" s="46"/>
      <c r="AE93" s="68"/>
      <c r="AF93" s="46"/>
      <c r="AG93" s="46"/>
      <c r="AH93" s="8"/>
      <c r="AI93" s="65"/>
      <c r="AJ93" s="59"/>
      <c r="AK93" s="8"/>
      <c r="AL93" s="8"/>
      <c r="AM93" s="8"/>
      <c r="AN93" s="65"/>
      <c r="AO93" s="59"/>
      <c r="AP93" s="8"/>
      <c r="AQ93" s="8"/>
      <c r="AR93" s="8"/>
      <c r="AS93" s="61"/>
      <c r="AT93" s="59"/>
      <c r="AU93" s="8"/>
      <c r="AV93" s="8"/>
      <c r="AW93" s="8"/>
      <c r="AX93" s="61"/>
      <c r="AY93" s="59"/>
      <c r="AZ93" s="8"/>
      <c r="BA93" s="8"/>
      <c r="BB93" s="8"/>
      <c r="BC93" s="61"/>
      <c r="BD93" s="59"/>
      <c r="BE93" s="8"/>
      <c r="BF93" s="8"/>
      <c r="BG93" s="8"/>
      <c r="BH93" s="61"/>
      <c r="BI93" s="59"/>
      <c r="BJ93" s="8"/>
      <c r="BK93" s="8"/>
      <c r="BL93" s="8"/>
      <c r="BM93" s="8"/>
    </row>
    <row r="94" spans="1:65" s="7" customFormat="1" ht="13.5">
      <c r="A94" s="26">
        <v>92</v>
      </c>
      <c r="B94" s="30"/>
      <c r="C94" s="75" t="s">
        <v>175</v>
      </c>
      <c r="D94" s="92" t="s">
        <v>23</v>
      </c>
      <c r="E94" s="28" t="s">
        <v>23</v>
      </c>
      <c r="F94" s="78" t="s">
        <v>2817</v>
      </c>
      <c r="G94" s="80" t="s">
        <v>234</v>
      </c>
      <c r="H94" s="27" t="s">
        <v>141</v>
      </c>
      <c r="I94" s="27" t="s">
        <v>142</v>
      </c>
      <c r="J94" s="39"/>
      <c r="K94" s="42"/>
      <c r="L94" s="33"/>
      <c r="M94" s="49"/>
      <c r="N94" s="44"/>
      <c r="O94" s="46" t="str" cm="1">
        <f t="array" ref="O94">_xlfn.IFNA(LOOKUP(2, 1/(MOD(COLUMN(P94:XFD94)-COLUMN(P94), 5)=2)/(P94:XFD94&lt;&gt;""), P94:XFD94),"Not Submitted")</f>
        <v>Not Submitted</v>
      </c>
      <c r="P94" s="33"/>
      <c r="Q94" s="33"/>
      <c r="R94" s="64"/>
      <c r="S94" s="34"/>
      <c r="T94" s="29"/>
      <c r="U94" s="63"/>
      <c r="V94" s="46"/>
      <c r="W94" s="46"/>
      <c r="X94" s="8"/>
      <c r="Y94" s="8"/>
      <c r="Z94" s="63"/>
      <c r="AA94" s="69"/>
      <c r="AB94" s="46"/>
      <c r="AC94" s="69"/>
      <c r="AD94" s="46"/>
      <c r="AE94" s="68"/>
      <c r="AF94" s="46"/>
      <c r="AG94" s="46"/>
      <c r="AH94" s="8"/>
      <c r="AI94" s="65"/>
      <c r="AJ94" s="59"/>
      <c r="AK94" s="8"/>
      <c r="AL94" s="8"/>
      <c r="AM94" s="8"/>
      <c r="AN94" s="65"/>
      <c r="AO94" s="59"/>
      <c r="AP94" s="8"/>
      <c r="AQ94" s="8"/>
      <c r="AR94" s="8"/>
      <c r="AS94" s="61"/>
      <c r="AT94" s="59"/>
      <c r="AU94" s="8"/>
      <c r="AV94" s="8"/>
      <c r="AW94" s="8"/>
      <c r="AX94" s="61"/>
      <c r="AY94" s="59"/>
      <c r="AZ94" s="8"/>
      <c r="BA94" s="8"/>
      <c r="BB94" s="8"/>
      <c r="BC94" s="61"/>
      <c r="BD94" s="59"/>
      <c r="BE94" s="8"/>
      <c r="BF94" s="8"/>
      <c r="BG94" s="8"/>
      <c r="BH94" s="61"/>
      <c r="BI94" s="59"/>
      <c r="BJ94" s="8"/>
      <c r="BK94" s="8"/>
      <c r="BL94" s="8"/>
      <c r="BM94" s="8"/>
    </row>
    <row r="95" spans="1:65" s="7" customFormat="1" ht="13.5">
      <c r="A95" s="26">
        <v>93</v>
      </c>
      <c r="B95" s="30"/>
      <c r="C95" s="75" t="s">
        <v>175</v>
      </c>
      <c r="D95" s="92" t="s">
        <v>23</v>
      </c>
      <c r="E95" s="28" t="s">
        <v>23</v>
      </c>
      <c r="F95" s="78" t="s">
        <v>2818</v>
      </c>
      <c r="G95" s="80" t="s">
        <v>2819</v>
      </c>
      <c r="H95" s="27" t="s">
        <v>141</v>
      </c>
      <c r="I95" s="27" t="s">
        <v>159</v>
      </c>
      <c r="J95" s="39"/>
      <c r="K95" s="42"/>
      <c r="L95" s="33"/>
      <c r="M95" s="49"/>
      <c r="N95" s="44"/>
      <c r="O95" s="46" t="str" cm="1">
        <f t="array" ref="O95">_xlfn.IFNA(LOOKUP(2, 1/(MOD(COLUMN(P95:XFD95)-COLUMN(P95), 5)=2)/(P95:XFD95&lt;&gt;""), P95:XFD95),"Not Submitted")</f>
        <v>Not Submitted</v>
      </c>
      <c r="P95" s="33"/>
      <c r="Q95" s="33"/>
      <c r="R95" s="64"/>
      <c r="S95" s="34"/>
      <c r="T95" s="29"/>
      <c r="U95" s="63"/>
      <c r="V95" s="46"/>
      <c r="W95" s="46"/>
      <c r="X95" s="8"/>
      <c r="Y95" s="8"/>
      <c r="Z95" s="63"/>
      <c r="AA95" s="69"/>
      <c r="AB95" s="46"/>
      <c r="AC95" s="69"/>
      <c r="AD95" s="46"/>
      <c r="AE95" s="68"/>
      <c r="AF95" s="46"/>
      <c r="AG95" s="46"/>
      <c r="AH95" s="8"/>
      <c r="AI95" s="65"/>
      <c r="AJ95" s="59"/>
      <c r="AK95" s="8"/>
      <c r="AL95" s="8"/>
      <c r="AM95" s="8"/>
      <c r="AN95" s="65"/>
      <c r="AO95" s="59"/>
      <c r="AP95" s="8"/>
      <c r="AQ95" s="8"/>
      <c r="AR95" s="8"/>
      <c r="AS95" s="61"/>
      <c r="AT95" s="59"/>
      <c r="AU95" s="8"/>
      <c r="AV95" s="8"/>
      <c r="AW95" s="8"/>
      <c r="AX95" s="61"/>
      <c r="AY95" s="59"/>
      <c r="AZ95" s="8"/>
      <c r="BA95" s="8"/>
      <c r="BB95" s="8"/>
      <c r="BC95" s="61"/>
      <c r="BD95" s="59"/>
      <c r="BE95" s="8"/>
      <c r="BF95" s="8"/>
      <c r="BG95" s="8"/>
      <c r="BH95" s="61"/>
      <c r="BI95" s="59"/>
      <c r="BJ95" s="8"/>
      <c r="BK95" s="8"/>
      <c r="BL95" s="8"/>
      <c r="BM95" s="8"/>
    </row>
    <row r="96" spans="1:65" s="7" customFormat="1" ht="13.5">
      <c r="A96" s="26">
        <v>94</v>
      </c>
      <c r="B96" s="30"/>
      <c r="C96" s="75" t="s">
        <v>175</v>
      </c>
      <c r="D96" s="92" t="s">
        <v>23</v>
      </c>
      <c r="E96" s="28" t="s">
        <v>23</v>
      </c>
      <c r="F96" s="78" t="s">
        <v>2820</v>
      </c>
      <c r="G96" s="80" t="s">
        <v>2821</v>
      </c>
      <c r="H96" s="27" t="s">
        <v>141</v>
      </c>
      <c r="I96" s="27" t="s">
        <v>142</v>
      </c>
      <c r="J96" s="39"/>
      <c r="K96" s="42"/>
      <c r="L96" s="33"/>
      <c r="M96" s="49"/>
      <c r="N96" s="44"/>
      <c r="O96" s="46" t="str" cm="1">
        <f t="array" ref="O96">_xlfn.IFNA(LOOKUP(2, 1/(MOD(COLUMN(P96:XFD96)-COLUMN(P96), 5)=2)/(P96:XFD96&lt;&gt;""), P96:XFD96),"Not Submitted")</f>
        <v>Not Submitted</v>
      </c>
      <c r="P96" s="33"/>
      <c r="Q96" s="33"/>
      <c r="R96" s="64"/>
      <c r="S96" s="34"/>
      <c r="T96" s="29"/>
      <c r="U96" s="63"/>
      <c r="V96" s="46"/>
      <c r="W96" s="46"/>
      <c r="X96" s="8"/>
      <c r="Y96" s="8"/>
      <c r="Z96" s="63"/>
      <c r="AA96" s="69"/>
      <c r="AB96" s="46"/>
      <c r="AC96" s="69"/>
      <c r="AD96" s="46"/>
      <c r="AE96" s="68"/>
      <c r="AF96" s="46"/>
      <c r="AG96" s="46"/>
      <c r="AH96" s="8"/>
      <c r="AI96" s="65"/>
      <c r="AJ96" s="59"/>
      <c r="AK96" s="8"/>
      <c r="AL96" s="8"/>
      <c r="AM96" s="8"/>
      <c r="AN96" s="65"/>
      <c r="AO96" s="59"/>
      <c r="AP96" s="8"/>
      <c r="AQ96" s="8"/>
      <c r="AR96" s="8"/>
      <c r="AS96" s="61"/>
      <c r="AT96" s="59"/>
      <c r="AU96" s="8"/>
      <c r="AV96" s="8"/>
      <c r="AW96" s="8"/>
      <c r="AX96" s="61"/>
      <c r="AY96" s="59"/>
      <c r="AZ96" s="8"/>
      <c r="BA96" s="8"/>
      <c r="BB96" s="8"/>
      <c r="BC96" s="61"/>
      <c r="BD96" s="59"/>
      <c r="BE96" s="8"/>
      <c r="BF96" s="8"/>
      <c r="BG96" s="8"/>
      <c r="BH96" s="61"/>
      <c r="BI96" s="59"/>
      <c r="BJ96" s="8"/>
      <c r="BK96" s="8"/>
      <c r="BL96" s="8"/>
      <c r="BM96" s="8"/>
    </row>
    <row r="97" spans="1:65" s="7" customFormat="1" ht="27">
      <c r="A97" s="26">
        <v>95</v>
      </c>
      <c r="B97" s="30"/>
      <c r="C97" s="75" t="s">
        <v>175</v>
      </c>
      <c r="D97" s="92" t="s">
        <v>23</v>
      </c>
      <c r="E97" s="28" t="s">
        <v>23</v>
      </c>
      <c r="F97" s="78" t="s">
        <v>2822</v>
      </c>
      <c r="G97" s="80" t="s">
        <v>2823</v>
      </c>
      <c r="H97" s="27" t="s">
        <v>141</v>
      </c>
      <c r="I97" s="27" t="s">
        <v>142</v>
      </c>
      <c r="J97" s="39"/>
      <c r="K97" s="42"/>
      <c r="L97" s="33"/>
      <c r="M97" s="49"/>
      <c r="N97" s="44"/>
      <c r="O97" s="46" t="str" cm="1">
        <f t="array" ref="O97">_xlfn.IFNA(LOOKUP(2, 1/(MOD(COLUMN(P97:XFD97)-COLUMN(P97), 5)=2)/(P97:XFD97&lt;&gt;""), P97:XFD97),"Not Submitted")</f>
        <v>Not Submitted</v>
      </c>
      <c r="P97" s="33"/>
      <c r="Q97" s="33"/>
      <c r="R97" s="64"/>
      <c r="S97" s="34"/>
      <c r="T97" s="29"/>
      <c r="U97" s="63"/>
      <c r="V97" s="46"/>
      <c r="W97" s="46"/>
      <c r="X97" s="8"/>
      <c r="Y97" s="8"/>
      <c r="Z97" s="63"/>
      <c r="AA97" s="69"/>
      <c r="AB97" s="46"/>
      <c r="AC97" s="69"/>
      <c r="AD97" s="46"/>
      <c r="AE97" s="68"/>
      <c r="AF97" s="46"/>
      <c r="AG97" s="46"/>
      <c r="AH97" s="8"/>
      <c r="AI97" s="65"/>
      <c r="AJ97" s="59"/>
      <c r="AK97" s="8"/>
      <c r="AL97" s="8"/>
      <c r="AM97" s="8"/>
      <c r="AN97" s="65"/>
      <c r="AO97" s="59"/>
      <c r="AP97" s="8"/>
      <c r="AQ97" s="8"/>
      <c r="AR97" s="8"/>
      <c r="AS97" s="61"/>
      <c r="AT97" s="59"/>
      <c r="AU97" s="8"/>
      <c r="AV97" s="8"/>
      <c r="AW97" s="8"/>
      <c r="AX97" s="61"/>
      <c r="AY97" s="59"/>
      <c r="AZ97" s="8"/>
      <c r="BA97" s="8"/>
      <c r="BB97" s="8"/>
      <c r="BC97" s="61"/>
      <c r="BD97" s="59"/>
      <c r="BE97" s="8"/>
      <c r="BF97" s="8"/>
      <c r="BG97" s="8"/>
      <c r="BH97" s="61"/>
      <c r="BI97" s="59"/>
      <c r="BJ97" s="8"/>
      <c r="BK97" s="8"/>
      <c r="BL97" s="8"/>
      <c r="BM97" s="8"/>
    </row>
    <row r="98" spans="1:65" s="7" customFormat="1" ht="13.5">
      <c r="A98" s="26">
        <v>96</v>
      </c>
      <c r="B98" s="30"/>
      <c r="C98" s="75" t="s">
        <v>175</v>
      </c>
      <c r="D98" s="92" t="s">
        <v>23</v>
      </c>
      <c r="E98" s="28" t="s">
        <v>23</v>
      </c>
      <c r="F98" s="78" t="s">
        <v>2824</v>
      </c>
      <c r="G98" s="80" t="s">
        <v>2825</v>
      </c>
      <c r="H98" s="27" t="s">
        <v>141</v>
      </c>
      <c r="I98" s="27" t="s">
        <v>159</v>
      </c>
      <c r="J98" s="39"/>
      <c r="K98" s="42"/>
      <c r="L98" s="33"/>
      <c r="M98" s="49"/>
      <c r="N98" s="44"/>
      <c r="O98" s="46" t="str" cm="1">
        <f t="array" ref="O98">_xlfn.IFNA(LOOKUP(2, 1/(MOD(COLUMN(P98:XFD98)-COLUMN(P98), 5)=2)/(P98:XFD98&lt;&gt;""), P98:XFD98),"Not Submitted")</f>
        <v>Not Submitted</v>
      </c>
      <c r="P98" s="33"/>
      <c r="Q98" s="33"/>
      <c r="R98" s="64"/>
      <c r="S98" s="34"/>
      <c r="T98" s="29"/>
      <c r="U98" s="63"/>
      <c r="V98" s="46"/>
      <c r="W98" s="46"/>
      <c r="X98" s="8"/>
      <c r="Y98" s="8"/>
      <c r="Z98" s="63"/>
      <c r="AA98" s="69"/>
      <c r="AB98" s="46"/>
      <c r="AC98" s="69"/>
      <c r="AD98" s="46"/>
      <c r="AE98" s="68"/>
      <c r="AF98" s="46"/>
      <c r="AG98" s="46"/>
      <c r="AH98" s="8"/>
      <c r="AI98" s="65"/>
      <c r="AJ98" s="59"/>
      <c r="AK98" s="8"/>
      <c r="AL98" s="8"/>
      <c r="AM98" s="8"/>
      <c r="AN98" s="65"/>
      <c r="AO98" s="59"/>
      <c r="AP98" s="8"/>
      <c r="AQ98" s="8"/>
      <c r="AR98" s="8"/>
      <c r="AS98" s="61"/>
      <c r="AT98" s="59"/>
      <c r="AU98" s="8"/>
      <c r="AV98" s="8"/>
      <c r="AW98" s="8"/>
      <c r="AX98" s="61"/>
      <c r="AY98" s="59"/>
      <c r="AZ98" s="8"/>
      <c r="BA98" s="8"/>
      <c r="BB98" s="8"/>
      <c r="BC98" s="61"/>
      <c r="BD98" s="59"/>
      <c r="BE98" s="8"/>
      <c r="BF98" s="8"/>
      <c r="BG98" s="8"/>
      <c r="BH98" s="61"/>
      <c r="BI98" s="59"/>
      <c r="BJ98" s="8"/>
      <c r="BK98" s="8"/>
      <c r="BL98" s="8"/>
      <c r="BM98" s="8"/>
    </row>
    <row r="99" spans="1:65" s="7" customFormat="1" ht="13.5">
      <c r="A99" s="26">
        <v>97</v>
      </c>
      <c r="B99" s="30"/>
      <c r="C99" s="75" t="s">
        <v>175</v>
      </c>
      <c r="D99" s="92" t="s">
        <v>23</v>
      </c>
      <c r="E99" s="28" t="s">
        <v>23</v>
      </c>
      <c r="F99" s="78" t="s">
        <v>2826</v>
      </c>
      <c r="G99" s="80" t="s">
        <v>255</v>
      </c>
      <c r="H99" s="27" t="s">
        <v>141</v>
      </c>
      <c r="I99" s="27" t="s">
        <v>159</v>
      </c>
      <c r="J99" s="39"/>
      <c r="K99" s="42"/>
      <c r="L99" s="33"/>
      <c r="M99" s="49"/>
      <c r="N99" s="44"/>
      <c r="O99" s="46" t="str" cm="1">
        <f t="array" ref="O99">_xlfn.IFNA(LOOKUP(2, 1/(MOD(COLUMN(P99:XFD99)-COLUMN(P99), 5)=2)/(P99:XFD99&lt;&gt;""), P99:XFD99),"Not Submitted")</f>
        <v>Not Submitted</v>
      </c>
      <c r="P99" s="33"/>
      <c r="Q99" s="33"/>
      <c r="R99" s="64"/>
      <c r="S99" s="34"/>
      <c r="T99" s="29"/>
      <c r="U99" s="63"/>
      <c r="V99" s="46"/>
      <c r="W99" s="46"/>
      <c r="X99" s="8"/>
      <c r="Y99" s="8"/>
      <c r="Z99" s="63"/>
      <c r="AA99" s="69"/>
      <c r="AB99" s="46"/>
      <c r="AC99" s="69"/>
      <c r="AD99" s="46"/>
      <c r="AE99" s="68"/>
      <c r="AF99" s="46"/>
      <c r="AG99" s="46"/>
      <c r="AH99" s="8"/>
      <c r="AI99" s="65"/>
      <c r="AJ99" s="59"/>
      <c r="AK99" s="8"/>
      <c r="AL99" s="8"/>
      <c r="AM99" s="8"/>
      <c r="AN99" s="65"/>
      <c r="AO99" s="59"/>
      <c r="AP99" s="8"/>
      <c r="AQ99" s="8"/>
      <c r="AR99" s="8"/>
      <c r="AS99" s="61"/>
      <c r="AT99" s="59"/>
      <c r="AU99" s="8"/>
      <c r="AV99" s="8"/>
      <c r="AW99" s="8"/>
      <c r="AX99" s="61"/>
      <c r="AY99" s="59"/>
      <c r="AZ99" s="8"/>
      <c r="BA99" s="8"/>
      <c r="BB99" s="8"/>
      <c r="BC99" s="61"/>
      <c r="BD99" s="59"/>
      <c r="BE99" s="8"/>
      <c r="BF99" s="8"/>
      <c r="BG99" s="8"/>
      <c r="BH99" s="61"/>
      <c r="BI99" s="59"/>
      <c r="BJ99" s="8"/>
      <c r="BK99" s="8"/>
      <c r="BL99" s="8"/>
      <c r="BM99" s="8"/>
    </row>
    <row r="100" spans="1:65" s="7" customFormat="1" ht="13.5">
      <c r="A100" s="26">
        <v>98</v>
      </c>
      <c r="B100" s="30"/>
      <c r="C100" s="75" t="s">
        <v>175</v>
      </c>
      <c r="D100" s="92" t="s">
        <v>23</v>
      </c>
      <c r="E100" s="28" t="s">
        <v>23</v>
      </c>
      <c r="F100" s="78" t="s">
        <v>2827</v>
      </c>
      <c r="G100" s="80" t="s">
        <v>2828</v>
      </c>
      <c r="H100" s="27" t="s">
        <v>141</v>
      </c>
      <c r="I100" s="27" t="s">
        <v>159</v>
      </c>
      <c r="J100" s="39"/>
      <c r="K100" s="42"/>
      <c r="L100" s="33"/>
      <c r="M100" s="49"/>
      <c r="N100" s="44"/>
      <c r="O100" s="46" t="str" cm="1">
        <f t="array" ref="O100">_xlfn.IFNA(LOOKUP(2, 1/(MOD(COLUMN(P100:XFD100)-COLUMN(P100), 5)=2)/(P100:XFD100&lt;&gt;""), P100:XFD100),"Not Submitted")</f>
        <v>Not Submitted</v>
      </c>
      <c r="P100" s="33"/>
      <c r="Q100" s="33"/>
      <c r="R100" s="64"/>
      <c r="S100" s="34"/>
      <c r="T100" s="29"/>
      <c r="U100" s="63"/>
      <c r="V100" s="46"/>
      <c r="W100" s="46"/>
      <c r="X100" s="8"/>
      <c r="Y100" s="8"/>
      <c r="Z100" s="63"/>
      <c r="AA100" s="69"/>
      <c r="AB100" s="46"/>
      <c r="AC100" s="69"/>
      <c r="AD100" s="46"/>
      <c r="AE100" s="68"/>
      <c r="AF100" s="46"/>
      <c r="AG100" s="46"/>
      <c r="AH100" s="8"/>
      <c r="AI100" s="65"/>
      <c r="AJ100" s="59"/>
      <c r="AK100" s="8"/>
      <c r="AL100" s="8"/>
      <c r="AM100" s="8"/>
      <c r="AN100" s="65"/>
      <c r="AO100" s="59"/>
      <c r="AP100" s="8"/>
      <c r="AQ100" s="8"/>
      <c r="AR100" s="8"/>
      <c r="AS100" s="61"/>
      <c r="AT100" s="59"/>
      <c r="AU100" s="8"/>
      <c r="AV100" s="8"/>
      <c r="AW100" s="8"/>
      <c r="AX100" s="61"/>
      <c r="AY100" s="59"/>
      <c r="AZ100" s="8"/>
      <c r="BA100" s="8"/>
      <c r="BB100" s="8"/>
      <c r="BC100" s="61"/>
      <c r="BD100" s="59"/>
      <c r="BE100" s="8"/>
      <c r="BF100" s="8"/>
      <c r="BG100" s="8"/>
      <c r="BH100" s="61"/>
      <c r="BI100" s="59"/>
      <c r="BJ100" s="8"/>
      <c r="BK100" s="8"/>
      <c r="BL100" s="8"/>
      <c r="BM100" s="8"/>
    </row>
    <row r="101" spans="1:65" s="7" customFormat="1" ht="13.5">
      <c r="A101" s="26">
        <v>99</v>
      </c>
      <c r="B101" s="30"/>
      <c r="C101" s="75" t="s">
        <v>175</v>
      </c>
      <c r="D101" s="92" t="s">
        <v>23</v>
      </c>
      <c r="E101" s="28" t="s">
        <v>23</v>
      </c>
      <c r="F101" s="78" t="s">
        <v>2829</v>
      </c>
      <c r="G101" s="80" t="s">
        <v>2830</v>
      </c>
      <c r="H101" s="27" t="s">
        <v>141</v>
      </c>
      <c r="I101" s="27" t="s">
        <v>142</v>
      </c>
      <c r="J101" s="39"/>
      <c r="K101" s="42"/>
      <c r="L101" s="33"/>
      <c r="M101" s="49"/>
      <c r="N101" s="44"/>
      <c r="O101" s="46" t="str" cm="1">
        <f t="array" ref="O101">_xlfn.IFNA(LOOKUP(2, 1/(MOD(COLUMN(P101:XFD101)-COLUMN(P101), 5)=2)/(P101:XFD101&lt;&gt;""), P101:XFD101),"Not Submitted")</f>
        <v>Not Submitted</v>
      </c>
      <c r="P101" s="33"/>
      <c r="Q101" s="33"/>
      <c r="R101" s="64"/>
      <c r="S101" s="34"/>
      <c r="T101" s="29"/>
      <c r="U101" s="63"/>
      <c r="V101" s="46"/>
      <c r="W101" s="46"/>
      <c r="X101" s="8"/>
      <c r="Y101" s="8"/>
      <c r="Z101" s="63"/>
      <c r="AA101" s="69"/>
      <c r="AB101" s="46"/>
      <c r="AC101" s="69"/>
      <c r="AD101" s="46"/>
      <c r="AE101" s="68"/>
      <c r="AF101" s="46"/>
      <c r="AG101" s="46"/>
      <c r="AH101" s="8"/>
      <c r="AI101" s="65"/>
      <c r="AJ101" s="59"/>
      <c r="AK101" s="8"/>
      <c r="AL101" s="8"/>
      <c r="AM101" s="8"/>
      <c r="AN101" s="65"/>
      <c r="AO101" s="59"/>
      <c r="AP101" s="8"/>
      <c r="AQ101" s="8"/>
      <c r="AR101" s="8"/>
      <c r="AS101" s="61"/>
      <c r="AT101" s="59"/>
      <c r="AU101" s="8"/>
      <c r="AV101" s="8"/>
      <c r="AW101" s="8"/>
      <c r="AX101" s="61"/>
      <c r="AY101" s="59"/>
      <c r="AZ101" s="8"/>
      <c r="BA101" s="8"/>
      <c r="BB101" s="8"/>
      <c r="BC101" s="61"/>
      <c r="BD101" s="59"/>
      <c r="BE101" s="8"/>
      <c r="BF101" s="8"/>
      <c r="BG101" s="8"/>
      <c r="BH101" s="61"/>
      <c r="BI101" s="59"/>
      <c r="BJ101" s="8"/>
      <c r="BK101" s="8"/>
      <c r="BL101" s="8"/>
      <c r="BM101" s="8"/>
    </row>
    <row r="102" spans="1:65" s="7" customFormat="1" ht="13.5">
      <c r="A102" s="26">
        <v>100</v>
      </c>
      <c r="B102" s="30"/>
      <c r="C102" s="75" t="s">
        <v>175</v>
      </c>
      <c r="D102" s="92" t="s">
        <v>23</v>
      </c>
      <c r="E102" s="28" t="s">
        <v>23</v>
      </c>
      <c r="F102" s="78" t="s">
        <v>2831</v>
      </c>
      <c r="G102" s="80" t="s">
        <v>2832</v>
      </c>
      <c r="H102" s="27" t="s">
        <v>141</v>
      </c>
      <c r="I102" s="27" t="s">
        <v>142</v>
      </c>
      <c r="J102" s="39"/>
      <c r="K102" s="42"/>
      <c r="L102" s="33"/>
      <c r="M102" s="49"/>
      <c r="N102" s="44"/>
      <c r="O102" s="46" t="str" cm="1">
        <f t="array" ref="O102">_xlfn.IFNA(LOOKUP(2, 1/(MOD(COLUMN(P102:XFD102)-COLUMN(P102), 5)=2)/(P102:XFD102&lt;&gt;""), P102:XFD102),"Not Submitted")</f>
        <v>Not Submitted</v>
      </c>
      <c r="P102" s="33"/>
      <c r="Q102" s="33"/>
      <c r="R102" s="64"/>
      <c r="S102" s="34"/>
      <c r="T102" s="29"/>
      <c r="U102" s="63"/>
      <c r="V102" s="46"/>
      <c r="W102" s="46"/>
      <c r="X102" s="8"/>
      <c r="Y102" s="8"/>
      <c r="Z102" s="63"/>
      <c r="AA102" s="69"/>
      <c r="AB102" s="46"/>
      <c r="AC102" s="69"/>
      <c r="AD102" s="46"/>
      <c r="AE102" s="68"/>
      <c r="AF102" s="46"/>
      <c r="AG102" s="46"/>
      <c r="AH102" s="8"/>
      <c r="AI102" s="65"/>
      <c r="AJ102" s="59"/>
      <c r="AK102" s="8"/>
      <c r="AL102" s="8"/>
      <c r="AM102" s="8"/>
      <c r="AN102" s="65"/>
      <c r="AO102" s="59"/>
      <c r="AP102" s="8"/>
      <c r="AQ102" s="8"/>
      <c r="AR102" s="8"/>
      <c r="AS102" s="61"/>
      <c r="AT102" s="59"/>
      <c r="AU102" s="8"/>
      <c r="AV102" s="8"/>
      <c r="AW102" s="8"/>
      <c r="AX102" s="61"/>
      <c r="AY102" s="59"/>
      <c r="AZ102" s="8"/>
      <c r="BA102" s="8"/>
      <c r="BB102" s="8"/>
      <c r="BC102" s="61"/>
      <c r="BD102" s="59"/>
      <c r="BE102" s="8"/>
      <c r="BF102" s="8"/>
      <c r="BG102" s="8"/>
      <c r="BH102" s="61"/>
      <c r="BI102" s="59"/>
      <c r="BJ102" s="8"/>
      <c r="BK102" s="8"/>
      <c r="BL102" s="8"/>
      <c r="BM102" s="8"/>
    </row>
    <row r="103" spans="1:65" s="7" customFormat="1" ht="13.5">
      <c r="A103" s="26">
        <v>101</v>
      </c>
      <c r="B103" s="30"/>
      <c r="C103" s="75" t="s">
        <v>175</v>
      </c>
      <c r="D103" s="92" t="s">
        <v>23</v>
      </c>
      <c r="E103" s="28" t="s">
        <v>23</v>
      </c>
      <c r="F103" s="78" t="s">
        <v>2833</v>
      </c>
      <c r="G103" s="80" t="s">
        <v>2733</v>
      </c>
      <c r="H103" s="27" t="s">
        <v>141</v>
      </c>
      <c r="I103" s="27" t="s">
        <v>142</v>
      </c>
      <c r="J103" s="39"/>
      <c r="K103" s="42"/>
      <c r="L103" s="33"/>
      <c r="M103" s="49"/>
      <c r="N103" s="44"/>
      <c r="O103" s="46" t="str" cm="1">
        <f t="array" ref="O103">_xlfn.IFNA(LOOKUP(2, 1/(MOD(COLUMN(P103:XFD103)-COLUMN(P103), 5)=2)/(P103:XFD103&lt;&gt;""), P103:XFD103),"Not Submitted")</f>
        <v>Not Submitted</v>
      </c>
      <c r="P103" s="33"/>
      <c r="Q103" s="33"/>
      <c r="R103" s="64"/>
      <c r="S103" s="34"/>
      <c r="T103" s="29"/>
      <c r="U103" s="63"/>
      <c r="V103" s="46"/>
      <c r="W103" s="46"/>
      <c r="X103" s="8"/>
      <c r="Y103" s="8"/>
      <c r="Z103" s="63"/>
      <c r="AA103" s="69"/>
      <c r="AB103" s="46"/>
      <c r="AC103" s="69"/>
      <c r="AD103" s="46"/>
      <c r="AE103" s="68"/>
      <c r="AF103" s="46"/>
      <c r="AG103" s="46"/>
      <c r="AH103" s="8"/>
      <c r="AI103" s="65"/>
      <c r="AJ103" s="59"/>
      <c r="AK103" s="8"/>
      <c r="AL103" s="8"/>
      <c r="AM103" s="8"/>
      <c r="AN103" s="65"/>
      <c r="AO103" s="59"/>
      <c r="AP103" s="8"/>
      <c r="AQ103" s="8"/>
      <c r="AR103" s="8"/>
      <c r="AS103" s="61"/>
      <c r="AT103" s="59"/>
      <c r="AU103" s="8"/>
      <c r="AV103" s="8"/>
      <c r="AW103" s="8"/>
      <c r="AX103" s="61"/>
      <c r="AY103" s="59"/>
      <c r="AZ103" s="8"/>
      <c r="BA103" s="8"/>
      <c r="BB103" s="8"/>
      <c r="BC103" s="61"/>
      <c r="BD103" s="59"/>
      <c r="BE103" s="8"/>
      <c r="BF103" s="8"/>
      <c r="BG103" s="8"/>
      <c r="BH103" s="61"/>
      <c r="BI103" s="59"/>
      <c r="BJ103" s="8"/>
      <c r="BK103" s="8"/>
      <c r="BL103" s="8"/>
      <c r="BM103" s="8"/>
    </row>
    <row r="104" spans="1:65" s="7" customFormat="1" ht="13.5">
      <c r="A104" s="26">
        <v>102</v>
      </c>
      <c r="B104" s="30"/>
      <c r="C104" s="75" t="s">
        <v>175</v>
      </c>
      <c r="D104" s="92" t="s">
        <v>23</v>
      </c>
      <c r="E104" s="28" t="s">
        <v>23</v>
      </c>
      <c r="F104" s="78" t="s">
        <v>2834</v>
      </c>
      <c r="G104" s="80" t="s">
        <v>2735</v>
      </c>
      <c r="H104" s="27" t="s">
        <v>141</v>
      </c>
      <c r="I104" s="27" t="s">
        <v>142</v>
      </c>
      <c r="J104" s="39"/>
      <c r="K104" s="42"/>
      <c r="L104" s="33"/>
      <c r="M104" s="49"/>
      <c r="N104" s="44"/>
      <c r="O104" s="46" t="str" cm="1">
        <f t="array" ref="O104">_xlfn.IFNA(LOOKUP(2, 1/(MOD(COLUMN(P104:XFD104)-COLUMN(P104), 5)=2)/(P104:XFD104&lt;&gt;""), P104:XFD104),"Not Submitted")</f>
        <v>Not Submitted</v>
      </c>
      <c r="P104" s="33"/>
      <c r="Q104" s="33"/>
      <c r="R104" s="64"/>
      <c r="S104" s="34"/>
      <c r="T104" s="29"/>
      <c r="U104" s="63"/>
      <c r="V104" s="46"/>
      <c r="W104" s="46"/>
      <c r="X104" s="8"/>
      <c r="Y104" s="8"/>
      <c r="Z104" s="63"/>
      <c r="AA104" s="69"/>
      <c r="AB104" s="46"/>
      <c r="AC104" s="69"/>
      <c r="AD104" s="46"/>
      <c r="AE104" s="68"/>
      <c r="AF104" s="46"/>
      <c r="AG104" s="46"/>
      <c r="AH104" s="8"/>
      <c r="AI104" s="65"/>
      <c r="AJ104" s="59"/>
      <c r="AK104" s="8"/>
      <c r="AL104" s="8"/>
      <c r="AM104" s="8"/>
      <c r="AN104" s="65"/>
      <c r="AO104" s="59"/>
      <c r="AP104" s="8"/>
      <c r="AQ104" s="8"/>
      <c r="AR104" s="8"/>
      <c r="AS104" s="61"/>
      <c r="AT104" s="59"/>
      <c r="AU104" s="8"/>
      <c r="AV104" s="8"/>
      <c r="AW104" s="8"/>
      <c r="AX104" s="61"/>
      <c r="AY104" s="59"/>
      <c r="AZ104" s="8"/>
      <c r="BA104" s="8"/>
      <c r="BB104" s="8"/>
      <c r="BC104" s="61"/>
      <c r="BD104" s="59"/>
      <c r="BE104" s="8"/>
      <c r="BF104" s="8"/>
      <c r="BG104" s="8"/>
      <c r="BH104" s="61"/>
      <c r="BI104" s="59"/>
      <c r="BJ104" s="8"/>
      <c r="BK104" s="8"/>
      <c r="BL104" s="8"/>
      <c r="BM104" s="8"/>
    </row>
    <row r="105" spans="1:65" s="7" customFormat="1" ht="13.5">
      <c r="A105" s="26">
        <v>103</v>
      </c>
      <c r="B105" s="30"/>
      <c r="C105" s="75" t="s">
        <v>175</v>
      </c>
      <c r="D105" s="92" t="s">
        <v>23</v>
      </c>
      <c r="E105" s="28" t="s">
        <v>23</v>
      </c>
      <c r="F105" s="78" t="s">
        <v>2835</v>
      </c>
      <c r="G105" s="80" t="s">
        <v>2836</v>
      </c>
      <c r="H105" s="27" t="s">
        <v>141</v>
      </c>
      <c r="I105" s="27" t="s">
        <v>142</v>
      </c>
      <c r="J105" s="39"/>
      <c r="K105" s="42"/>
      <c r="L105" s="33"/>
      <c r="M105" s="49"/>
      <c r="N105" s="44"/>
      <c r="O105" s="46" t="str" cm="1">
        <f t="array" ref="O105">_xlfn.IFNA(LOOKUP(2, 1/(MOD(COLUMN(P105:XFD105)-COLUMN(P105), 5)=2)/(P105:XFD105&lt;&gt;""), P105:XFD105),"Not Submitted")</f>
        <v>Not Submitted</v>
      </c>
      <c r="P105" s="33"/>
      <c r="Q105" s="33"/>
      <c r="R105" s="64"/>
      <c r="S105" s="34"/>
      <c r="T105" s="29"/>
      <c r="U105" s="63"/>
      <c r="V105" s="46"/>
      <c r="W105" s="46"/>
      <c r="X105" s="8"/>
      <c r="Y105" s="8"/>
      <c r="Z105" s="63"/>
      <c r="AA105" s="69"/>
      <c r="AB105" s="46"/>
      <c r="AC105" s="69"/>
      <c r="AD105" s="46"/>
      <c r="AE105" s="68"/>
      <c r="AF105" s="46"/>
      <c r="AG105" s="46"/>
      <c r="AH105" s="8"/>
      <c r="AI105" s="65"/>
      <c r="AJ105" s="59"/>
      <c r="AK105" s="8"/>
      <c r="AL105" s="8"/>
      <c r="AM105" s="8"/>
      <c r="AN105" s="65"/>
      <c r="AO105" s="59"/>
      <c r="AP105" s="8"/>
      <c r="AQ105" s="8"/>
      <c r="AR105" s="8"/>
      <c r="AS105" s="61"/>
      <c r="AT105" s="59"/>
      <c r="AU105" s="8"/>
      <c r="AV105" s="8"/>
      <c r="AW105" s="8"/>
      <c r="AX105" s="61"/>
      <c r="AY105" s="59"/>
      <c r="AZ105" s="8"/>
      <c r="BA105" s="8"/>
      <c r="BB105" s="8"/>
      <c r="BC105" s="61"/>
      <c r="BD105" s="59"/>
      <c r="BE105" s="8"/>
      <c r="BF105" s="8"/>
      <c r="BG105" s="8"/>
      <c r="BH105" s="61"/>
      <c r="BI105" s="59"/>
      <c r="BJ105" s="8"/>
      <c r="BK105" s="8"/>
      <c r="BL105" s="8"/>
      <c r="BM105" s="8"/>
    </row>
    <row r="106" spans="1:65" s="7" customFormat="1" ht="13.5">
      <c r="A106" s="26">
        <v>104</v>
      </c>
      <c r="B106" s="30"/>
      <c r="C106" s="75" t="s">
        <v>175</v>
      </c>
      <c r="D106" s="92" t="s">
        <v>23</v>
      </c>
      <c r="E106" s="28" t="s">
        <v>23</v>
      </c>
      <c r="F106" s="78" t="s">
        <v>2837</v>
      </c>
      <c r="G106" s="80" t="s">
        <v>2838</v>
      </c>
      <c r="H106" s="27" t="s">
        <v>141</v>
      </c>
      <c r="I106" s="27" t="s">
        <v>142</v>
      </c>
      <c r="J106" s="39"/>
      <c r="K106" s="42"/>
      <c r="L106" s="33"/>
      <c r="M106" s="49"/>
      <c r="N106" s="44"/>
      <c r="O106" s="46" t="str" cm="1">
        <f t="array" ref="O106">_xlfn.IFNA(LOOKUP(2, 1/(MOD(COLUMN(P106:XFD106)-COLUMN(P106), 5)=2)/(P106:XFD106&lt;&gt;""), P106:XFD106),"Not Submitted")</f>
        <v>Not Submitted</v>
      </c>
      <c r="P106" s="33"/>
      <c r="Q106" s="33"/>
      <c r="R106" s="64"/>
      <c r="S106" s="34"/>
      <c r="T106" s="29"/>
      <c r="U106" s="63"/>
      <c r="V106" s="46"/>
      <c r="W106" s="46"/>
      <c r="X106" s="8"/>
      <c r="Y106" s="8"/>
      <c r="Z106" s="63"/>
      <c r="AA106" s="69"/>
      <c r="AB106" s="46"/>
      <c r="AC106" s="69"/>
      <c r="AD106" s="46"/>
      <c r="AE106" s="68"/>
      <c r="AF106" s="46"/>
      <c r="AG106" s="46"/>
      <c r="AH106" s="8"/>
      <c r="AI106" s="65"/>
      <c r="AJ106" s="59"/>
      <c r="AK106" s="8"/>
      <c r="AL106" s="8"/>
      <c r="AM106" s="8"/>
      <c r="AN106" s="65"/>
      <c r="AO106" s="59"/>
      <c r="AP106" s="8"/>
      <c r="AQ106" s="8"/>
      <c r="AR106" s="8"/>
      <c r="AS106" s="61"/>
      <c r="AT106" s="59"/>
      <c r="AU106" s="8"/>
      <c r="AV106" s="8"/>
      <c r="AW106" s="8"/>
      <c r="AX106" s="61"/>
      <c r="AY106" s="59"/>
      <c r="AZ106" s="8"/>
      <c r="BA106" s="8"/>
      <c r="BB106" s="8"/>
      <c r="BC106" s="61"/>
      <c r="BD106" s="59"/>
      <c r="BE106" s="8"/>
      <c r="BF106" s="8"/>
      <c r="BG106" s="8"/>
      <c r="BH106" s="61"/>
      <c r="BI106" s="59"/>
      <c r="BJ106" s="8"/>
      <c r="BK106" s="8"/>
      <c r="BL106" s="8"/>
      <c r="BM106" s="8"/>
    </row>
    <row r="107" spans="1:65" s="7" customFormat="1" ht="13.5">
      <c r="A107" s="26">
        <v>105</v>
      </c>
      <c r="B107" s="30"/>
      <c r="C107" s="75" t="s">
        <v>175</v>
      </c>
      <c r="D107" s="92" t="s">
        <v>23</v>
      </c>
      <c r="E107" s="28" t="s">
        <v>23</v>
      </c>
      <c r="F107" s="78" t="s">
        <v>2839</v>
      </c>
      <c r="G107" s="80" t="s">
        <v>2840</v>
      </c>
      <c r="H107" s="27" t="s">
        <v>141</v>
      </c>
      <c r="I107" s="27" t="s">
        <v>159</v>
      </c>
      <c r="J107" s="39"/>
      <c r="K107" s="42"/>
      <c r="L107" s="33"/>
      <c r="M107" s="49"/>
      <c r="N107" s="44"/>
      <c r="O107" s="46" t="str" cm="1">
        <f t="array" ref="O107">_xlfn.IFNA(LOOKUP(2, 1/(MOD(COLUMN(P107:XFD107)-COLUMN(P107), 5)=2)/(P107:XFD107&lt;&gt;""), P107:XFD107),"Not Submitted")</f>
        <v>Not Submitted</v>
      </c>
      <c r="P107" s="33"/>
      <c r="Q107" s="33"/>
      <c r="R107" s="64"/>
      <c r="S107" s="34"/>
      <c r="T107" s="29"/>
      <c r="U107" s="63"/>
      <c r="V107" s="46"/>
      <c r="W107" s="46"/>
      <c r="X107" s="8"/>
      <c r="Y107" s="8"/>
      <c r="Z107" s="63"/>
      <c r="AA107" s="69"/>
      <c r="AB107" s="46"/>
      <c r="AC107" s="69"/>
      <c r="AD107" s="46"/>
      <c r="AE107" s="68"/>
      <c r="AF107" s="46"/>
      <c r="AG107" s="46"/>
      <c r="AH107" s="8"/>
      <c r="AI107" s="65"/>
      <c r="AJ107" s="59"/>
      <c r="AK107" s="8"/>
      <c r="AL107" s="8"/>
      <c r="AM107" s="8"/>
      <c r="AN107" s="65"/>
      <c r="AO107" s="59"/>
      <c r="AP107" s="8"/>
      <c r="AQ107" s="8"/>
      <c r="AR107" s="8"/>
      <c r="AS107" s="61"/>
      <c r="AT107" s="59"/>
      <c r="AU107" s="8"/>
      <c r="AV107" s="8"/>
      <c r="AW107" s="8"/>
      <c r="AX107" s="61"/>
      <c r="AY107" s="59"/>
      <c r="AZ107" s="8"/>
      <c r="BA107" s="8"/>
      <c r="BB107" s="8"/>
      <c r="BC107" s="61"/>
      <c r="BD107" s="59"/>
      <c r="BE107" s="8"/>
      <c r="BF107" s="8"/>
      <c r="BG107" s="8"/>
      <c r="BH107" s="61"/>
      <c r="BI107" s="59"/>
      <c r="BJ107" s="8"/>
      <c r="BK107" s="8"/>
      <c r="BL107" s="8"/>
      <c r="BM107" s="8"/>
    </row>
    <row r="108" spans="1:65" s="7" customFormat="1" ht="13.5">
      <c r="A108" s="26">
        <v>106</v>
      </c>
      <c r="B108" s="30"/>
      <c r="C108" s="75" t="s">
        <v>175</v>
      </c>
      <c r="D108" s="92" t="s">
        <v>23</v>
      </c>
      <c r="E108" s="28" t="s">
        <v>23</v>
      </c>
      <c r="F108" s="78" t="s">
        <v>2841</v>
      </c>
      <c r="G108" s="80" t="s">
        <v>2842</v>
      </c>
      <c r="H108" s="27" t="s">
        <v>141</v>
      </c>
      <c r="I108" s="27" t="s">
        <v>142</v>
      </c>
      <c r="J108" s="39"/>
      <c r="K108" s="42"/>
      <c r="L108" s="33"/>
      <c r="M108" s="49"/>
      <c r="N108" s="44"/>
      <c r="O108" s="46" t="str" cm="1">
        <f t="array" ref="O108">_xlfn.IFNA(LOOKUP(2, 1/(MOD(COLUMN(P108:XFD108)-COLUMN(P108), 5)=2)/(P108:XFD108&lt;&gt;""), P108:XFD108),"Not Submitted")</f>
        <v>Not Submitted</v>
      </c>
      <c r="P108" s="33"/>
      <c r="Q108" s="33"/>
      <c r="R108" s="64"/>
      <c r="S108" s="34"/>
      <c r="T108" s="29"/>
      <c r="U108" s="63"/>
      <c r="V108" s="46"/>
      <c r="W108" s="46"/>
      <c r="X108" s="8"/>
      <c r="Y108" s="8"/>
      <c r="Z108" s="63"/>
      <c r="AA108" s="69"/>
      <c r="AB108" s="46"/>
      <c r="AC108" s="69"/>
      <c r="AD108" s="46"/>
      <c r="AE108" s="68"/>
      <c r="AF108" s="46"/>
      <c r="AG108" s="46"/>
      <c r="AH108" s="8"/>
      <c r="AI108" s="65"/>
      <c r="AJ108" s="59"/>
      <c r="AK108" s="8"/>
      <c r="AL108" s="8"/>
      <c r="AM108" s="8"/>
      <c r="AN108" s="65"/>
      <c r="AO108" s="59"/>
      <c r="AP108" s="8"/>
      <c r="AQ108" s="8"/>
      <c r="AR108" s="8"/>
      <c r="AS108" s="61"/>
      <c r="AT108" s="59"/>
      <c r="AU108" s="8"/>
      <c r="AV108" s="8"/>
      <c r="AW108" s="8"/>
      <c r="AX108" s="61"/>
      <c r="AY108" s="59"/>
      <c r="AZ108" s="8"/>
      <c r="BA108" s="8"/>
      <c r="BB108" s="8"/>
      <c r="BC108" s="61"/>
      <c r="BD108" s="59"/>
      <c r="BE108" s="8"/>
      <c r="BF108" s="8"/>
      <c r="BG108" s="8"/>
      <c r="BH108" s="61"/>
      <c r="BI108" s="59"/>
      <c r="BJ108" s="8"/>
      <c r="BK108" s="8"/>
      <c r="BL108" s="8"/>
      <c r="BM108" s="8"/>
    </row>
    <row r="109" spans="1:65" s="7" customFormat="1" ht="13.5">
      <c r="A109" s="26">
        <v>107</v>
      </c>
      <c r="B109" s="30"/>
      <c r="C109" s="75" t="s">
        <v>175</v>
      </c>
      <c r="D109" s="92" t="s">
        <v>23</v>
      </c>
      <c r="E109" s="28" t="s">
        <v>23</v>
      </c>
      <c r="F109" s="78" t="s">
        <v>2843</v>
      </c>
      <c r="G109" s="80" t="s">
        <v>2844</v>
      </c>
      <c r="H109" s="27" t="s">
        <v>141</v>
      </c>
      <c r="I109" s="27" t="s">
        <v>142</v>
      </c>
      <c r="J109" s="39"/>
      <c r="K109" s="42"/>
      <c r="L109" s="33"/>
      <c r="M109" s="49"/>
      <c r="N109" s="44"/>
      <c r="O109" s="46" t="str" cm="1">
        <f t="array" ref="O109">_xlfn.IFNA(LOOKUP(2, 1/(MOD(COLUMN(P109:XFD109)-COLUMN(P109), 5)=2)/(P109:XFD109&lt;&gt;""), P109:XFD109),"Not Submitted")</f>
        <v>Not Submitted</v>
      </c>
      <c r="P109" s="33"/>
      <c r="Q109" s="33"/>
      <c r="R109" s="64"/>
      <c r="S109" s="34"/>
      <c r="T109" s="29"/>
      <c r="U109" s="63"/>
      <c r="V109" s="46"/>
      <c r="W109" s="46"/>
      <c r="X109" s="8"/>
      <c r="Y109" s="8"/>
      <c r="Z109" s="63"/>
      <c r="AA109" s="69"/>
      <c r="AB109" s="46"/>
      <c r="AC109" s="69"/>
      <c r="AD109" s="46"/>
      <c r="AE109" s="68"/>
      <c r="AF109" s="46"/>
      <c r="AG109" s="46"/>
      <c r="AH109" s="8"/>
      <c r="AI109" s="65"/>
      <c r="AJ109" s="59"/>
      <c r="AK109" s="8"/>
      <c r="AL109" s="8"/>
      <c r="AM109" s="8"/>
      <c r="AN109" s="65"/>
      <c r="AO109" s="59"/>
      <c r="AP109" s="8"/>
      <c r="AQ109" s="8"/>
      <c r="AR109" s="8"/>
      <c r="AS109" s="61"/>
      <c r="AT109" s="59"/>
      <c r="AU109" s="8"/>
      <c r="AV109" s="8"/>
      <c r="AW109" s="8"/>
      <c r="AX109" s="61"/>
      <c r="AY109" s="59"/>
      <c r="AZ109" s="8"/>
      <c r="BA109" s="8"/>
      <c r="BB109" s="8"/>
      <c r="BC109" s="61"/>
      <c r="BD109" s="59"/>
      <c r="BE109" s="8"/>
      <c r="BF109" s="8"/>
      <c r="BG109" s="8"/>
      <c r="BH109" s="61"/>
      <c r="BI109" s="59"/>
      <c r="BJ109" s="8"/>
      <c r="BK109" s="8"/>
      <c r="BL109" s="8"/>
      <c r="BM109" s="8"/>
    </row>
    <row r="110" spans="1:65" s="7" customFormat="1" ht="13.5">
      <c r="A110" s="26">
        <v>108</v>
      </c>
      <c r="B110" s="30"/>
      <c r="C110" s="75" t="s">
        <v>175</v>
      </c>
      <c r="D110" s="92" t="s">
        <v>23</v>
      </c>
      <c r="E110" s="28" t="s">
        <v>23</v>
      </c>
      <c r="F110" s="78" t="s">
        <v>2845</v>
      </c>
      <c r="G110" s="80" t="s">
        <v>2846</v>
      </c>
      <c r="H110" s="27" t="s">
        <v>141</v>
      </c>
      <c r="I110" s="27" t="s">
        <v>159</v>
      </c>
      <c r="J110" s="39"/>
      <c r="K110" s="42"/>
      <c r="L110" s="33"/>
      <c r="M110" s="49"/>
      <c r="N110" s="44"/>
      <c r="O110" s="46" t="str" cm="1">
        <f t="array" ref="O110">_xlfn.IFNA(LOOKUP(2, 1/(MOD(COLUMN(P110:XFD110)-COLUMN(P110), 5)=2)/(P110:XFD110&lt;&gt;""), P110:XFD110),"Not Submitted")</f>
        <v>Not Submitted</v>
      </c>
      <c r="P110" s="33"/>
      <c r="Q110" s="33"/>
      <c r="R110" s="64"/>
      <c r="S110" s="34"/>
      <c r="T110" s="29"/>
      <c r="U110" s="63"/>
      <c r="V110" s="46"/>
      <c r="W110" s="46"/>
      <c r="X110" s="8"/>
      <c r="Y110" s="8"/>
      <c r="Z110" s="63"/>
      <c r="AA110" s="69"/>
      <c r="AB110" s="46"/>
      <c r="AC110" s="69"/>
      <c r="AD110" s="46"/>
      <c r="AE110" s="68"/>
      <c r="AF110" s="46"/>
      <c r="AG110" s="46"/>
      <c r="AH110" s="8"/>
      <c r="AI110" s="65"/>
      <c r="AJ110" s="59"/>
      <c r="AK110" s="8"/>
      <c r="AL110" s="8"/>
      <c r="AM110" s="8"/>
      <c r="AN110" s="65"/>
      <c r="AO110" s="59"/>
      <c r="AP110" s="8"/>
      <c r="AQ110" s="8"/>
      <c r="AR110" s="8"/>
      <c r="AS110" s="61"/>
      <c r="AT110" s="59"/>
      <c r="AU110" s="8"/>
      <c r="AV110" s="8"/>
      <c r="AW110" s="8"/>
      <c r="AX110" s="61"/>
      <c r="AY110" s="59"/>
      <c r="AZ110" s="8"/>
      <c r="BA110" s="8"/>
      <c r="BB110" s="8"/>
      <c r="BC110" s="61"/>
      <c r="BD110" s="59"/>
      <c r="BE110" s="8"/>
      <c r="BF110" s="8"/>
      <c r="BG110" s="8"/>
      <c r="BH110" s="61"/>
      <c r="BI110" s="59"/>
      <c r="BJ110" s="8"/>
      <c r="BK110" s="8"/>
      <c r="BL110" s="8"/>
      <c r="BM110" s="8"/>
    </row>
    <row r="111" spans="1:65" s="7" customFormat="1" ht="27">
      <c r="A111" s="26">
        <v>109</v>
      </c>
      <c r="B111" s="26">
        <v>84</v>
      </c>
      <c r="C111" s="75" t="s">
        <v>175</v>
      </c>
      <c r="D111" s="92" t="s">
        <v>23</v>
      </c>
      <c r="E111" s="28" t="s">
        <v>23</v>
      </c>
      <c r="F111" s="78" t="s">
        <v>2847</v>
      </c>
      <c r="G111" s="80" t="s">
        <v>2848</v>
      </c>
      <c r="H111" s="27" t="s">
        <v>141</v>
      </c>
      <c r="I111" s="27" t="s">
        <v>142</v>
      </c>
      <c r="J111" s="39"/>
      <c r="K111" s="42"/>
      <c r="L111" s="33"/>
      <c r="M111" s="49"/>
      <c r="N111" s="44"/>
      <c r="O111" s="46" t="str" cm="1">
        <f t="array" ref="O111">_xlfn.IFNA(LOOKUP(2, 1/(MOD(COLUMN(P111:XFD111)-COLUMN(P111), 5)=2)/(P111:XFD111&lt;&gt;""), P111:XFD111),"Not Submitted")</f>
        <v>Not Submitted</v>
      </c>
      <c r="P111" s="33"/>
      <c r="Q111" s="33"/>
      <c r="R111" s="64"/>
      <c r="S111" s="34"/>
      <c r="T111" s="29"/>
      <c r="U111" s="63"/>
      <c r="V111" s="46"/>
      <c r="W111" s="46"/>
      <c r="X111" s="8"/>
      <c r="Y111" s="8"/>
      <c r="Z111" s="63"/>
      <c r="AA111" s="69"/>
      <c r="AB111" s="46"/>
      <c r="AC111" s="69"/>
      <c r="AD111" s="46"/>
      <c r="AE111" s="68"/>
      <c r="AF111" s="46"/>
      <c r="AG111" s="46"/>
      <c r="AH111" s="8"/>
      <c r="AI111" s="65"/>
      <c r="AJ111" s="59"/>
      <c r="AK111" s="8"/>
      <c r="AL111" s="8"/>
      <c r="AM111" s="8"/>
      <c r="AN111" s="65"/>
      <c r="AO111" s="59"/>
      <c r="AP111" s="8"/>
      <c r="AQ111" s="8"/>
      <c r="AR111" s="8"/>
      <c r="AS111" s="61"/>
      <c r="AT111" s="59"/>
      <c r="AU111" s="8"/>
      <c r="AV111" s="8"/>
      <c r="AW111" s="8"/>
      <c r="AX111" s="61"/>
      <c r="AY111" s="59"/>
      <c r="AZ111" s="8"/>
      <c r="BA111" s="8"/>
      <c r="BB111" s="8"/>
      <c r="BC111" s="61"/>
      <c r="BD111" s="59"/>
      <c r="BE111" s="8"/>
      <c r="BF111" s="8"/>
      <c r="BG111" s="8"/>
      <c r="BH111" s="61"/>
      <c r="BI111" s="59"/>
      <c r="BJ111" s="8"/>
      <c r="BK111" s="8"/>
      <c r="BL111" s="8"/>
      <c r="BM111" s="8"/>
    </row>
    <row r="112" spans="1:65" s="7" customFormat="1" ht="13.5">
      <c r="A112" s="26">
        <v>110</v>
      </c>
      <c r="B112" s="26">
        <v>85</v>
      </c>
      <c r="C112" s="75" t="s">
        <v>175</v>
      </c>
      <c r="D112" s="92" t="s">
        <v>23</v>
      </c>
      <c r="E112" s="28" t="s">
        <v>23</v>
      </c>
      <c r="F112" s="78" t="s">
        <v>2849</v>
      </c>
      <c r="G112" s="80" t="s">
        <v>2850</v>
      </c>
      <c r="H112" s="27" t="s">
        <v>141</v>
      </c>
      <c r="I112" s="27" t="s">
        <v>142</v>
      </c>
      <c r="J112" s="39"/>
      <c r="K112" s="42"/>
      <c r="L112" s="33"/>
      <c r="M112" s="49"/>
      <c r="N112" s="44"/>
      <c r="O112" s="46" t="str" cm="1">
        <f t="array" ref="O112">_xlfn.IFNA(LOOKUP(2, 1/(MOD(COLUMN(P112:XFD112)-COLUMN(P112), 5)=2)/(P112:XFD112&lt;&gt;""), P112:XFD112),"Not Submitted")</f>
        <v>Not Submitted</v>
      </c>
      <c r="P112" s="33"/>
      <c r="Q112" s="33"/>
      <c r="R112" s="64"/>
      <c r="S112" s="34"/>
      <c r="T112" s="29"/>
      <c r="U112" s="63"/>
      <c r="V112" s="46"/>
      <c r="W112" s="46"/>
      <c r="X112" s="8"/>
      <c r="Y112" s="8"/>
      <c r="Z112" s="63"/>
      <c r="AA112" s="69"/>
      <c r="AB112" s="46"/>
      <c r="AC112" s="69"/>
      <c r="AD112" s="46"/>
      <c r="AE112" s="68"/>
      <c r="AF112" s="46"/>
      <c r="AG112" s="46"/>
      <c r="AH112" s="8"/>
      <c r="AI112" s="65"/>
      <c r="AJ112" s="59"/>
      <c r="AK112" s="8"/>
      <c r="AL112" s="8"/>
      <c r="AM112" s="8"/>
      <c r="AN112" s="65"/>
      <c r="AO112" s="59"/>
      <c r="AP112" s="8"/>
      <c r="AQ112" s="8"/>
      <c r="AR112" s="8"/>
      <c r="AS112" s="61"/>
      <c r="AT112" s="59"/>
      <c r="AU112" s="8"/>
      <c r="AV112" s="8"/>
      <c r="AW112" s="8"/>
      <c r="AX112" s="61"/>
      <c r="AY112" s="59"/>
      <c r="AZ112" s="8"/>
      <c r="BA112" s="8"/>
      <c r="BB112" s="8"/>
      <c r="BC112" s="61"/>
      <c r="BD112" s="59"/>
      <c r="BE112" s="8"/>
      <c r="BF112" s="8"/>
      <c r="BG112" s="8"/>
      <c r="BH112" s="61"/>
      <c r="BI112" s="59"/>
      <c r="BJ112" s="8"/>
      <c r="BK112" s="8"/>
      <c r="BL112" s="8"/>
      <c r="BM112" s="8"/>
    </row>
    <row r="113" spans="1:65" s="7" customFormat="1" ht="13.5">
      <c r="A113" s="26">
        <v>111</v>
      </c>
      <c r="B113" s="26">
        <v>86</v>
      </c>
      <c r="C113" s="75" t="s">
        <v>175</v>
      </c>
      <c r="D113" s="92" t="s">
        <v>23</v>
      </c>
      <c r="E113" s="28" t="s">
        <v>23</v>
      </c>
      <c r="F113" s="78" t="s">
        <v>2851</v>
      </c>
      <c r="G113" s="80" t="s">
        <v>2852</v>
      </c>
      <c r="H113" s="27" t="s">
        <v>141</v>
      </c>
      <c r="I113" s="27" t="s">
        <v>159</v>
      </c>
      <c r="J113" s="39"/>
      <c r="K113" s="42"/>
      <c r="L113" s="33"/>
      <c r="M113" s="49"/>
      <c r="N113" s="44"/>
      <c r="O113" s="46" t="str" cm="1">
        <f t="array" ref="O113">_xlfn.IFNA(LOOKUP(2, 1/(MOD(COLUMN(P113:XFD113)-COLUMN(P113), 5)=2)/(P113:XFD113&lt;&gt;""), P113:XFD113),"Not Submitted")</f>
        <v>Not Submitted</v>
      </c>
      <c r="P113" s="33"/>
      <c r="Q113" s="33"/>
      <c r="R113" s="64"/>
      <c r="S113" s="34"/>
      <c r="T113" s="29"/>
      <c r="U113" s="63"/>
      <c r="V113" s="46"/>
      <c r="W113" s="46"/>
      <c r="X113" s="8"/>
      <c r="Y113" s="8"/>
      <c r="Z113" s="63"/>
      <c r="AA113" s="69"/>
      <c r="AB113" s="46"/>
      <c r="AC113" s="69"/>
      <c r="AD113" s="46"/>
      <c r="AE113" s="68"/>
      <c r="AF113" s="46"/>
      <c r="AG113" s="46"/>
      <c r="AH113" s="8"/>
      <c r="AI113" s="65"/>
      <c r="AJ113" s="59"/>
      <c r="AK113" s="8"/>
      <c r="AL113" s="8"/>
      <c r="AM113" s="8"/>
      <c r="AN113" s="65"/>
      <c r="AO113" s="59"/>
      <c r="AP113" s="8"/>
      <c r="AQ113" s="8"/>
      <c r="AR113" s="8"/>
      <c r="AS113" s="61"/>
      <c r="AT113" s="59"/>
      <c r="AU113" s="8"/>
      <c r="AV113" s="8"/>
      <c r="AW113" s="8"/>
      <c r="AX113" s="61"/>
      <c r="AY113" s="59"/>
      <c r="AZ113" s="8"/>
      <c r="BA113" s="8"/>
      <c r="BB113" s="8"/>
      <c r="BC113" s="61"/>
      <c r="BD113" s="59"/>
      <c r="BE113" s="8"/>
      <c r="BF113" s="8"/>
      <c r="BG113" s="8"/>
      <c r="BH113" s="61"/>
      <c r="BI113" s="59"/>
      <c r="BJ113" s="8"/>
      <c r="BK113" s="8"/>
      <c r="BL113" s="8"/>
      <c r="BM113" s="8"/>
    </row>
    <row r="114" spans="1:65" s="7" customFormat="1" ht="13.5">
      <c r="A114" s="26">
        <v>112</v>
      </c>
      <c r="B114" s="30"/>
      <c r="C114" s="75" t="s">
        <v>175</v>
      </c>
      <c r="D114" s="92" t="s">
        <v>23</v>
      </c>
      <c r="E114" s="28" t="s">
        <v>23</v>
      </c>
      <c r="F114" s="78" t="s">
        <v>2853</v>
      </c>
      <c r="G114" s="80" t="s">
        <v>2854</v>
      </c>
      <c r="H114" s="27" t="s">
        <v>141</v>
      </c>
      <c r="I114" s="27" t="s">
        <v>142</v>
      </c>
      <c r="J114" s="39"/>
      <c r="K114" s="42"/>
      <c r="L114" s="33"/>
      <c r="M114" s="49"/>
      <c r="N114" s="44"/>
      <c r="O114" s="46" t="str" cm="1">
        <f t="array" ref="O114">_xlfn.IFNA(LOOKUP(2, 1/(MOD(COLUMN(P114:XFD114)-COLUMN(P114), 5)=2)/(P114:XFD114&lt;&gt;""), P114:XFD114),"Not Submitted")</f>
        <v>Not Submitted</v>
      </c>
      <c r="P114" s="33"/>
      <c r="Q114" s="33"/>
      <c r="R114" s="64"/>
      <c r="S114" s="34"/>
      <c r="T114" s="29"/>
      <c r="U114" s="63"/>
      <c r="V114" s="46"/>
      <c r="W114" s="46"/>
      <c r="X114" s="8"/>
      <c r="Y114" s="8"/>
      <c r="Z114" s="63"/>
      <c r="AA114" s="69"/>
      <c r="AB114" s="46"/>
      <c r="AC114" s="69"/>
      <c r="AD114" s="46"/>
      <c r="AE114" s="68"/>
      <c r="AF114" s="46"/>
      <c r="AG114" s="46"/>
      <c r="AH114" s="8"/>
      <c r="AI114" s="65"/>
      <c r="AJ114" s="59"/>
      <c r="AK114" s="8"/>
      <c r="AL114" s="8"/>
      <c r="AM114" s="8"/>
      <c r="AN114" s="65"/>
      <c r="AO114" s="59"/>
      <c r="AP114" s="8"/>
      <c r="AQ114" s="8"/>
      <c r="AR114" s="8"/>
      <c r="AS114" s="61"/>
      <c r="AT114" s="59"/>
      <c r="AU114" s="8"/>
      <c r="AV114" s="8"/>
      <c r="AW114" s="8"/>
      <c r="AX114" s="61"/>
      <c r="AY114" s="59"/>
      <c r="AZ114" s="8"/>
      <c r="BA114" s="8"/>
      <c r="BB114" s="8"/>
      <c r="BC114" s="61"/>
      <c r="BD114" s="59"/>
      <c r="BE114" s="8"/>
      <c r="BF114" s="8"/>
      <c r="BG114" s="8"/>
      <c r="BH114" s="61"/>
      <c r="BI114" s="59"/>
      <c r="BJ114" s="8"/>
      <c r="BK114" s="8"/>
      <c r="BL114" s="8"/>
      <c r="BM114" s="8"/>
    </row>
    <row r="115" spans="1:65" s="7" customFormat="1" ht="13.5">
      <c r="A115" s="26">
        <v>113</v>
      </c>
      <c r="B115" s="30"/>
      <c r="C115" s="75" t="s">
        <v>175</v>
      </c>
      <c r="D115" s="92" t="s">
        <v>23</v>
      </c>
      <c r="E115" s="28" t="s">
        <v>23</v>
      </c>
      <c r="F115" s="78" t="s">
        <v>2855</v>
      </c>
      <c r="G115" s="80" t="s">
        <v>193</v>
      </c>
      <c r="H115" s="27"/>
      <c r="I115" s="27"/>
      <c r="J115" s="39"/>
      <c r="K115" s="42"/>
      <c r="L115" s="33"/>
      <c r="M115" s="49"/>
      <c r="N115" s="44"/>
      <c r="O115" s="46" t="str" cm="1">
        <f t="array" ref="O115">_xlfn.IFNA(LOOKUP(2, 1/(MOD(COLUMN(P115:XFD115)-COLUMN(P115), 5)=2)/(P115:XFD115&lt;&gt;""), P115:XFD115),"Not Submitted")</f>
        <v>Not Submitted</v>
      </c>
      <c r="P115" s="33"/>
      <c r="Q115" s="33"/>
      <c r="R115" s="64"/>
      <c r="S115" s="34"/>
      <c r="T115" s="65"/>
      <c r="U115" s="63"/>
      <c r="V115" s="69"/>
      <c r="W115" s="46"/>
      <c r="X115" s="8"/>
      <c r="Y115" s="8"/>
      <c r="Z115" s="63"/>
      <c r="AA115" s="69"/>
      <c r="AB115" s="46"/>
      <c r="AC115" s="69"/>
      <c r="AD115" s="46"/>
      <c r="AE115" s="68"/>
      <c r="AF115" s="46"/>
      <c r="AG115" s="46"/>
      <c r="AH115" s="8"/>
      <c r="AI115" s="65"/>
      <c r="AJ115" s="59"/>
      <c r="AK115" s="8"/>
      <c r="AL115" s="8"/>
      <c r="AM115" s="8"/>
      <c r="AN115" s="65"/>
      <c r="AO115" s="59"/>
      <c r="AP115" s="8"/>
      <c r="AQ115" s="8"/>
      <c r="AR115" s="8"/>
      <c r="AS115" s="61"/>
      <c r="AT115" s="59"/>
      <c r="AU115" s="8"/>
      <c r="AV115" s="8"/>
      <c r="AW115" s="8"/>
      <c r="AX115" s="61"/>
      <c r="AY115" s="59"/>
      <c r="AZ115" s="8"/>
      <c r="BA115" s="8"/>
      <c r="BB115" s="8"/>
      <c r="BC115" s="61"/>
      <c r="BD115" s="59"/>
      <c r="BE115" s="8"/>
      <c r="BF115" s="8"/>
      <c r="BG115" s="8"/>
      <c r="BH115" s="61"/>
      <c r="BI115" s="59"/>
      <c r="BJ115" s="8"/>
      <c r="BK115" s="8"/>
      <c r="BL115" s="8"/>
      <c r="BM115" s="8"/>
    </row>
    <row r="116" spans="1:65" s="7" customFormat="1" ht="13.5">
      <c r="A116" s="26">
        <v>114</v>
      </c>
      <c r="B116" s="30"/>
      <c r="C116" s="75" t="s">
        <v>175</v>
      </c>
      <c r="D116" s="92" t="s">
        <v>23</v>
      </c>
      <c r="E116" s="28" t="s">
        <v>23</v>
      </c>
      <c r="F116" s="78" t="s">
        <v>2856</v>
      </c>
      <c r="G116" s="80" t="s">
        <v>2857</v>
      </c>
      <c r="H116" s="27"/>
      <c r="I116" s="27"/>
      <c r="J116" s="39"/>
      <c r="K116" s="42"/>
      <c r="L116" s="33"/>
      <c r="M116" s="49"/>
      <c r="N116" s="44"/>
      <c r="O116" s="46" t="str" cm="1">
        <f t="array" ref="O116">_xlfn.IFNA(LOOKUP(2, 1/(MOD(COLUMN(P116:XFD116)-COLUMN(P116), 5)=2)/(P116:XFD116&lt;&gt;""), P116:XFD116),"Not Submitted")</f>
        <v>Not Submitted</v>
      </c>
      <c r="P116" s="33"/>
      <c r="Q116" s="33"/>
      <c r="R116" s="64"/>
      <c r="S116" s="34"/>
      <c r="T116" s="65"/>
      <c r="U116" s="63"/>
      <c r="V116" s="69"/>
      <c r="W116" s="46"/>
      <c r="X116" s="8"/>
      <c r="Y116" s="8"/>
      <c r="Z116" s="63"/>
      <c r="AA116" s="69"/>
      <c r="AB116" s="46"/>
      <c r="AC116" s="69"/>
      <c r="AD116" s="46"/>
      <c r="AE116" s="68"/>
      <c r="AF116" s="46"/>
      <c r="AG116" s="46"/>
      <c r="AH116" s="8"/>
      <c r="AI116" s="65"/>
      <c r="AJ116" s="59"/>
      <c r="AK116" s="8"/>
      <c r="AL116" s="8"/>
      <c r="AM116" s="8"/>
      <c r="AN116" s="65"/>
      <c r="AO116" s="59"/>
      <c r="AP116" s="8"/>
      <c r="AQ116" s="8"/>
      <c r="AR116" s="8"/>
      <c r="AS116" s="61"/>
      <c r="AT116" s="59"/>
      <c r="AU116" s="8"/>
      <c r="AV116" s="8"/>
      <c r="AW116" s="8"/>
      <c r="AX116" s="61"/>
      <c r="AY116" s="59"/>
      <c r="AZ116" s="8"/>
      <c r="BA116" s="8"/>
      <c r="BB116" s="8"/>
      <c r="BC116" s="61"/>
      <c r="BD116" s="59"/>
      <c r="BE116" s="8"/>
      <c r="BF116" s="8"/>
      <c r="BG116" s="8"/>
      <c r="BH116" s="61"/>
      <c r="BI116" s="59"/>
      <c r="BJ116" s="8"/>
      <c r="BK116" s="8"/>
      <c r="BL116" s="8"/>
      <c r="BM116" s="8"/>
    </row>
    <row r="117" spans="1:65" s="7" customFormat="1" ht="13.5">
      <c r="A117" s="26">
        <v>115</v>
      </c>
      <c r="B117" s="30"/>
      <c r="C117" s="75" t="s">
        <v>175</v>
      </c>
      <c r="D117" s="92" t="s">
        <v>23</v>
      </c>
      <c r="E117" s="28" t="s">
        <v>23</v>
      </c>
      <c r="F117" s="78" t="s">
        <v>2858</v>
      </c>
      <c r="G117" s="80" t="s">
        <v>2859</v>
      </c>
      <c r="H117" s="27"/>
      <c r="I117" s="27"/>
      <c r="J117" s="39"/>
      <c r="K117" s="42"/>
      <c r="L117" s="33"/>
      <c r="M117" s="49"/>
      <c r="N117" s="44"/>
      <c r="O117" s="46" t="str" cm="1">
        <f t="array" ref="O117">_xlfn.IFNA(LOOKUP(2, 1/(MOD(COLUMN(P117:XFD117)-COLUMN(P117), 5)=2)/(P117:XFD117&lt;&gt;""), P117:XFD117),"Not Submitted")</f>
        <v>Not Submitted</v>
      </c>
      <c r="P117" s="33"/>
      <c r="Q117" s="33"/>
      <c r="R117" s="64"/>
      <c r="S117" s="34"/>
      <c r="T117" s="65"/>
      <c r="U117" s="63"/>
      <c r="V117" s="69"/>
      <c r="W117" s="46"/>
      <c r="X117" s="8"/>
      <c r="Y117" s="8"/>
      <c r="Z117" s="63"/>
      <c r="AA117" s="69"/>
      <c r="AB117" s="46"/>
      <c r="AC117" s="69"/>
      <c r="AD117" s="46"/>
      <c r="AE117" s="68"/>
      <c r="AF117" s="46"/>
      <c r="AG117" s="46"/>
      <c r="AH117" s="8"/>
      <c r="AI117" s="65"/>
      <c r="AJ117" s="59"/>
      <c r="AK117" s="8"/>
      <c r="AL117" s="8"/>
      <c r="AM117" s="8"/>
      <c r="AN117" s="65"/>
      <c r="AO117" s="59"/>
      <c r="AP117" s="8"/>
      <c r="AQ117" s="8"/>
      <c r="AR117" s="8"/>
      <c r="AS117" s="61"/>
      <c r="AT117" s="59"/>
      <c r="AU117" s="8"/>
      <c r="AV117" s="8"/>
      <c r="AW117" s="8"/>
      <c r="AX117" s="61"/>
      <c r="AY117" s="59"/>
      <c r="AZ117" s="8"/>
      <c r="BA117" s="8"/>
      <c r="BB117" s="8"/>
      <c r="BC117" s="61"/>
      <c r="BD117" s="59"/>
      <c r="BE117" s="8"/>
      <c r="BF117" s="8"/>
      <c r="BG117" s="8"/>
      <c r="BH117" s="61"/>
      <c r="BI117" s="59"/>
      <c r="BJ117" s="8"/>
      <c r="BK117" s="8"/>
      <c r="BL117" s="8"/>
      <c r="BM117" s="8"/>
    </row>
    <row r="118" spans="1:65" s="7" customFormat="1" ht="51">
      <c r="A118" s="26">
        <v>116</v>
      </c>
      <c r="B118" s="30"/>
      <c r="C118" s="75" t="s">
        <v>589</v>
      </c>
      <c r="D118" s="92" t="s">
        <v>23</v>
      </c>
      <c r="E118" s="27" t="s">
        <v>590</v>
      </c>
      <c r="F118" s="78" t="s">
        <v>2860</v>
      </c>
      <c r="G118" s="162" t="s">
        <v>593</v>
      </c>
      <c r="H118" s="27" t="s">
        <v>141</v>
      </c>
      <c r="I118" s="27" t="s">
        <v>142</v>
      </c>
      <c r="J118" s="39"/>
      <c r="K118" s="42"/>
      <c r="L118" s="33"/>
      <c r="M118" s="49"/>
      <c r="N118" s="44"/>
      <c r="O118" s="46" t="str" cm="1">
        <f t="array" ref="O118">_xlfn.IFNA(LOOKUP(2, 1/(MOD(COLUMN(P118:XFD118)-COLUMN(P118), 5)=2)/(P118:XFD118&lt;&gt;""), P118:XFD118),"Not Submitted")</f>
        <v>A1</v>
      </c>
      <c r="P118" s="165">
        <v>45793</v>
      </c>
      <c r="Q118" s="165">
        <v>45811</v>
      </c>
      <c r="R118" s="177" t="s">
        <v>9</v>
      </c>
      <c r="S118" s="178"/>
      <c r="T118" s="172"/>
      <c r="U118" s="188">
        <v>45810</v>
      </c>
      <c r="V118" s="185">
        <v>45811</v>
      </c>
      <c r="W118" s="168" t="s">
        <v>57</v>
      </c>
      <c r="X118" s="172"/>
      <c r="Y118" s="172"/>
      <c r="Z118" s="188">
        <v>45817</v>
      </c>
      <c r="AA118" s="185">
        <v>45822</v>
      </c>
      <c r="AB118" s="168" t="s">
        <v>9</v>
      </c>
      <c r="AC118" s="168" t="s">
        <v>2861</v>
      </c>
      <c r="AD118" s="46"/>
      <c r="AE118" s="68"/>
      <c r="AF118" s="46"/>
      <c r="AG118" s="46"/>
      <c r="AH118" s="8"/>
      <c r="AI118" s="65"/>
      <c r="AJ118" s="59"/>
      <c r="AK118" s="8"/>
      <c r="AL118" s="8"/>
      <c r="AM118" s="8"/>
      <c r="AN118" s="65"/>
      <c r="AO118" s="59"/>
      <c r="AP118" s="8"/>
      <c r="AQ118" s="8"/>
      <c r="AR118" s="8"/>
      <c r="AS118" s="61"/>
      <c r="AT118" s="59"/>
      <c r="AU118" s="8"/>
      <c r="AV118" s="8"/>
      <c r="AW118" s="8"/>
      <c r="AX118" s="61"/>
      <c r="AY118" s="59"/>
      <c r="AZ118" s="8"/>
      <c r="BA118" s="8"/>
      <c r="BB118" s="8"/>
      <c r="BC118" s="61"/>
      <c r="BD118" s="59"/>
      <c r="BE118" s="8"/>
      <c r="BF118" s="8"/>
      <c r="BG118" s="8"/>
      <c r="BH118" s="61"/>
      <c r="BI118" s="59"/>
      <c r="BJ118" s="8"/>
      <c r="BK118" s="8"/>
      <c r="BL118" s="8"/>
      <c r="BM118" s="8"/>
    </row>
    <row r="119" spans="1:65" s="7" customFormat="1" ht="13.5">
      <c r="A119" s="26">
        <v>117</v>
      </c>
      <c r="B119" s="30"/>
      <c r="C119" s="75" t="s">
        <v>527</v>
      </c>
      <c r="D119" s="92" t="s">
        <v>23</v>
      </c>
      <c r="E119" s="27" t="s">
        <v>528</v>
      </c>
      <c r="F119" s="78" t="s">
        <v>2862</v>
      </c>
      <c r="G119" s="41" t="s">
        <v>598</v>
      </c>
      <c r="H119" s="27"/>
      <c r="I119" s="27"/>
      <c r="J119" s="39"/>
      <c r="K119" s="42"/>
      <c r="L119" s="33"/>
      <c r="M119" s="49"/>
      <c r="N119" s="44"/>
      <c r="O119" s="46" t="str" cm="1">
        <f t="array" ref="O119">_xlfn.IFNA(LOOKUP(2, 1/(MOD(COLUMN(P119:XFD119)-COLUMN(P119), 5)=2)/(P119:XFD119&lt;&gt;""), P119:XFD119),"Not Submitted")</f>
        <v>Under Review</v>
      </c>
      <c r="P119" s="33">
        <v>45794</v>
      </c>
      <c r="Q119" s="33"/>
      <c r="R119" s="64" t="s">
        <v>57</v>
      </c>
      <c r="S119" s="34"/>
      <c r="T119" s="65"/>
      <c r="U119" s="98"/>
      <c r="V119" s="69"/>
      <c r="W119" s="46"/>
      <c r="X119" s="8"/>
      <c r="Y119" s="8"/>
      <c r="Z119" s="69"/>
      <c r="AA119" s="69"/>
      <c r="AB119" s="69"/>
      <c r="AC119" s="69"/>
      <c r="AD119" s="69"/>
      <c r="AE119" s="69"/>
      <c r="AF119" s="69"/>
      <c r="AG119" s="46"/>
      <c r="AH119" s="8"/>
      <c r="AI119" s="65"/>
      <c r="AJ119" s="99"/>
      <c r="AK119" s="74"/>
      <c r="AL119" s="8"/>
      <c r="AM119" s="8"/>
      <c r="AN119" s="65"/>
      <c r="AO119" s="99"/>
      <c r="AP119" s="74"/>
      <c r="AQ119" s="8"/>
      <c r="AR119" s="8"/>
      <c r="AS119" s="65"/>
      <c r="AT119" s="99"/>
      <c r="AU119" s="74"/>
      <c r="AV119" s="8"/>
      <c r="AW119" s="8"/>
      <c r="AX119" s="65"/>
      <c r="AY119" s="99"/>
      <c r="AZ119" s="74"/>
      <c r="BA119" s="8"/>
      <c r="BB119" s="8"/>
      <c r="BC119" s="65"/>
      <c r="BD119" s="99"/>
      <c r="BE119" s="74"/>
      <c r="BF119" s="8"/>
      <c r="BG119" s="8"/>
      <c r="BH119" s="65"/>
      <c r="BI119" s="99"/>
      <c r="BJ119" s="74"/>
      <c r="BK119" s="8"/>
      <c r="BL119" s="8"/>
      <c r="BM119" s="8"/>
    </row>
    <row r="120" spans="1:65" s="7" customFormat="1" ht="13.5">
      <c r="A120" s="26">
        <v>118</v>
      </c>
      <c r="B120" s="30"/>
      <c r="C120" s="75" t="s">
        <v>594</v>
      </c>
      <c r="D120" s="92" t="s">
        <v>23</v>
      </c>
      <c r="E120" s="28" t="s">
        <v>1711</v>
      </c>
      <c r="F120" s="78" t="s">
        <v>2863</v>
      </c>
      <c r="G120" s="41" t="s">
        <v>598</v>
      </c>
      <c r="H120" s="27"/>
      <c r="I120" s="27"/>
      <c r="J120" s="39"/>
      <c r="K120" s="42"/>
      <c r="L120" s="33"/>
      <c r="M120" s="49"/>
      <c r="N120" s="44"/>
      <c r="O120" s="46" t="str" cm="1">
        <f t="array" ref="O120">_xlfn.IFNA(LOOKUP(2, 1/(MOD(COLUMN(P120:XFD120)-COLUMN(P120), 5)=2)/(P120:XFD120&lt;&gt;""), P120:XFD120),"Not Submitted")</f>
        <v>Not Submitted</v>
      </c>
      <c r="P120" s="33"/>
      <c r="Q120" s="33"/>
      <c r="R120" s="64"/>
      <c r="S120" s="34"/>
      <c r="T120" s="65"/>
      <c r="U120" s="98"/>
      <c r="V120" s="69"/>
      <c r="W120" s="46"/>
      <c r="X120" s="8"/>
      <c r="Y120" s="8"/>
      <c r="Z120" s="69"/>
      <c r="AA120" s="69"/>
      <c r="AB120" s="69"/>
      <c r="AC120" s="69"/>
      <c r="AD120" s="69"/>
      <c r="AE120" s="69"/>
      <c r="AF120" s="69"/>
      <c r="AG120" s="46"/>
      <c r="AH120" s="8"/>
      <c r="AI120" s="65"/>
      <c r="AJ120" s="99"/>
      <c r="AK120" s="74"/>
      <c r="AL120" s="8"/>
      <c r="AM120" s="8"/>
      <c r="AN120" s="65"/>
      <c r="AO120" s="99"/>
      <c r="AP120" s="74"/>
      <c r="AQ120" s="8"/>
      <c r="AR120" s="8"/>
      <c r="AS120" s="65"/>
      <c r="AT120" s="99"/>
      <c r="AU120" s="74"/>
      <c r="AV120" s="8"/>
      <c r="AW120" s="8"/>
      <c r="AX120" s="65"/>
      <c r="AY120" s="99"/>
      <c r="AZ120" s="74"/>
      <c r="BA120" s="8"/>
      <c r="BB120" s="8"/>
      <c r="BC120" s="65"/>
      <c r="BD120" s="99"/>
      <c r="BE120" s="74"/>
      <c r="BF120" s="8"/>
      <c r="BG120" s="8"/>
      <c r="BH120" s="65"/>
      <c r="BI120" s="99"/>
      <c r="BJ120" s="74"/>
      <c r="BK120" s="8"/>
      <c r="BL120" s="8"/>
      <c r="BM120" s="8"/>
    </row>
    <row r="121" spans="1:65" s="7" customFormat="1" ht="13.5">
      <c r="A121" s="158"/>
      <c r="B121" s="174"/>
      <c r="C121" s="175" t="s">
        <v>444</v>
      </c>
      <c r="D121" s="92"/>
      <c r="E121" s="160" t="s">
        <v>2864</v>
      </c>
      <c r="F121" s="183" t="s">
        <v>2865</v>
      </c>
      <c r="G121" s="41" t="s">
        <v>447</v>
      </c>
      <c r="H121" s="160"/>
      <c r="I121" s="160" t="s">
        <v>159</v>
      </c>
      <c r="J121" s="163"/>
      <c r="K121" s="164"/>
      <c r="L121" s="165"/>
      <c r="M121" s="166"/>
      <c r="N121" s="167"/>
      <c r="O121" s="168" t="str" cm="1">
        <f t="array" ref="O121">_xlfn.IFNA(LOOKUP(2, 1/(MOD(COLUMN(P121:XFD121)-COLUMN(P121), 5)=2)/(P121:XFD121&lt;&gt;""), P121:XFD121),"Not Submitted")</f>
        <v>A1</v>
      </c>
      <c r="P121" s="165">
        <v>45804</v>
      </c>
      <c r="Q121" s="165">
        <v>45805</v>
      </c>
      <c r="R121" s="177" t="s">
        <v>9</v>
      </c>
      <c r="S121" s="178"/>
      <c r="T121" s="172"/>
      <c r="U121" s="179"/>
      <c r="V121" s="168"/>
      <c r="W121" s="168"/>
      <c r="X121" s="172"/>
      <c r="Y121" s="172"/>
      <c r="Z121" s="208"/>
      <c r="AA121" s="208"/>
      <c r="AB121" s="168"/>
      <c r="AC121" s="168"/>
      <c r="AD121" s="168"/>
      <c r="AE121" s="208"/>
      <c r="AF121" s="208"/>
      <c r="AG121" s="168"/>
      <c r="AH121" s="172"/>
      <c r="AI121" s="172"/>
      <c r="AJ121" s="209"/>
      <c r="AK121" s="209"/>
      <c r="AL121" s="172"/>
      <c r="AM121" s="172"/>
      <c r="AN121" s="172"/>
      <c r="AO121" s="209"/>
      <c r="AP121" s="209"/>
      <c r="AQ121" s="172"/>
      <c r="AR121" s="172"/>
      <c r="AS121" s="172"/>
      <c r="AT121" s="209"/>
      <c r="AU121" s="209"/>
      <c r="AV121" s="172"/>
      <c r="AW121" s="172"/>
      <c r="AX121" s="172"/>
      <c r="AY121" s="209"/>
      <c r="AZ121" s="209"/>
      <c r="BA121" s="172"/>
      <c r="BB121" s="172"/>
      <c r="BC121" s="172"/>
      <c r="BD121" s="209"/>
      <c r="BE121" s="209"/>
      <c r="BF121" s="172"/>
      <c r="BG121" s="172"/>
      <c r="BH121" s="172"/>
      <c r="BI121" s="209"/>
      <c r="BJ121" s="209"/>
      <c r="BK121" s="172"/>
      <c r="BL121" s="172"/>
      <c r="BM121" s="181"/>
    </row>
    <row r="122" spans="1:65" s="7" customFormat="1" ht="13.5">
      <c r="A122" s="158"/>
      <c r="B122" s="215"/>
      <c r="C122" s="175" t="s">
        <v>439</v>
      </c>
      <c r="D122" s="92"/>
      <c r="E122" s="160" t="s">
        <v>2866</v>
      </c>
      <c r="F122" s="210" t="s">
        <v>2867</v>
      </c>
      <c r="G122" s="41" t="s">
        <v>442</v>
      </c>
      <c r="H122" s="160"/>
      <c r="I122" s="160"/>
      <c r="J122" s="163"/>
      <c r="K122" s="216"/>
      <c r="L122" s="165"/>
      <c r="M122" s="166"/>
      <c r="N122" s="167"/>
      <c r="O122" s="168" t="str" cm="1">
        <f t="array" ref="O122">_xlfn.IFNA(LOOKUP(2, 1/(MOD(COLUMN(P122:XFD122)-COLUMN(P122), 5)=2)/(P122:XFD122&lt;&gt;""), P122:XFD122),"Not Submitted")</f>
        <v>A1</v>
      </c>
      <c r="P122" s="165">
        <v>45811</v>
      </c>
      <c r="Q122" s="165">
        <v>45811</v>
      </c>
      <c r="R122" s="177" t="s">
        <v>9</v>
      </c>
      <c r="S122" s="178" t="s">
        <v>2868</v>
      </c>
      <c r="T122" s="172"/>
      <c r="U122" s="179"/>
      <c r="V122" s="168"/>
      <c r="W122" s="168"/>
      <c r="X122" s="172"/>
      <c r="Y122" s="172"/>
      <c r="Z122" s="208"/>
      <c r="AA122" s="208"/>
      <c r="AB122" s="168"/>
      <c r="AC122" s="208"/>
      <c r="AD122" s="168"/>
      <c r="AE122" s="208"/>
      <c r="AF122" s="208"/>
      <c r="AG122" s="168"/>
      <c r="AH122" s="172"/>
      <c r="AI122" s="172"/>
      <c r="AJ122" s="209"/>
      <c r="AK122" s="209"/>
      <c r="AL122" s="172"/>
      <c r="AM122" s="172"/>
      <c r="AN122" s="172"/>
      <c r="AO122" s="209"/>
      <c r="AP122" s="209"/>
      <c r="AQ122" s="172"/>
      <c r="AR122" s="172"/>
      <c r="AS122" s="172"/>
      <c r="AT122" s="209"/>
      <c r="AU122" s="209"/>
      <c r="AV122" s="172"/>
      <c r="AW122" s="172"/>
      <c r="AX122" s="172"/>
      <c r="AY122" s="209"/>
      <c r="AZ122" s="209"/>
      <c r="BA122" s="172"/>
      <c r="BB122" s="172"/>
      <c r="BC122" s="172"/>
      <c r="BD122" s="209"/>
      <c r="BE122" s="209"/>
      <c r="BF122" s="172"/>
      <c r="BG122" s="172"/>
      <c r="BH122" s="172"/>
      <c r="BI122" s="209"/>
      <c r="BJ122" s="209"/>
      <c r="BK122" s="172"/>
      <c r="BL122" s="172"/>
      <c r="BM122" s="172"/>
    </row>
    <row r="123" spans="1:65" s="7" customFormat="1" ht="13.5">
      <c r="A123" s="158"/>
      <c r="B123" s="215"/>
      <c r="C123" s="175" t="s">
        <v>439</v>
      </c>
      <c r="D123" s="92"/>
      <c r="E123" s="160" t="s">
        <v>23</v>
      </c>
      <c r="F123" s="210" t="s">
        <v>2869</v>
      </c>
      <c r="G123" s="41" t="s">
        <v>442</v>
      </c>
      <c r="H123" s="160"/>
      <c r="I123" s="160"/>
      <c r="J123" s="163"/>
      <c r="K123" s="216"/>
      <c r="L123" s="165"/>
      <c r="M123" s="166"/>
      <c r="N123" s="167"/>
      <c r="O123" s="168" t="str" cm="1">
        <f t="array" ref="O123">_xlfn.IFNA(LOOKUP(2, 1/(MOD(COLUMN(P123:XFD123)-COLUMN(P123), 5)=2)/(P123:XFD123&lt;&gt;""), P123:XFD123),"Not Submitted")</f>
        <v>Not Submitted</v>
      </c>
      <c r="P123" s="165"/>
      <c r="Q123" s="165"/>
      <c r="R123" s="177"/>
      <c r="S123" s="178"/>
      <c r="T123" s="172"/>
      <c r="U123" s="179"/>
      <c r="V123" s="168"/>
      <c r="W123" s="168"/>
      <c r="X123" s="172"/>
      <c r="Y123" s="172"/>
      <c r="Z123" s="208"/>
      <c r="AA123" s="208"/>
      <c r="AB123" s="168"/>
      <c r="AC123" s="208"/>
      <c r="AD123" s="168"/>
      <c r="AE123" s="208"/>
      <c r="AF123" s="208"/>
      <c r="AG123" s="168"/>
      <c r="AH123" s="172"/>
      <c r="AI123" s="172"/>
      <c r="AJ123" s="209"/>
      <c r="AK123" s="209"/>
      <c r="AL123" s="172"/>
      <c r="AM123" s="172"/>
      <c r="AN123" s="172"/>
      <c r="AO123" s="209"/>
      <c r="AP123" s="209"/>
      <c r="AQ123" s="172"/>
      <c r="AR123" s="172"/>
      <c r="AS123" s="172"/>
      <c r="AT123" s="209"/>
      <c r="AU123" s="209"/>
      <c r="AV123" s="172"/>
      <c r="AW123" s="172"/>
      <c r="AX123" s="172"/>
      <c r="AY123" s="209"/>
      <c r="AZ123" s="209"/>
      <c r="BA123" s="172"/>
      <c r="BB123" s="172"/>
      <c r="BC123" s="172"/>
      <c r="BD123" s="209"/>
      <c r="BE123" s="209"/>
      <c r="BF123" s="172"/>
      <c r="BG123" s="172"/>
      <c r="BH123" s="172"/>
      <c r="BI123" s="209"/>
      <c r="BJ123" s="209"/>
      <c r="BK123" s="172"/>
      <c r="BL123" s="172"/>
      <c r="BM123" s="172"/>
    </row>
    <row r="124" spans="1:65" s="7" customFormat="1" ht="13.5">
      <c r="A124" s="158"/>
      <c r="B124" s="215"/>
      <c r="C124" s="175" t="s">
        <v>433</v>
      </c>
      <c r="D124" s="92"/>
      <c r="E124" s="160" t="s">
        <v>23</v>
      </c>
      <c r="F124" s="78" t="s">
        <v>2870</v>
      </c>
      <c r="G124" s="41" t="s">
        <v>436</v>
      </c>
      <c r="H124" s="160"/>
      <c r="I124" s="160"/>
      <c r="J124" s="163"/>
      <c r="K124" s="216"/>
      <c r="L124" s="165"/>
      <c r="M124" s="166"/>
      <c r="N124" s="167"/>
      <c r="O124" s="168" t="str" cm="1">
        <f t="array" ref="O124">_xlfn.IFNA(LOOKUP(2, 1/(MOD(COLUMN(P124:XFD124)-COLUMN(P124), 5)=2)/(P124:XFD124&lt;&gt;""), P124:XFD124),"Not Submitted")</f>
        <v>Not Submitted</v>
      </c>
      <c r="P124" s="165"/>
      <c r="Q124" s="165"/>
      <c r="R124" s="177"/>
      <c r="S124" s="178"/>
      <c r="T124" s="172"/>
      <c r="U124" s="179"/>
      <c r="V124" s="168"/>
      <c r="W124" s="168"/>
      <c r="X124" s="172"/>
      <c r="Y124" s="172"/>
      <c r="Z124" s="208"/>
      <c r="AA124" s="208"/>
      <c r="AB124" s="168"/>
      <c r="AC124" s="208"/>
      <c r="AD124" s="168"/>
      <c r="AE124" s="208"/>
      <c r="AF124" s="208"/>
      <c r="AG124" s="168"/>
      <c r="AH124" s="172"/>
      <c r="AI124" s="172"/>
      <c r="AJ124" s="209"/>
      <c r="AK124" s="209"/>
      <c r="AL124" s="172"/>
      <c r="AM124" s="172"/>
      <c r="AN124" s="172"/>
      <c r="AO124" s="209"/>
      <c r="AP124" s="209"/>
      <c r="AQ124" s="172"/>
      <c r="AR124" s="172"/>
      <c r="AS124" s="172"/>
      <c r="AT124" s="209"/>
      <c r="AU124" s="209"/>
      <c r="AV124" s="172"/>
      <c r="AW124" s="172"/>
      <c r="AX124" s="172"/>
      <c r="AY124" s="209"/>
      <c r="AZ124" s="209"/>
      <c r="BA124" s="172"/>
      <c r="BB124" s="172"/>
      <c r="BC124" s="172"/>
      <c r="BD124" s="209"/>
      <c r="BE124" s="209"/>
      <c r="BF124" s="172"/>
      <c r="BG124" s="172"/>
      <c r="BH124" s="172"/>
      <c r="BI124" s="209"/>
      <c r="BJ124" s="209"/>
      <c r="BK124" s="172"/>
      <c r="BL124" s="172"/>
      <c r="BM124" s="172"/>
    </row>
    <row r="125" spans="1:65" s="7" customFormat="1" ht="13.5">
      <c r="A125" s="158"/>
      <c r="B125" s="215"/>
      <c r="C125" s="175" t="s">
        <v>433</v>
      </c>
      <c r="D125" s="92"/>
      <c r="E125" s="160" t="s">
        <v>23</v>
      </c>
      <c r="F125" s="78" t="s">
        <v>2871</v>
      </c>
      <c r="G125" s="41" t="s">
        <v>436</v>
      </c>
      <c r="H125" s="160"/>
      <c r="I125" s="160"/>
      <c r="J125" s="163"/>
      <c r="K125" s="216"/>
      <c r="L125" s="165"/>
      <c r="M125" s="166"/>
      <c r="N125" s="167"/>
      <c r="O125" s="168" t="str" cm="1">
        <f t="array" ref="O125">_xlfn.IFNA(LOOKUP(2, 1/(MOD(COLUMN(P125:XFD125)-COLUMN(P125), 5)=2)/(P125:XFD125&lt;&gt;""), P125:XFD125),"Not Submitted")</f>
        <v>Not Submitted</v>
      </c>
      <c r="P125" s="165"/>
      <c r="Q125" s="165"/>
      <c r="R125" s="177"/>
      <c r="S125" s="178"/>
      <c r="T125" s="172"/>
      <c r="U125" s="179"/>
      <c r="V125" s="168"/>
      <c r="W125" s="168"/>
      <c r="X125" s="172"/>
      <c r="Y125" s="172"/>
      <c r="Z125" s="208"/>
      <c r="AA125" s="208"/>
      <c r="AB125" s="168"/>
      <c r="AC125" s="208"/>
      <c r="AD125" s="168"/>
      <c r="AE125" s="208"/>
      <c r="AF125" s="208"/>
      <c r="AG125" s="168"/>
      <c r="AH125" s="172"/>
      <c r="AI125" s="172"/>
      <c r="AJ125" s="209"/>
      <c r="AK125" s="209"/>
      <c r="AL125" s="172"/>
      <c r="AM125" s="172"/>
      <c r="AN125" s="172"/>
      <c r="AO125" s="209"/>
      <c r="AP125" s="209"/>
      <c r="AQ125" s="172"/>
      <c r="AR125" s="172"/>
      <c r="AS125" s="172"/>
      <c r="AT125" s="209"/>
      <c r="AU125" s="209"/>
      <c r="AV125" s="172"/>
      <c r="AW125" s="172"/>
      <c r="AX125" s="172"/>
      <c r="AY125" s="209"/>
      <c r="AZ125" s="209"/>
      <c r="BA125" s="172"/>
      <c r="BB125" s="172"/>
      <c r="BC125" s="172"/>
      <c r="BD125" s="209"/>
      <c r="BE125" s="209"/>
      <c r="BF125" s="172"/>
      <c r="BG125" s="172"/>
      <c r="BH125" s="172"/>
      <c r="BI125" s="209"/>
      <c r="BJ125" s="209"/>
      <c r="BK125" s="172"/>
      <c r="BL125" s="172"/>
      <c r="BM125" s="172"/>
    </row>
    <row r="126" spans="1:65" s="7" customFormat="1" ht="32.25" customHeight="1">
      <c r="A126" s="158"/>
      <c r="B126" s="174"/>
      <c r="C126" s="175" t="s">
        <v>523</v>
      </c>
      <c r="D126" s="92"/>
      <c r="E126" s="28" t="s">
        <v>2872</v>
      </c>
      <c r="F126" s="100"/>
      <c r="G126" s="41" t="s">
        <v>526</v>
      </c>
      <c r="H126" s="160"/>
      <c r="I126" s="160"/>
      <c r="J126" s="163"/>
      <c r="K126" s="164"/>
      <c r="L126" s="165"/>
      <c r="M126" s="166"/>
      <c r="N126" s="167"/>
      <c r="O126" s="168" t="str" cm="1">
        <f t="array" ref="O126">_xlfn.IFNA(LOOKUP(2, 1/(MOD(COLUMN(P126:XFD126)-COLUMN(P126), 5)=2)/(P126:XFD126&lt;&gt;""), P126:XFD126),"Not Submitted")</f>
        <v>A1</v>
      </c>
      <c r="P126" s="165"/>
      <c r="Q126" s="165"/>
      <c r="R126" s="177" t="s">
        <v>9</v>
      </c>
      <c r="S126" s="178"/>
      <c r="T126" s="172" t="s">
        <v>2873</v>
      </c>
      <c r="U126" s="179"/>
      <c r="V126" s="168"/>
      <c r="W126" s="168"/>
      <c r="X126" s="172"/>
      <c r="Y126" s="172"/>
      <c r="Z126" s="208"/>
      <c r="AA126" s="208"/>
      <c r="AB126" s="168"/>
      <c r="AC126" s="168"/>
      <c r="AD126" s="168"/>
      <c r="AE126" s="208"/>
      <c r="AF126" s="208"/>
      <c r="AG126" s="168"/>
      <c r="AH126" s="172"/>
      <c r="AI126" s="172"/>
      <c r="AJ126" s="209"/>
      <c r="AK126" s="209"/>
      <c r="AL126" s="172"/>
      <c r="AM126" s="172"/>
      <c r="AN126" s="172"/>
      <c r="AO126" s="209"/>
      <c r="AP126" s="209"/>
      <c r="AQ126" s="172"/>
      <c r="AR126" s="172"/>
      <c r="AS126" s="172"/>
      <c r="AT126" s="209"/>
      <c r="AU126" s="209"/>
      <c r="AV126" s="172"/>
      <c r="AW126" s="172"/>
      <c r="AX126" s="172"/>
      <c r="AY126" s="209"/>
      <c r="AZ126" s="209"/>
      <c r="BA126" s="172"/>
      <c r="BB126" s="172"/>
      <c r="BC126" s="172"/>
      <c r="BD126" s="209"/>
      <c r="BE126" s="209"/>
      <c r="BF126" s="172"/>
      <c r="BG126" s="172"/>
      <c r="BH126" s="172"/>
      <c r="BI126" s="209"/>
      <c r="BJ126" s="209"/>
      <c r="BK126" s="172"/>
      <c r="BL126" s="172"/>
      <c r="BM126" s="181"/>
    </row>
    <row r="127" spans="1:65" s="7" customFormat="1" ht="13.5">
      <c r="A127" s="26">
        <v>119</v>
      </c>
      <c r="B127" s="30"/>
      <c r="C127" s="75" t="s">
        <v>2874</v>
      </c>
      <c r="D127" s="28" t="s">
        <v>22</v>
      </c>
      <c r="E127" s="28" t="s">
        <v>628</v>
      </c>
      <c r="F127" s="35" t="s">
        <v>2875</v>
      </c>
      <c r="G127" s="41" t="s">
        <v>2876</v>
      </c>
      <c r="H127" s="27" t="s">
        <v>141</v>
      </c>
      <c r="I127" s="27" t="s">
        <v>142</v>
      </c>
      <c r="J127" s="39"/>
      <c r="K127" s="42"/>
      <c r="L127" s="33"/>
      <c r="M127" s="49"/>
      <c r="N127" s="44"/>
      <c r="O127" s="46" t="str" cm="1">
        <f t="array" ref="O127">_xlfn.IFNA(LOOKUP(2, 1/(MOD(COLUMN(P127:XFD127)-COLUMN(P127), 5)=2)/(P127:XFD127&lt;&gt;""), P127:XFD127),"Not Submitted")</f>
        <v>Not Submitted</v>
      </c>
      <c r="P127" s="33"/>
      <c r="Q127" s="33"/>
      <c r="R127" s="64"/>
      <c r="S127" s="34"/>
      <c r="T127" s="29"/>
      <c r="U127" s="63"/>
      <c r="V127" s="46"/>
      <c r="W127" s="46"/>
      <c r="X127" s="8"/>
      <c r="Y127" s="8"/>
      <c r="Z127" s="63"/>
      <c r="AA127" s="69"/>
      <c r="AB127" s="46"/>
      <c r="AC127" s="69"/>
      <c r="AD127" s="46"/>
      <c r="AE127" s="68"/>
      <c r="AF127" s="46"/>
      <c r="AG127" s="46"/>
      <c r="AH127" s="8"/>
      <c r="AI127" s="65"/>
      <c r="AJ127" s="59"/>
      <c r="AK127" s="8"/>
      <c r="AL127" s="8"/>
      <c r="AM127" s="8"/>
      <c r="AN127" s="65"/>
      <c r="AO127" s="59"/>
      <c r="AP127" s="8"/>
      <c r="AQ127" s="8"/>
      <c r="AR127" s="8"/>
      <c r="AS127" s="61"/>
      <c r="AT127" s="59"/>
      <c r="AU127" s="8"/>
      <c r="AV127" s="8"/>
      <c r="AW127" s="8"/>
      <c r="AX127" s="61"/>
      <c r="AY127" s="59"/>
      <c r="AZ127" s="8"/>
      <c r="BA127" s="8"/>
      <c r="BB127" s="8"/>
      <c r="BC127" s="61"/>
      <c r="BD127" s="59"/>
      <c r="BE127" s="8"/>
      <c r="BF127" s="8"/>
      <c r="BG127" s="8"/>
      <c r="BH127" s="61"/>
      <c r="BI127" s="59"/>
      <c r="BJ127" s="8"/>
      <c r="BK127" s="8"/>
      <c r="BL127" s="8"/>
      <c r="BM127" s="8"/>
    </row>
    <row r="128" spans="1:65" s="7" customFormat="1" ht="13.5">
      <c r="A128" s="26">
        <v>120</v>
      </c>
      <c r="B128" s="30"/>
      <c r="C128" s="75" t="s">
        <v>2874</v>
      </c>
      <c r="D128" s="28" t="s">
        <v>22</v>
      </c>
      <c r="E128" s="28"/>
      <c r="F128" s="35" t="s">
        <v>2877</v>
      </c>
      <c r="G128" s="41" t="s">
        <v>2876</v>
      </c>
      <c r="H128" s="27" t="s">
        <v>141</v>
      </c>
      <c r="I128" s="27" t="s">
        <v>142</v>
      </c>
      <c r="J128" s="39"/>
      <c r="K128" s="42"/>
      <c r="L128" s="33"/>
      <c r="M128" s="49"/>
      <c r="N128" s="44"/>
      <c r="O128" s="46" t="str" cm="1">
        <f t="array" ref="O128">_xlfn.IFNA(LOOKUP(2, 1/(MOD(COLUMN(P128:XFD128)-COLUMN(P128), 5)=2)/(P128:XFD128&lt;&gt;""), P128:XFD128),"Not Submitted")</f>
        <v>Not Submitted</v>
      </c>
      <c r="P128" s="33"/>
      <c r="Q128" s="33"/>
      <c r="R128" s="64"/>
      <c r="S128" s="34"/>
      <c r="T128" s="29"/>
      <c r="U128" s="63"/>
      <c r="V128" s="46"/>
      <c r="W128" s="46"/>
      <c r="X128" s="8"/>
      <c r="Y128" s="8"/>
      <c r="Z128" s="63"/>
      <c r="AA128" s="69"/>
      <c r="AB128" s="46"/>
      <c r="AC128" s="69"/>
      <c r="AD128" s="46"/>
      <c r="AE128" s="68"/>
      <c r="AF128" s="46"/>
      <c r="AG128" s="46"/>
      <c r="AH128" s="8"/>
      <c r="AI128" s="65"/>
      <c r="AJ128" s="59"/>
      <c r="AK128" s="8"/>
      <c r="AL128" s="8"/>
      <c r="AM128" s="8"/>
      <c r="AN128" s="65"/>
      <c r="AO128" s="59"/>
      <c r="AP128" s="8"/>
      <c r="AQ128" s="8"/>
      <c r="AR128" s="8"/>
      <c r="AS128" s="61"/>
      <c r="AT128" s="59"/>
      <c r="AU128" s="8"/>
      <c r="AV128" s="8"/>
      <c r="AW128" s="8"/>
      <c r="AX128" s="61"/>
      <c r="AY128" s="59"/>
      <c r="AZ128" s="8"/>
      <c r="BA128" s="8"/>
      <c r="BB128" s="8"/>
      <c r="BC128" s="61"/>
      <c r="BD128" s="59"/>
      <c r="BE128" s="8"/>
      <c r="BF128" s="8"/>
      <c r="BG128" s="8"/>
      <c r="BH128" s="61"/>
      <c r="BI128" s="59"/>
      <c r="BJ128" s="8"/>
      <c r="BK128" s="8"/>
      <c r="BL128" s="8"/>
      <c r="BM128" s="8"/>
    </row>
    <row r="129" spans="1:76" s="7" customFormat="1" ht="13.5">
      <c r="A129" s="26">
        <v>121</v>
      </c>
      <c r="B129" s="30"/>
      <c r="C129" s="75" t="s">
        <v>674</v>
      </c>
      <c r="D129" s="28" t="s">
        <v>22</v>
      </c>
      <c r="E129" s="28" t="s">
        <v>628</v>
      </c>
      <c r="F129" s="78" t="s">
        <v>2878</v>
      </c>
      <c r="G129" s="41" t="s">
        <v>677</v>
      </c>
      <c r="H129" s="27" t="s">
        <v>141</v>
      </c>
      <c r="I129" s="27" t="s">
        <v>142</v>
      </c>
      <c r="J129" s="39"/>
      <c r="K129" s="42"/>
      <c r="L129" s="33"/>
      <c r="M129" s="49"/>
      <c r="N129" s="44"/>
      <c r="O129" s="46" t="str" cm="1">
        <f t="array" ref="O129">_xlfn.IFNA(LOOKUP(2, 1/(MOD(COLUMN(P129:XFD129)-COLUMN(P129), 5)=2)/(P129:XFD129&lt;&gt;""), P129:XFD129),"Not Submitted")</f>
        <v>Not Submitted</v>
      </c>
      <c r="P129" s="33"/>
      <c r="Q129" s="33"/>
      <c r="R129" s="64"/>
      <c r="S129" s="34"/>
      <c r="T129" s="29"/>
      <c r="U129" s="63"/>
      <c r="V129" s="46"/>
      <c r="W129" s="46"/>
      <c r="X129" s="8"/>
      <c r="Y129" s="8"/>
      <c r="Z129" s="63"/>
      <c r="AA129" s="69"/>
      <c r="AB129" s="46"/>
      <c r="AC129" s="69"/>
      <c r="AD129" s="46"/>
      <c r="AE129" s="68"/>
      <c r="AF129" s="46"/>
      <c r="AG129" s="46"/>
      <c r="AH129" s="8"/>
      <c r="AI129" s="65"/>
      <c r="AJ129" s="59"/>
      <c r="AK129" s="8"/>
      <c r="AL129" s="8"/>
      <c r="AM129" s="8"/>
      <c r="AN129" s="65"/>
      <c r="AO129" s="59"/>
      <c r="AP129" s="8"/>
      <c r="AQ129" s="8"/>
      <c r="AR129" s="8"/>
      <c r="AS129" s="61"/>
      <c r="AT129" s="59"/>
      <c r="AU129" s="8"/>
      <c r="AV129" s="8"/>
      <c r="AW129" s="8"/>
      <c r="AX129" s="61"/>
      <c r="AY129" s="59"/>
      <c r="AZ129" s="8"/>
      <c r="BA129" s="8"/>
      <c r="BB129" s="8"/>
      <c r="BC129" s="61"/>
      <c r="BD129" s="59"/>
      <c r="BE129" s="8"/>
      <c r="BF129" s="8"/>
      <c r="BG129" s="8"/>
      <c r="BH129" s="61"/>
      <c r="BI129" s="59"/>
      <c r="BJ129" s="8"/>
      <c r="BK129" s="8"/>
      <c r="BL129" s="8"/>
      <c r="BM129" s="8"/>
    </row>
    <row r="130" spans="1:76" s="7" customFormat="1" ht="13.5">
      <c r="A130" s="26">
        <v>122</v>
      </c>
      <c r="B130" s="30"/>
      <c r="C130" s="32" t="s">
        <v>893</v>
      </c>
      <c r="D130" s="28" t="s">
        <v>22</v>
      </c>
      <c r="E130" s="28" t="s">
        <v>628</v>
      </c>
      <c r="F130" s="35" t="s">
        <v>2879</v>
      </c>
      <c r="G130" s="41" t="s">
        <v>2880</v>
      </c>
      <c r="H130" s="27" t="s">
        <v>141</v>
      </c>
      <c r="I130" s="27" t="s">
        <v>142</v>
      </c>
      <c r="J130" s="39"/>
      <c r="K130" s="42"/>
      <c r="L130" s="33"/>
      <c r="M130" s="49"/>
      <c r="N130" s="44"/>
      <c r="O130" s="46" t="str" cm="1">
        <f t="array" ref="O130">_xlfn.IFNA(LOOKUP(2, 1/(MOD(COLUMN(P130:XFD130)-COLUMN(P130), 5)=2)/(P130:XFD130&lt;&gt;""), P130:XFD130),"Not Submitted")</f>
        <v>Not Submitted</v>
      </c>
      <c r="P130" s="33"/>
      <c r="Q130" s="33"/>
      <c r="R130" s="64"/>
      <c r="S130" s="34"/>
      <c r="T130" s="29"/>
      <c r="U130" s="63"/>
      <c r="V130" s="46"/>
      <c r="W130" s="46"/>
      <c r="X130" s="8"/>
      <c r="Y130" s="8"/>
      <c r="Z130" s="63"/>
      <c r="AA130" s="69"/>
      <c r="AB130" s="46"/>
      <c r="AC130" s="69"/>
      <c r="AD130" s="46"/>
      <c r="AE130" s="68"/>
      <c r="AF130" s="46"/>
      <c r="AG130" s="46"/>
      <c r="AH130" s="8"/>
      <c r="AI130" s="65"/>
      <c r="AJ130" s="59"/>
      <c r="AK130" s="8"/>
      <c r="AL130" s="8"/>
      <c r="AM130" s="8"/>
      <c r="AN130" s="65"/>
      <c r="AO130" s="59"/>
      <c r="AP130" s="8"/>
      <c r="AQ130" s="8"/>
      <c r="AR130" s="8"/>
      <c r="AS130" s="61"/>
      <c r="AT130" s="59"/>
      <c r="AU130" s="8"/>
      <c r="AV130" s="8"/>
      <c r="AW130" s="8"/>
      <c r="AX130" s="61"/>
      <c r="AY130" s="59"/>
      <c r="AZ130" s="8"/>
      <c r="BA130" s="8"/>
      <c r="BB130" s="8"/>
      <c r="BC130" s="61"/>
      <c r="BD130" s="59"/>
      <c r="BE130" s="8"/>
      <c r="BF130" s="8"/>
      <c r="BG130" s="8"/>
      <c r="BH130" s="61"/>
      <c r="BI130" s="59"/>
      <c r="BJ130" s="8"/>
      <c r="BK130" s="8"/>
      <c r="BL130" s="8"/>
      <c r="BM130" s="8"/>
    </row>
    <row r="131" spans="1:76" s="7" customFormat="1" ht="13.5">
      <c r="A131" s="26">
        <v>123</v>
      </c>
      <c r="B131" s="26">
        <v>123</v>
      </c>
      <c r="C131" s="32" t="s">
        <v>2881</v>
      </c>
      <c r="D131" s="28" t="s">
        <v>22</v>
      </c>
      <c r="E131" s="28" t="s">
        <v>628</v>
      </c>
      <c r="F131" s="35" t="s">
        <v>2882</v>
      </c>
      <c r="G131" s="41" t="s">
        <v>2883</v>
      </c>
      <c r="H131" s="27" t="s">
        <v>141</v>
      </c>
      <c r="I131" s="27" t="s">
        <v>142</v>
      </c>
      <c r="J131" s="39"/>
      <c r="K131" s="42"/>
      <c r="L131" s="33"/>
      <c r="M131" s="49"/>
      <c r="N131" s="44"/>
      <c r="O131" s="46" t="str" cm="1">
        <f t="array" ref="O131">_xlfn.IFNA(LOOKUP(2, 1/(MOD(COLUMN(P131:XFD131)-COLUMN(P131), 5)=2)/(P131:XFD131&lt;&gt;""), P131:XFD131),"Not Submitted")</f>
        <v>Not Submitted</v>
      </c>
      <c r="P131" s="33"/>
      <c r="Q131" s="33"/>
      <c r="R131" s="64"/>
      <c r="S131" s="34"/>
      <c r="T131" s="29"/>
      <c r="U131" s="63"/>
      <c r="V131" s="46"/>
      <c r="W131" s="46"/>
      <c r="X131" s="8"/>
      <c r="Y131" s="8"/>
      <c r="Z131" s="63"/>
      <c r="AA131" s="69"/>
      <c r="AB131" s="46"/>
      <c r="AC131" s="69"/>
      <c r="AD131" s="46"/>
      <c r="AE131" s="68"/>
      <c r="AF131" s="46"/>
      <c r="AG131" s="46"/>
      <c r="AH131" s="8"/>
      <c r="AI131" s="65"/>
      <c r="AJ131" s="59"/>
      <c r="AK131" s="8"/>
      <c r="AL131" s="8"/>
      <c r="AM131" s="8"/>
      <c r="AN131" s="65"/>
      <c r="AO131" s="59"/>
      <c r="AP131" s="8"/>
      <c r="AQ131" s="8"/>
      <c r="AR131" s="8"/>
      <c r="AS131" s="61"/>
      <c r="AT131" s="59"/>
      <c r="AU131" s="8"/>
      <c r="AV131" s="8"/>
      <c r="AW131" s="8"/>
      <c r="AX131" s="61"/>
      <c r="AY131" s="59"/>
      <c r="AZ131" s="8"/>
      <c r="BA131" s="8"/>
      <c r="BB131" s="8"/>
      <c r="BC131" s="61"/>
      <c r="BD131" s="59"/>
      <c r="BE131" s="8"/>
      <c r="BF131" s="8"/>
      <c r="BG131" s="8"/>
      <c r="BH131" s="61"/>
      <c r="BI131" s="59"/>
      <c r="BJ131" s="8"/>
      <c r="BK131" s="8"/>
      <c r="BL131" s="8"/>
      <c r="BM131" s="8"/>
    </row>
    <row r="132" spans="1:76" ht="13.5">
      <c r="A132" s="26">
        <v>124</v>
      </c>
      <c r="B132" s="26">
        <v>124</v>
      </c>
      <c r="C132" s="32" t="s">
        <v>653</v>
      </c>
      <c r="D132" s="28" t="s">
        <v>22</v>
      </c>
      <c r="E132" s="28" t="s">
        <v>628</v>
      </c>
      <c r="F132" s="35" t="s">
        <v>2884</v>
      </c>
      <c r="G132" s="77" t="s">
        <v>2592</v>
      </c>
      <c r="H132" s="27" t="s">
        <v>141</v>
      </c>
      <c r="I132" s="27" t="s">
        <v>142</v>
      </c>
      <c r="J132" s="39"/>
      <c r="K132" s="38"/>
      <c r="L132" s="33"/>
      <c r="M132" s="40"/>
      <c r="N132" s="47"/>
      <c r="O132" s="46" t="str" cm="1">
        <f t="array" ref="O132">_xlfn.IFNA(LOOKUP(2, 1/(MOD(COLUMN(P132:XFD132)-COLUMN(P132), 5)=2)/(P132:XFD132&lt;&gt;""), P132:XFD132),"Not Submitted")</f>
        <v>Not Submitted</v>
      </c>
      <c r="P132" s="76"/>
      <c r="Q132" s="38"/>
      <c r="R132" s="27"/>
      <c r="S132" s="34"/>
      <c r="T132" s="29"/>
      <c r="U132" s="62"/>
      <c r="V132" s="67"/>
      <c r="W132" s="46"/>
      <c r="X132" s="8"/>
      <c r="Y132" s="8"/>
      <c r="Z132" s="63"/>
      <c r="AA132" s="69"/>
      <c r="AB132" s="46"/>
      <c r="AC132" s="69"/>
      <c r="AD132" s="46"/>
      <c r="AE132" s="68"/>
      <c r="AF132" s="46"/>
      <c r="AG132" s="46"/>
      <c r="AH132" s="8"/>
      <c r="AI132" s="65"/>
      <c r="AJ132" s="59"/>
      <c r="AK132" s="8"/>
      <c r="AL132" s="8"/>
      <c r="AM132" s="8"/>
      <c r="AN132" s="8"/>
      <c r="AO132" s="59"/>
      <c r="AP132" s="8"/>
      <c r="AQ132" s="8"/>
      <c r="AR132" s="8"/>
      <c r="AS132" s="61"/>
      <c r="AT132" s="59"/>
      <c r="AU132" s="8"/>
      <c r="AV132" s="8"/>
      <c r="AW132" s="8"/>
      <c r="AX132" s="61"/>
      <c r="AY132" s="59"/>
      <c r="AZ132" s="8"/>
      <c r="BA132" s="8"/>
      <c r="BB132" s="8"/>
      <c r="BC132" s="61"/>
      <c r="BD132" s="59"/>
      <c r="BE132" s="8"/>
      <c r="BF132" s="8"/>
      <c r="BG132" s="8"/>
      <c r="BH132" s="61"/>
      <c r="BI132" s="59"/>
      <c r="BJ132" s="8"/>
      <c r="BK132" s="8"/>
      <c r="BL132" s="8"/>
      <c r="BM132" s="8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spans="1:76" ht="25.5">
      <c r="A133" s="26">
        <v>125</v>
      </c>
      <c r="B133" s="30" t="s">
        <v>2885</v>
      </c>
      <c r="C133" s="32" t="s">
        <v>653</v>
      </c>
      <c r="D133" s="28" t="s">
        <v>22</v>
      </c>
      <c r="E133" s="28" t="s">
        <v>628</v>
      </c>
      <c r="F133" s="35" t="s">
        <v>2886</v>
      </c>
      <c r="G133" s="77" t="s">
        <v>2887</v>
      </c>
      <c r="H133" s="27" t="s">
        <v>141</v>
      </c>
      <c r="I133" s="27" t="s">
        <v>142</v>
      </c>
      <c r="J133" s="39"/>
      <c r="K133" s="38"/>
      <c r="L133" s="33"/>
      <c r="M133" s="40"/>
      <c r="N133" s="47"/>
      <c r="O133" s="46" t="str" cm="1">
        <f t="array" ref="O133">_xlfn.IFNA(LOOKUP(2, 1/(MOD(COLUMN(P133:XFD133)-COLUMN(P133), 5)=2)/(P133:XFD133&lt;&gt;""), P133:XFD133),"Not Submitted")</f>
        <v>Not Submitted</v>
      </c>
      <c r="P133" s="76"/>
      <c r="Q133" s="38"/>
      <c r="R133" s="27"/>
      <c r="S133" s="34"/>
      <c r="T133" s="29"/>
      <c r="U133" s="62"/>
      <c r="V133" s="67"/>
      <c r="W133" s="46"/>
      <c r="X133" s="8"/>
      <c r="Y133" s="8"/>
      <c r="Z133" s="63"/>
      <c r="AA133" s="69"/>
      <c r="AB133" s="46"/>
      <c r="AC133" s="69"/>
      <c r="AD133" s="46"/>
      <c r="AE133" s="68"/>
      <c r="AF133" s="46"/>
      <c r="AG133" s="46"/>
      <c r="AH133" s="8"/>
      <c r="AI133" s="65"/>
      <c r="AJ133" s="59"/>
      <c r="AK133" s="8"/>
      <c r="AL133" s="8"/>
      <c r="AM133" s="8"/>
      <c r="AN133" s="8"/>
      <c r="AO133" s="59"/>
      <c r="AP133" s="8"/>
      <c r="AQ133" s="8"/>
      <c r="AR133" s="8"/>
      <c r="AS133" s="61"/>
      <c r="AT133" s="59"/>
      <c r="AU133" s="8"/>
      <c r="AV133" s="8"/>
      <c r="AW133" s="8"/>
      <c r="AX133" s="61"/>
      <c r="AY133" s="59"/>
      <c r="AZ133" s="8"/>
      <c r="BA133" s="8"/>
      <c r="BB133" s="8"/>
      <c r="BC133" s="61"/>
      <c r="BD133" s="59"/>
      <c r="BE133" s="8"/>
      <c r="BF133" s="8"/>
      <c r="BG133" s="8"/>
      <c r="BH133" s="61"/>
      <c r="BI133" s="59"/>
      <c r="BJ133" s="8"/>
      <c r="BK133" s="8"/>
      <c r="BL133" s="8"/>
      <c r="BM133" s="8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spans="1:76" ht="13.5">
      <c r="A134" s="26">
        <v>126</v>
      </c>
      <c r="B134" s="30"/>
      <c r="C134" s="32" t="s">
        <v>653</v>
      </c>
      <c r="D134" s="28" t="s">
        <v>22</v>
      </c>
      <c r="E134" s="28" t="s">
        <v>628</v>
      </c>
      <c r="F134" s="35" t="s">
        <v>2888</v>
      </c>
      <c r="G134" s="77" t="s">
        <v>2889</v>
      </c>
      <c r="H134" s="27" t="s">
        <v>141</v>
      </c>
      <c r="I134" s="27" t="s">
        <v>142</v>
      </c>
      <c r="J134" s="39"/>
      <c r="K134" s="38"/>
      <c r="L134" s="33"/>
      <c r="M134" s="40"/>
      <c r="N134" s="47"/>
      <c r="O134" s="46" t="str" cm="1">
        <f t="array" ref="O134">_xlfn.IFNA(LOOKUP(2, 1/(MOD(COLUMN(P134:XFD134)-COLUMN(P134), 5)=2)/(P134:XFD134&lt;&gt;""), P134:XFD134),"Not Submitted")</f>
        <v>Not Submitted</v>
      </c>
      <c r="P134" s="76"/>
      <c r="Q134" s="38"/>
      <c r="R134" s="27"/>
      <c r="S134" s="34"/>
      <c r="T134" s="29"/>
      <c r="U134" s="62"/>
      <c r="V134" s="67"/>
      <c r="W134" s="46"/>
      <c r="X134" s="8"/>
      <c r="Y134" s="8"/>
      <c r="Z134" s="63"/>
      <c r="AA134" s="69"/>
      <c r="AB134" s="46"/>
      <c r="AC134" s="69"/>
      <c r="AD134" s="46"/>
      <c r="AE134" s="68"/>
      <c r="AF134" s="46"/>
      <c r="AG134" s="46"/>
      <c r="AH134" s="8"/>
      <c r="AI134" s="65"/>
      <c r="AJ134" s="59"/>
      <c r="AK134" s="8"/>
      <c r="AL134" s="8"/>
      <c r="AM134" s="8"/>
      <c r="AN134" s="8"/>
      <c r="AO134" s="59"/>
      <c r="AP134" s="8"/>
      <c r="AQ134" s="8"/>
      <c r="AR134" s="8"/>
      <c r="AS134" s="61"/>
      <c r="AT134" s="59"/>
      <c r="AU134" s="8"/>
      <c r="AV134" s="8"/>
      <c r="AW134" s="8"/>
      <c r="AX134" s="61"/>
      <c r="AY134" s="59"/>
      <c r="AZ134" s="8"/>
      <c r="BA134" s="8"/>
      <c r="BB134" s="8"/>
      <c r="BC134" s="61"/>
      <c r="BD134" s="59"/>
      <c r="BE134" s="8"/>
      <c r="BF134" s="8"/>
      <c r="BG134" s="8"/>
      <c r="BH134" s="61"/>
      <c r="BI134" s="59"/>
      <c r="BJ134" s="8"/>
      <c r="BK134" s="8"/>
      <c r="BL134" s="8"/>
      <c r="BM134" s="8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spans="1:76" ht="27">
      <c r="A135" s="26">
        <v>127</v>
      </c>
      <c r="B135" s="30" t="s">
        <v>2885</v>
      </c>
      <c r="C135" s="32" t="s">
        <v>653</v>
      </c>
      <c r="D135" s="28" t="s">
        <v>22</v>
      </c>
      <c r="E135" s="28" t="s">
        <v>628</v>
      </c>
      <c r="F135" s="35" t="s">
        <v>2890</v>
      </c>
      <c r="G135" s="77" t="s">
        <v>2891</v>
      </c>
      <c r="H135" s="27" t="s">
        <v>141</v>
      </c>
      <c r="I135" s="27" t="s">
        <v>142</v>
      </c>
      <c r="J135" s="39"/>
      <c r="K135" s="38"/>
      <c r="L135" s="33"/>
      <c r="M135" s="40"/>
      <c r="N135" s="47"/>
      <c r="O135" s="46" t="str" cm="1">
        <f t="array" ref="O135">_xlfn.IFNA(LOOKUP(2, 1/(MOD(COLUMN(P135:XFD135)-COLUMN(P135), 5)=2)/(P135:XFD135&lt;&gt;""), P135:XFD135),"Not Submitted")</f>
        <v>Not Submitted</v>
      </c>
      <c r="P135" s="76"/>
      <c r="Q135" s="38"/>
      <c r="R135" s="27"/>
      <c r="S135" s="34"/>
      <c r="T135" s="29"/>
      <c r="U135" s="62"/>
      <c r="V135" s="67"/>
      <c r="W135" s="46"/>
      <c r="X135" s="8"/>
      <c r="Y135" s="8"/>
      <c r="Z135" s="63"/>
      <c r="AA135" s="69"/>
      <c r="AB135" s="46"/>
      <c r="AC135" s="69"/>
      <c r="AD135" s="46"/>
      <c r="AE135" s="68"/>
      <c r="AF135" s="46"/>
      <c r="AG135" s="46"/>
      <c r="AH135" s="8"/>
      <c r="AI135" s="65"/>
      <c r="AJ135" s="59"/>
      <c r="AK135" s="8"/>
      <c r="AL135" s="8"/>
      <c r="AM135" s="8"/>
      <c r="AN135" s="8"/>
      <c r="AO135" s="59"/>
      <c r="AP135" s="8"/>
      <c r="AQ135" s="8"/>
      <c r="AR135" s="8"/>
      <c r="AS135" s="61"/>
      <c r="AT135" s="59"/>
      <c r="AU135" s="8"/>
      <c r="AV135" s="8"/>
      <c r="AW135" s="8"/>
      <c r="AX135" s="61"/>
      <c r="AY135" s="59"/>
      <c r="AZ135" s="8"/>
      <c r="BA135" s="8"/>
      <c r="BB135" s="8"/>
      <c r="BC135" s="61"/>
      <c r="BD135" s="59"/>
      <c r="BE135" s="8"/>
      <c r="BF135" s="8"/>
      <c r="BG135" s="8"/>
      <c r="BH135" s="61"/>
      <c r="BI135" s="59"/>
      <c r="BJ135" s="8"/>
      <c r="BK135" s="8"/>
      <c r="BL135" s="8"/>
      <c r="BM135" s="8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spans="1:76" ht="25.5">
      <c r="A136" s="26">
        <v>128</v>
      </c>
      <c r="B136" s="30" t="s">
        <v>2885</v>
      </c>
      <c r="C136" s="32" t="s">
        <v>653</v>
      </c>
      <c r="D136" s="28" t="s">
        <v>22</v>
      </c>
      <c r="E136" s="28" t="s">
        <v>628</v>
      </c>
      <c r="F136" s="35" t="s">
        <v>2892</v>
      </c>
      <c r="G136" s="77" t="s">
        <v>2893</v>
      </c>
      <c r="H136" s="27" t="s">
        <v>141</v>
      </c>
      <c r="I136" s="27" t="s">
        <v>142</v>
      </c>
      <c r="J136" s="39"/>
      <c r="K136" s="38"/>
      <c r="L136" s="33"/>
      <c r="M136" s="40"/>
      <c r="N136" s="47"/>
      <c r="O136" s="46" t="str" cm="1">
        <f t="array" ref="O136">_xlfn.IFNA(LOOKUP(2, 1/(MOD(COLUMN(P136:XFD136)-COLUMN(P136), 5)=2)/(P136:XFD136&lt;&gt;""), P136:XFD136),"Not Submitted")</f>
        <v>Not Submitted</v>
      </c>
      <c r="P136" s="76"/>
      <c r="Q136" s="38"/>
      <c r="R136" s="27"/>
      <c r="S136" s="34"/>
      <c r="T136" s="29"/>
      <c r="U136" s="62"/>
      <c r="V136" s="67"/>
      <c r="W136" s="46"/>
      <c r="X136" s="8"/>
      <c r="Y136" s="8"/>
      <c r="Z136" s="63"/>
      <c r="AA136" s="69"/>
      <c r="AB136" s="46"/>
      <c r="AC136" s="69"/>
      <c r="AD136" s="46"/>
      <c r="AE136" s="68"/>
      <c r="AF136" s="46"/>
      <c r="AG136" s="46"/>
      <c r="AH136" s="8"/>
      <c r="AI136" s="65"/>
      <c r="AJ136" s="59"/>
      <c r="AK136" s="8"/>
      <c r="AL136" s="8"/>
      <c r="AM136" s="8"/>
      <c r="AN136" s="8"/>
      <c r="AO136" s="59"/>
      <c r="AP136" s="8"/>
      <c r="AQ136" s="8"/>
      <c r="AR136" s="8"/>
      <c r="AS136" s="61"/>
      <c r="AT136" s="59"/>
      <c r="AU136" s="8"/>
      <c r="AV136" s="8"/>
      <c r="AW136" s="8"/>
      <c r="AX136" s="61"/>
      <c r="AY136" s="59"/>
      <c r="AZ136" s="8"/>
      <c r="BA136" s="8"/>
      <c r="BB136" s="8"/>
      <c r="BC136" s="61"/>
      <c r="BD136" s="59"/>
      <c r="BE136" s="8"/>
      <c r="BF136" s="8"/>
      <c r="BG136" s="8"/>
      <c r="BH136" s="61"/>
      <c r="BI136" s="59"/>
      <c r="BJ136" s="8"/>
      <c r="BK136" s="8"/>
      <c r="BL136" s="8"/>
      <c r="BM136" s="8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spans="1:76" ht="13.5">
      <c r="A137" s="26">
        <v>129</v>
      </c>
      <c r="B137" s="30"/>
      <c r="C137" s="32" t="s">
        <v>290</v>
      </c>
      <c r="D137" s="28" t="s">
        <v>22</v>
      </c>
      <c r="E137" s="28" t="s">
        <v>628</v>
      </c>
      <c r="F137" s="35" t="s">
        <v>2894</v>
      </c>
      <c r="G137" s="37" t="s">
        <v>2895</v>
      </c>
      <c r="H137" s="27" t="s">
        <v>141</v>
      </c>
      <c r="I137" s="27" t="s">
        <v>142</v>
      </c>
      <c r="J137" s="39"/>
      <c r="K137" s="38"/>
      <c r="L137" s="33"/>
      <c r="M137" s="40"/>
      <c r="N137" s="47"/>
      <c r="O137" s="46" t="str" cm="1">
        <f t="array" ref="O137">_xlfn.IFNA(LOOKUP(2, 1/(MOD(COLUMN(P137:XFD137)-COLUMN(P137), 5)=2)/(P137:XFD137&lt;&gt;""), P137:XFD137),"Not Submitted")</f>
        <v>Not Submitted</v>
      </c>
      <c r="P137" s="76"/>
      <c r="Q137" s="38"/>
      <c r="R137" s="27"/>
      <c r="S137" s="34"/>
      <c r="T137" s="29"/>
      <c r="U137" s="62"/>
      <c r="V137" s="67"/>
      <c r="W137" s="46"/>
      <c r="X137" s="8"/>
      <c r="Y137" s="8"/>
      <c r="Z137" s="63"/>
      <c r="AA137" s="69"/>
      <c r="AB137" s="46"/>
      <c r="AC137" s="69"/>
      <c r="AD137" s="46"/>
      <c r="AE137" s="68"/>
      <c r="AF137" s="46"/>
      <c r="AG137" s="46"/>
      <c r="AH137" s="8"/>
      <c r="AI137" s="65"/>
      <c r="AJ137" s="59"/>
      <c r="AK137" s="8"/>
      <c r="AL137" s="8"/>
      <c r="AM137" s="8"/>
      <c r="AN137" s="8"/>
      <c r="AO137" s="59"/>
      <c r="AP137" s="8"/>
      <c r="AQ137" s="8"/>
      <c r="AR137" s="8"/>
      <c r="AS137" s="61"/>
      <c r="AT137" s="59"/>
      <c r="AU137" s="8"/>
      <c r="AV137" s="8"/>
      <c r="AW137" s="8"/>
      <c r="AX137" s="61"/>
      <c r="AY137" s="59"/>
      <c r="AZ137" s="8"/>
      <c r="BA137" s="8"/>
      <c r="BB137" s="8"/>
      <c r="BC137" s="61"/>
      <c r="BD137" s="59"/>
      <c r="BE137" s="8"/>
      <c r="BF137" s="8"/>
      <c r="BG137" s="8"/>
      <c r="BH137" s="61"/>
      <c r="BI137" s="59"/>
      <c r="BJ137" s="8"/>
      <c r="BK137" s="8"/>
      <c r="BL137" s="8"/>
      <c r="BM137" s="8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spans="1:76" ht="13.5">
      <c r="A138" s="26">
        <v>130</v>
      </c>
      <c r="B138" s="30"/>
      <c r="C138" s="32" t="s">
        <v>290</v>
      </c>
      <c r="D138" s="28" t="s">
        <v>22</v>
      </c>
      <c r="E138" s="28" t="s">
        <v>628</v>
      </c>
      <c r="F138" s="43" t="s">
        <v>2896</v>
      </c>
      <c r="G138" s="41" t="s">
        <v>2897</v>
      </c>
      <c r="H138" s="27"/>
      <c r="I138" s="27"/>
      <c r="J138" s="39"/>
      <c r="K138" s="42"/>
      <c r="L138" s="33"/>
      <c r="M138" s="49"/>
      <c r="N138" s="44"/>
      <c r="O138" s="46" t="str" cm="1">
        <f t="array" ref="O138">_xlfn.IFNA(LOOKUP(2, 1/(MOD(COLUMN(P138:XFD138)-COLUMN(P138), 5)=2)/(P138:XFD138&lt;&gt;""), P138:XFD138),"Not Submitted")</f>
        <v>Not Submitted</v>
      </c>
      <c r="P138" s="46"/>
      <c r="Q138" s="82"/>
      <c r="R138" s="82"/>
      <c r="S138" s="27"/>
      <c r="T138" s="102"/>
      <c r="U138" s="103"/>
      <c r="V138" s="66"/>
      <c r="W138" s="67"/>
      <c r="X138" s="46"/>
      <c r="Y138" s="8"/>
      <c r="Z138" s="8"/>
      <c r="AA138" s="63"/>
      <c r="AB138" s="69"/>
      <c r="AC138" s="46"/>
      <c r="AD138" s="69"/>
      <c r="AE138" s="46"/>
      <c r="AF138" s="69"/>
      <c r="AG138" s="69"/>
      <c r="AH138" s="46"/>
      <c r="AI138" s="8"/>
      <c r="AJ138" s="65"/>
      <c r="AK138" s="59"/>
      <c r="AL138" s="8"/>
      <c r="AM138" s="8"/>
      <c r="AN138" s="8"/>
      <c r="AO138" s="8"/>
      <c r="AP138" s="59"/>
      <c r="AQ138" s="8"/>
      <c r="AR138" s="8"/>
      <c r="AS138" s="8"/>
      <c r="AT138" s="61"/>
      <c r="AU138" s="59"/>
      <c r="AV138" s="8"/>
      <c r="AW138" s="8"/>
      <c r="AX138" s="8"/>
      <c r="AY138" s="61"/>
      <c r="AZ138" s="59"/>
      <c r="BA138" s="8"/>
      <c r="BB138" s="8"/>
      <c r="BC138" s="8"/>
      <c r="BD138" s="61"/>
      <c r="BE138" s="59"/>
      <c r="BF138" s="8"/>
      <c r="BG138" s="8"/>
      <c r="BH138" s="8"/>
      <c r="BI138" s="61"/>
      <c r="BJ138" s="59"/>
      <c r="BK138" s="8"/>
      <c r="BL138" s="8"/>
      <c r="BM138" s="8"/>
      <c r="BN138" s="8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spans="1:76" ht="13.5">
      <c r="A139" s="26">
        <v>131</v>
      </c>
      <c r="B139" s="30"/>
      <c r="C139" s="32" t="s">
        <v>2898</v>
      </c>
      <c r="D139" s="28" t="s">
        <v>22</v>
      </c>
      <c r="E139" s="28" t="s">
        <v>628</v>
      </c>
      <c r="F139" s="35" t="s">
        <v>2899</v>
      </c>
      <c r="G139" s="37" t="s">
        <v>2900</v>
      </c>
      <c r="H139" s="27" t="s">
        <v>141</v>
      </c>
      <c r="I139" s="27" t="s">
        <v>142</v>
      </c>
      <c r="J139" s="39"/>
      <c r="K139" s="38"/>
      <c r="L139" s="33"/>
      <c r="M139" s="40"/>
      <c r="N139" s="47"/>
      <c r="O139" s="46" t="str" cm="1">
        <f t="array" ref="O139">_xlfn.IFNA(LOOKUP(2, 1/(MOD(COLUMN(P139:XFD139)-COLUMN(P139), 5)=2)/(P139:XFD139&lt;&gt;""), P139:XFD139),"Not Submitted")</f>
        <v>Not Submitted</v>
      </c>
      <c r="P139" s="76"/>
      <c r="Q139" s="38"/>
      <c r="R139" s="27"/>
      <c r="S139" s="34"/>
      <c r="T139" s="29"/>
      <c r="U139" s="62"/>
      <c r="V139" s="67"/>
      <c r="W139" s="46"/>
      <c r="X139" s="8"/>
      <c r="Y139" s="8"/>
      <c r="Z139" s="63"/>
      <c r="AA139" s="69"/>
      <c r="AB139" s="46"/>
      <c r="AC139" s="69"/>
      <c r="AD139" s="46"/>
      <c r="AE139" s="68"/>
      <c r="AF139" s="46"/>
      <c r="AG139" s="46"/>
      <c r="AH139" s="8"/>
      <c r="AI139" s="65"/>
      <c r="AJ139" s="59"/>
      <c r="AK139" s="8"/>
      <c r="AL139" s="8"/>
      <c r="AM139" s="8"/>
      <c r="AN139" s="8"/>
      <c r="AO139" s="59"/>
      <c r="AP139" s="8"/>
      <c r="AQ139" s="8"/>
      <c r="AR139" s="8"/>
      <c r="AS139" s="61"/>
      <c r="AT139" s="59"/>
      <c r="AU139" s="8"/>
      <c r="AV139" s="8"/>
      <c r="AW139" s="8"/>
      <c r="AX139" s="61"/>
      <c r="AY139" s="59"/>
      <c r="AZ139" s="8"/>
      <c r="BA139" s="8"/>
      <c r="BB139" s="8"/>
      <c r="BC139" s="61"/>
      <c r="BD139" s="59"/>
      <c r="BE139" s="8"/>
      <c r="BF139" s="8"/>
      <c r="BG139" s="8"/>
      <c r="BH139" s="61"/>
      <c r="BI139" s="59"/>
      <c r="BJ139" s="8"/>
      <c r="BK139" s="8"/>
      <c r="BL139" s="8"/>
      <c r="BM139" s="8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spans="1:76" ht="13.5">
      <c r="A140" s="26">
        <v>132</v>
      </c>
      <c r="B140" s="30"/>
      <c r="C140" s="32" t="s">
        <v>2901</v>
      </c>
      <c r="D140" s="28" t="s">
        <v>22</v>
      </c>
      <c r="E140" s="28" t="s">
        <v>628</v>
      </c>
      <c r="F140" s="35" t="s">
        <v>2902</v>
      </c>
      <c r="G140" s="37" t="s">
        <v>2903</v>
      </c>
      <c r="H140" s="27" t="s">
        <v>141</v>
      </c>
      <c r="I140" s="27" t="s">
        <v>142</v>
      </c>
      <c r="J140" s="39"/>
      <c r="K140" s="38"/>
      <c r="L140" s="33"/>
      <c r="M140" s="40"/>
      <c r="N140" s="47"/>
      <c r="O140" s="46" t="str" cm="1">
        <f t="array" ref="O140">_xlfn.IFNA(LOOKUP(2, 1/(MOD(COLUMN(P140:XFD140)-COLUMN(P140), 5)=2)/(P140:XFD140&lt;&gt;""), P140:XFD140),"Not Submitted")</f>
        <v>Not Submitted</v>
      </c>
      <c r="P140" s="76"/>
      <c r="Q140" s="38"/>
      <c r="R140" s="27"/>
      <c r="S140" s="34"/>
      <c r="T140" s="29"/>
      <c r="U140" s="62"/>
      <c r="V140" s="67"/>
      <c r="W140" s="46"/>
      <c r="X140" s="8"/>
      <c r="Y140" s="8"/>
      <c r="Z140" s="63"/>
      <c r="AA140" s="69"/>
      <c r="AB140" s="46"/>
      <c r="AC140" s="69"/>
      <c r="AD140" s="46"/>
      <c r="AE140" s="68"/>
      <c r="AF140" s="46"/>
      <c r="AG140" s="46"/>
      <c r="AH140" s="8"/>
      <c r="AI140" s="65"/>
      <c r="AJ140" s="59"/>
      <c r="AK140" s="8"/>
      <c r="AL140" s="8"/>
      <c r="AM140" s="8"/>
      <c r="AN140" s="8"/>
      <c r="AO140" s="59"/>
      <c r="AP140" s="8"/>
      <c r="AQ140" s="8"/>
      <c r="AR140" s="8"/>
      <c r="AS140" s="61"/>
      <c r="AT140" s="59"/>
      <c r="AU140" s="8"/>
      <c r="AV140" s="8"/>
      <c r="AW140" s="8"/>
      <c r="AX140" s="61"/>
      <c r="AY140" s="59"/>
      <c r="AZ140" s="8"/>
      <c r="BA140" s="8"/>
      <c r="BB140" s="8"/>
      <c r="BC140" s="61"/>
      <c r="BD140" s="59"/>
      <c r="BE140" s="8"/>
      <c r="BF140" s="8"/>
      <c r="BG140" s="8"/>
      <c r="BH140" s="61"/>
      <c r="BI140" s="59"/>
      <c r="BJ140" s="8"/>
      <c r="BK140" s="8"/>
      <c r="BL140" s="8"/>
      <c r="BM140" s="8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spans="1:76" ht="13.5">
      <c r="A141" s="26">
        <v>133</v>
      </c>
      <c r="B141" s="30"/>
      <c r="C141" s="32" t="s">
        <v>2904</v>
      </c>
      <c r="D141" s="28" t="s">
        <v>22</v>
      </c>
      <c r="E141" s="28" t="s">
        <v>628</v>
      </c>
      <c r="F141" s="35" t="s">
        <v>2905</v>
      </c>
      <c r="G141" s="37" t="s">
        <v>1851</v>
      </c>
      <c r="H141" s="27" t="s">
        <v>141</v>
      </c>
      <c r="I141" s="27" t="s">
        <v>142</v>
      </c>
      <c r="J141" s="39"/>
      <c r="K141" s="38"/>
      <c r="L141" s="33"/>
      <c r="M141" s="40"/>
      <c r="N141" s="47"/>
      <c r="O141" s="46" t="str" cm="1">
        <f t="array" ref="O141">_xlfn.IFNA(LOOKUP(2, 1/(MOD(COLUMN(P141:XFD141)-COLUMN(P141), 5)=2)/(P141:XFD141&lt;&gt;""), P141:XFD141),"Not Submitted")</f>
        <v>Not Submitted</v>
      </c>
      <c r="P141" s="76"/>
      <c r="Q141" s="38"/>
      <c r="R141" s="27"/>
      <c r="S141" s="34"/>
      <c r="T141" s="29"/>
      <c r="U141" s="62"/>
      <c r="V141" s="67"/>
      <c r="W141" s="46"/>
      <c r="X141" s="8"/>
      <c r="Y141" s="8"/>
      <c r="Z141" s="63"/>
      <c r="AA141" s="69"/>
      <c r="AB141" s="46"/>
      <c r="AC141" s="69"/>
      <c r="AD141" s="46"/>
      <c r="AE141" s="68"/>
      <c r="AF141" s="46"/>
      <c r="AG141" s="46"/>
      <c r="AH141" s="8"/>
      <c r="AI141" s="65"/>
      <c r="AJ141" s="59"/>
      <c r="AK141" s="8"/>
      <c r="AL141" s="8"/>
      <c r="AM141" s="8"/>
      <c r="AN141" s="8"/>
      <c r="AO141" s="59"/>
      <c r="AP141" s="8"/>
      <c r="AQ141" s="8"/>
      <c r="AR141" s="8"/>
      <c r="AS141" s="61"/>
      <c r="AT141" s="59"/>
      <c r="AU141" s="8"/>
      <c r="AV141" s="8"/>
      <c r="AW141" s="8"/>
      <c r="AX141" s="61"/>
      <c r="AY141" s="59"/>
      <c r="AZ141" s="8"/>
      <c r="BA141" s="8"/>
      <c r="BB141" s="8"/>
      <c r="BC141" s="61"/>
      <c r="BD141" s="59"/>
      <c r="BE141" s="8"/>
      <c r="BF141" s="8"/>
      <c r="BG141" s="8"/>
      <c r="BH141" s="61"/>
      <c r="BI141" s="59"/>
      <c r="BJ141" s="8"/>
      <c r="BK141" s="8"/>
      <c r="BL141" s="8"/>
      <c r="BM141" s="8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spans="1:76" ht="13.5">
      <c r="A142" s="26">
        <v>134</v>
      </c>
      <c r="B142" s="30"/>
      <c r="C142" s="32" t="s">
        <v>2906</v>
      </c>
      <c r="D142" s="28" t="s">
        <v>22</v>
      </c>
      <c r="E142" s="28" t="s">
        <v>628</v>
      </c>
      <c r="F142" s="35" t="s">
        <v>2907</v>
      </c>
      <c r="G142" s="37" t="s">
        <v>792</v>
      </c>
      <c r="H142" s="27" t="s">
        <v>141</v>
      </c>
      <c r="I142" s="27" t="s">
        <v>142</v>
      </c>
      <c r="J142" s="39"/>
      <c r="K142" s="38"/>
      <c r="L142" s="33"/>
      <c r="M142" s="40"/>
      <c r="N142" s="47"/>
      <c r="O142" s="46" t="str" cm="1">
        <f t="array" ref="O142">_xlfn.IFNA(LOOKUP(2, 1/(MOD(COLUMN(P142:XFD142)-COLUMN(P142), 5)=2)/(P142:XFD142&lt;&gt;""), P142:XFD142),"Not Submitted")</f>
        <v>Not Submitted</v>
      </c>
      <c r="P142" s="76"/>
      <c r="Q142" s="38"/>
      <c r="R142" s="27"/>
      <c r="S142" s="34"/>
      <c r="T142" s="29"/>
      <c r="U142" s="62"/>
      <c r="V142" s="67"/>
      <c r="W142" s="46"/>
      <c r="X142" s="8"/>
      <c r="Y142" s="8"/>
      <c r="Z142" s="63"/>
      <c r="AA142" s="69"/>
      <c r="AB142" s="46"/>
      <c r="AC142" s="69"/>
      <c r="AD142" s="46"/>
      <c r="AE142" s="68"/>
      <c r="AF142" s="46"/>
      <c r="AG142" s="46"/>
      <c r="AH142" s="8"/>
      <c r="AI142" s="65"/>
      <c r="AJ142" s="59"/>
      <c r="AK142" s="8"/>
      <c r="AL142" s="8"/>
      <c r="AM142" s="8"/>
      <c r="AN142" s="8"/>
      <c r="AO142" s="59"/>
      <c r="AP142" s="8"/>
      <c r="AQ142" s="8"/>
      <c r="AR142" s="8"/>
      <c r="AS142" s="61"/>
      <c r="AT142" s="59"/>
      <c r="AU142" s="8"/>
      <c r="AV142" s="8"/>
      <c r="AW142" s="8"/>
      <c r="AX142" s="61"/>
      <c r="AY142" s="59"/>
      <c r="AZ142" s="8"/>
      <c r="BA142" s="8"/>
      <c r="BB142" s="8"/>
      <c r="BC142" s="61"/>
      <c r="BD142" s="59"/>
      <c r="BE142" s="8"/>
      <c r="BF142" s="8"/>
      <c r="BG142" s="8"/>
      <c r="BH142" s="61"/>
      <c r="BI142" s="59"/>
      <c r="BJ142" s="8"/>
      <c r="BK142" s="8"/>
      <c r="BL142" s="8"/>
      <c r="BM142" s="8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spans="1:76" ht="13.5">
      <c r="A143" s="26">
        <v>135</v>
      </c>
      <c r="B143" s="30"/>
      <c r="C143" s="32" t="s">
        <v>2904</v>
      </c>
      <c r="D143" s="28" t="s">
        <v>22</v>
      </c>
      <c r="E143" s="28" t="s">
        <v>628</v>
      </c>
      <c r="F143" s="35" t="s">
        <v>2908</v>
      </c>
      <c r="G143" s="37" t="s">
        <v>2909</v>
      </c>
      <c r="H143" s="27" t="s">
        <v>141</v>
      </c>
      <c r="I143" s="27" t="s">
        <v>142</v>
      </c>
      <c r="J143" s="39"/>
      <c r="K143" s="38"/>
      <c r="L143" s="33"/>
      <c r="M143" s="40"/>
      <c r="N143" s="47"/>
      <c r="O143" s="46" t="str" cm="1">
        <f t="array" ref="O143">_xlfn.IFNA(LOOKUP(2, 1/(MOD(COLUMN(P143:XFD143)-COLUMN(P143), 5)=2)/(P143:XFD143&lt;&gt;""), P143:XFD143),"Not Submitted")</f>
        <v>Not Submitted</v>
      </c>
      <c r="P143" s="76"/>
      <c r="Q143" s="38"/>
      <c r="R143" s="27"/>
      <c r="S143" s="34"/>
      <c r="T143" s="29"/>
      <c r="U143" s="62"/>
      <c r="V143" s="67"/>
      <c r="W143" s="46"/>
      <c r="X143" s="8"/>
      <c r="Y143" s="8"/>
      <c r="Z143" s="63"/>
      <c r="AA143" s="69"/>
      <c r="AB143" s="46"/>
      <c r="AC143" s="69"/>
      <c r="AD143" s="46"/>
      <c r="AE143" s="68"/>
      <c r="AF143" s="46"/>
      <c r="AG143" s="46"/>
      <c r="AH143" s="8"/>
      <c r="AI143" s="65"/>
      <c r="AJ143" s="59"/>
      <c r="AK143" s="8"/>
      <c r="AL143" s="8"/>
      <c r="AM143" s="8"/>
      <c r="AN143" s="8"/>
      <c r="AO143" s="59"/>
      <c r="AP143" s="8"/>
      <c r="AQ143" s="8"/>
      <c r="AR143" s="8"/>
      <c r="AS143" s="61"/>
      <c r="AT143" s="59"/>
      <c r="AU143" s="8"/>
      <c r="AV143" s="8"/>
      <c r="AW143" s="8"/>
      <c r="AX143" s="61"/>
      <c r="AY143" s="59"/>
      <c r="AZ143" s="8"/>
      <c r="BA143" s="8"/>
      <c r="BB143" s="8"/>
      <c r="BC143" s="61"/>
      <c r="BD143" s="59"/>
      <c r="BE143" s="8"/>
      <c r="BF143" s="8"/>
      <c r="BG143" s="8"/>
      <c r="BH143" s="61"/>
      <c r="BI143" s="59"/>
      <c r="BJ143" s="8"/>
      <c r="BK143" s="8"/>
      <c r="BL143" s="8"/>
      <c r="BM143" s="8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spans="1:76" ht="13.5">
      <c r="A144" s="26">
        <v>136</v>
      </c>
      <c r="B144" s="30"/>
      <c r="C144" s="32" t="s">
        <v>2906</v>
      </c>
      <c r="D144" s="28" t="s">
        <v>22</v>
      </c>
      <c r="E144" s="28" t="s">
        <v>628</v>
      </c>
      <c r="F144" s="35" t="s">
        <v>2910</v>
      </c>
      <c r="G144" s="37" t="s">
        <v>2911</v>
      </c>
      <c r="H144" s="27" t="s">
        <v>141</v>
      </c>
      <c r="I144" s="27" t="s">
        <v>142</v>
      </c>
      <c r="J144" s="39"/>
      <c r="K144" s="38"/>
      <c r="L144" s="33"/>
      <c r="M144" s="40"/>
      <c r="N144" s="47"/>
      <c r="O144" s="46" t="str" cm="1">
        <f t="array" ref="O144">_xlfn.IFNA(LOOKUP(2, 1/(MOD(COLUMN(P144:XFD144)-COLUMN(P144), 5)=2)/(P144:XFD144&lt;&gt;""), P144:XFD144),"Not Submitted")</f>
        <v>Not Submitted</v>
      </c>
      <c r="P144" s="76"/>
      <c r="Q144" s="38"/>
      <c r="R144" s="27"/>
      <c r="S144" s="34"/>
      <c r="T144" s="29"/>
      <c r="U144" s="62"/>
      <c r="V144" s="67"/>
      <c r="W144" s="46"/>
      <c r="X144" s="8"/>
      <c r="Y144" s="8"/>
      <c r="Z144" s="63"/>
      <c r="AA144" s="69"/>
      <c r="AB144" s="46"/>
      <c r="AC144" s="69"/>
      <c r="AD144" s="46"/>
      <c r="AE144" s="68"/>
      <c r="AF144" s="46"/>
      <c r="AG144" s="46"/>
      <c r="AH144" s="8"/>
      <c r="AI144" s="65"/>
      <c r="AJ144" s="59"/>
      <c r="AK144" s="8"/>
      <c r="AL144" s="8"/>
      <c r="AM144" s="8"/>
      <c r="AN144" s="8"/>
      <c r="AO144" s="59"/>
      <c r="AP144" s="8"/>
      <c r="AQ144" s="8"/>
      <c r="AR144" s="8"/>
      <c r="AS144" s="61"/>
      <c r="AT144" s="59"/>
      <c r="AU144" s="8"/>
      <c r="AV144" s="8"/>
      <c r="AW144" s="8"/>
      <c r="AX144" s="61"/>
      <c r="AY144" s="59"/>
      <c r="AZ144" s="8"/>
      <c r="BA144" s="8"/>
      <c r="BB144" s="8"/>
      <c r="BC144" s="61"/>
      <c r="BD144" s="59"/>
      <c r="BE144" s="8"/>
      <c r="BF144" s="8"/>
      <c r="BG144" s="8"/>
      <c r="BH144" s="61"/>
      <c r="BI144" s="59"/>
      <c r="BJ144" s="8"/>
      <c r="BK144" s="8"/>
      <c r="BL144" s="8"/>
      <c r="BM144" s="8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spans="1:76" ht="13.5">
      <c r="A145" s="26">
        <v>137</v>
      </c>
      <c r="B145" s="30"/>
      <c r="C145" s="32" t="s">
        <v>415</v>
      </c>
      <c r="D145" s="28" t="s">
        <v>22</v>
      </c>
      <c r="E145" s="28" t="s">
        <v>628</v>
      </c>
      <c r="F145" s="35" t="s">
        <v>2912</v>
      </c>
      <c r="G145" s="37" t="s">
        <v>422</v>
      </c>
      <c r="H145" s="27" t="s">
        <v>141</v>
      </c>
      <c r="I145" s="27" t="s">
        <v>142</v>
      </c>
      <c r="J145" s="39"/>
      <c r="K145" s="38"/>
      <c r="L145" s="33"/>
      <c r="M145" s="40"/>
      <c r="N145" s="47"/>
      <c r="O145" s="46" t="str" cm="1">
        <f t="array" ref="O145">_xlfn.IFNA(LOOKUP(2, 1/(MOD(COLUMN(P145:XFD145)-COLUMN(P145), 5)=2)/(P145:XFD145&lt;&gt;""), P145:XFD145),"Not Submitted")</f>
        <v>Not Submitted</v>
      </c>
      <c r="P145" s="76"/>
      <c r="Q145" s="38"/>
      <c r="R145" s="27"/>
      <c r="S145" s="34"/>
      <c r="T145" s="29"/>
      <c r="U145" s="62"/>
      <c r="V145" s="67"/>
      <c r="W145" s="46"/>
      <c r="X145" s="8"/>
      <c r="Y145" s="8"/>
      <c r="Z145" s="63"/>
      <c r="AA145" s="69"/>
      <c r="AB145" s="46"/>
      <c r="AC145" s="69"/>
      <c r="AD145" s="46"/>
      <c r="AE145" s="68"/>
      <c r="AF145" s="46"/>
      <c r="AG145" s="46"/>
      <c r="AH145" s="8"/>
      <c r="AI145" s="65"/>
      <c r="AJ145" s="59"/>
      <c r="AK145" s="8"/>
      <c r="AL145" s="8"/>
      <c r="AM145" s="8"/>
      <c r="AN145" s="8"/>
      <c r="AO145" s="59"/>
      <c r="AP145" s="8"/>
      <c r="AQ145" s="8"/>
      <c r="AR145" s="8"/>
      <c r="AS145" s="61"/>
      <c r="AT145" s="59"/>
      <c r="AU145" s="8"/>
      <c r="AV145" s="8"/>
      <c r="AW145" s="8"/>
      <c r="AX145" s="61"/>
      <c r="AY145" s="59"/>
      <c r="AZ145" s="8"/>
      <c r="BA145" s="8"/>
      <c r="BB145" s="8"/>
      <c r="BC145" s="61"/>
      <c r="BD145" s="59"/>
      <c r="BE145" s="8"/>
      <c r="BF145" s="8"/>
      <c r="BG145" s="8"/>
      <c r="BH145" s="61"/>
      <c r="BI145" s="59"/>
      <c r="BJ145" s="8"/>
      <c r="BK145" s="8"/>
      <c r="BL145" s="8"/>
      <c r="BM145" s="8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spans="1:76" ht="13.5">
      <c r="A146" s="26">
        <v>138</v>
      </c>
      <c r="B146" s="30"/>
      <c r="C146" s="32" t="s">
        <v>415</v>
      </c>
      <c r="D146" s="28" t="s">
        <v>22</v>
      </c>
      <c r="E146" s="28" t="s">
        <v>628</v>
      </c>
      <c r="F146" s="35" t="s">
        <v>2913</v>
      </c>
      <c r="G146" s="37" t="s">
        <v>428</v>
      </c>
      <c r="H146" s="27" t="s">
        <v>141</v>
      </c>
      <c r="I146" s="27" t="s">
        <v>142</v>
      </c>
      <c r="J146" s="39"/>
      <c r="K146" s="38"/>
      <c r="L146" s="33"/>
      <c r="M146" s="40"/>
      <c r="N146" s="47"/>
      <c r="O146" s="46" t="str" cm="1">
        <f t="array" ref="O146">_xlfn.IFNA(LOOKUP(2, 1/(MOD(COLUMN(P146:XFD146)-COLUMN(P146), 5)=2)/(P146:XFD146&lt;&gt;""), P146:XFD146),"Not Submitted")</f>
        <v>Not Submitted</v>
      </c>
      <c r="P146" s="76"/>
      <c r="Q146" s="38"/>
      <c r="R146" s="27"/>
      <c r="S146" s="34"/>
      <c r="T146" s="29"/>
      <c r="U146" s="62"/>
      <c r="V146" s="67"/>
      <c r="W146" s="46"/>
      <c r="X146" s="8"/>
      <c r="Y146" s="8"/>
      <c r="Z146" s="63"/>
      <c r="AA146" s="69"/>
      <c r="AB146" s="46"/>
      <c r="AC146" s="69"/>
      <c r="AD146" s="46"/>
      <c r="AE146" s="68"/>
      <c r="AF146" s="46"/>
      <c r="AG146" s="46"/>
      <c r="AH146" s="8"/>
      <c r="AI146" s="65"/>
      <c r="AJ146" s="59"/>
      <c r="AK146" s="8"/>
      <c r="AL146" s="8"/>
      <c r="AM146" s="8"/>
      <c r="AN146" s="8"/>
      <c r="AO146" s="59"/>
      <c r="AP146" s="8"/>
      <c r="AQ146" s="8"/>
      <c r="AR146" s="8"/>
      <c r="AS146" s="61"/>
      <c r="AT146" s="59"/>
      <c r="AU146" s="8"/>
      <c r="AV146" s="8"/>
      <c r="AW146" s="8"/>
      <c r="AX146" s="61"/>
      <c r="AY146" s="59"/>
      <c r="AZ146" s="8"/>
      <c r="BA146" s="8"/>
      <c r="BB146" s="8"/>
      <c r="BC146" s="61"/>
      <c r="BD146" s="59"/>
      <c r="BE146" s="8"/>
      <c r="BF146" s="8"/>
      <c r="BG146" s="8"/>
      <c r="BH146" s="61"/>
      <c r="BI146" s="59"/>
      <c r="BJ146" s="8"/>
      <c r="BK146" s="8"/>
      <c r="BL146" s="8"/>
      <c r="BM146" s="8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spans="1:76" ht="13.5">
      <c r="A147" s="26">
        <v>139</v>
      </c>
      <c r="B147" s="30"/>
      <c r="C147" s="32" t="s">
        <v>589</v>
      </c>
      <c r="D147" s="28" t="s">
        <v>22</v>
      </c>
      <c r="E147" s="28" t="s">
        <v>628</v>
      </c>
      <c r="F147" s="43" t="s">
        <v>2914</v>
      </c>
      <c r="G147" s="41" t="s">
        <v>871</v>
      </c>
      <c r="H147" s="27"/>
      <c r="I147" s="27"/>
      <c r="J147" s="39"/>
      <c r="K147" s="42"/>
      <c r="L147" s="33"/>
      <c r="M147" s="49"/>
      <c r="N147" s="44"/>
      <c r="O147" s="46" t="str" cm="1">
        <f t="array" ref="O147">_xlfn.IFNA(LOOKUP(2, 1/(MOD(COLUMN(P147:XFD147)-COLUMN(P147), 5)=2)/(P147:XFD147&lt;&gt;""), P147:XFD147),"Not Submitted")</f>
        <v>Not Submitted</v>
      </c>
      <c r="P147" s="165"/>
      <c r="Q147" s="165"/>
      <c r="R147" s="177"/>
      <c r="S147" s="178"/>
      <c r="T147" s="172"/>
      <c r="U147" s="188"/>
      <c r="V147" s="185"/>
      <c r="W147" s="168"/>
      <c r="X147" s="172"/>
      <c r="Y147" s="172"/>
      <c r="Z147" s="188"/>
      <c r="AA147" s="168"/>
      <c r="AB147" s="168"/>
      <c r="AC147" s="46"/>
      <c r="AD147" s="69"/>
      <c r="AE147" s="46"/>
      <c r="AF147" s="69"/>
      <c r="AG147" s="69"/>
      <c r="AH147" s="46"/>
      <c r="AI147" s="8"/>
      <c r="AJ147" s="65"/>
      <c r="AK147" s="59"/>
      <c r="AL147" s="8"/>
      <c r="AM147" s="8"/>
      <c r="AN147" s="8"/>
      <c r="AO147" s="8"/>
      <c r="AP147" s="59"/>
      <c r="AQ147" s="8"/>
      <c r="AR147" s="8"/>
      <c r="AS147" s="8"/>
      <c r="AT147" s="61"/>
      <c r="AU147" s="59"/>
      <c r="AV147" s="8"/>
      <c r="AW147" s="8"/>
      <c r="AX147" s="8"/>
      <c r="AY147" s="61"/>
      <c r="AZ147" s="59"/>
      <c r="BA147" s="8"/>
      <c r="BB147" s="8"/>
      <c r="BC147" s="8"/>
      <c r="BD147" s="61"/>
      <c r="BE147" s="59"/>
      <c r="BF147" s="8"/>
      <c r="BG147" s="8"/>
      <c r="BH147" s="8"/>
      <c r="BI147" s="61"/>
      <c r="BJ147" s="59"/>
      <c r="BK147" s="8"/>
      <c r="BL147" s="8"/>
      <c r="BM147" s="8"/>
      <c r="BN147" s="8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spans="1:76" ht="25.5">
      <c r="A148" s="26">
        <v>140</v>
      </c>
      <c r="B148" s="30" t="s">
        <v>2885</v>
      </c>
      <c r="C148" s="32" t="s">
        <v>2915</v>
      </c>
      <c r="D148" s="28" t="s">
        <v>22</v>
      </c>
      <c r="E148" s="28" t="s">
        <v>628</v>
      </c>
      <c r="F148" s="35" t="s">
        <v>2916</v>
      </c>
      <c r="G148" s="37" t="s">
        <v>2917</v>
      </c>
      <c r="H148" s="27" t="s">
        <v>141</v>
      </c>
      <c r="I148" s="27" t="s">
        <v>142</v>
      </c>
      <c r="J148" s="39"/>
      <c r="K148" s="38"/>
      <c r="L148" s="33"/>
      <c r="M148" s="40"/>
      <c r="N148" s="48"/>
      <c r="O148" s="46" t="str" cm="1">
        <f t="array" ref="O148">_xlfn.IFNA(LOOKUP(2, 1/(MOD(COLUMN(P148:XFD148)-COLUMN(P148), 5)=2)/(P148:XFD148&lt;&gt;""), P148:XFD148),"Not Submitted")</f>
        <v>Not Submitted</v>
      </c>
      <c r="P148" s="71"/>
      <c r="Q148" s="72"/>
      <c r="R148" s="27"/>
      <c r="S148" s="34"/>
      <c r="T148" s="29"/>
      <c r="U148" s="73"/>
      <c r="V148" s="72"/>
      <c r="W148" s="46"/>
      <c r="X148" s="8"/>
      <c r="Y148" s="8"/>
      <c r="Z148" s="62"/>
      <c r="AA148" s="66"/>
      <c r="AB148" s="46"/>
      <c r="AC148" s="69"/>
      <c r="AD148" s="46"/>
      <c r="AE148" s="62"/>
      <c r="AF148" s="66"/>
      <c r="AG148" s="46"/>
      <c r="AH148" s="8"/>
      <c r="AI148" s="8"/>
      <c r="AJ148" s="60"/>
      <c r="AK148" s="58"/>
      <c r="AL148" s="8"/>
      <c r="AM148" s="8"/>
      <c r="AN148" s="8"/>
      <c r="AO148" s="60"/>
      <c r="AP148" s="58"/>
      <c r="AQ148" s="8"/>
      <c r="AR148" s="8"/>
      <c r="AS148" s="61"/>
      <c r="AT148" s="59"/>
      <c r="AU148" s="8"/>
      <c r="AV148" s="8"/>
      <c r="AW148" s="8"/>
      <c r="AX148" s="61"/>
      <c r="AY148" s="59"/>
      <c r="AZ148" s="8"/>
      <c r="BA148" s="8"/>
      <c r="BB148" s="8"/>
      <c r="BC148" s="61"/>
      <c r="BD148" s="59"/>
      <c r="BE148" s="8"/>
      <c r="BF148" s="8"/>
      <c r="BG148" s="8"/>
      <c r="BH148" s="61"/>
      <c r="BI148" s="59"/>
      <c r="BJ148" s="8"/>
      <c r="BK148" s="8"/>
      <c r="BL148" s="8"/>
      <c r="BM148" s="8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spans="1:76" ht="13.5">
      <c r="A149" s="26">
        <v>141</v>
      </c>
      <c r="B149" s="30"/>
      <c r="C149" s="87" t="s">
        <v>2918</v>
      </c>
      <c r="D149" s="28" t="s">
        <v>22</v>
      </c>
      <c r="E149" s="28" t="s">
        <v>628</v>
      </c>
      <c r="F149" s="35" t="s">
        <v>2919</v>
      </c>
      <c r="G149" s="88" t="s">
        <v>2920</v>
      </c>
      <c r="H149" s="27" t="s">
        <v>141</v>
      </c>
      <c r="I149" s="27" t="s">
        <v>142</v>
      </c>
      <c r="J149" s="89"/>
      <c r="K149" s="82"/>
      <c r="L149" s="83"/>
      <c r="M149" s="84"/>
      <c r="N149" s="90"/>
      <c r="O149" s="46" t="str" cm="1">
        <f t="array" ref="O149">_xlfn.IFNA(LOOKUP(2, 1/(MOD(COLUMN(P149:XFD149)-COLUMN(P149), 5)=2)/(P149:XFD149&lt;&gt;""), P149:XFD149),"Not Submitted")</f>
        <v>Not Submitted</v>
      </c>
      <c r="P149" s="82"/>
      <c r="Q149" s="82"/>
      <c r="R149" s="81"/>
      <c r="S149" s="91"/>
      <c r="T149" s="86"/>
      <c r="U149" s="85"/>
      <c r="V149" s="85"/>
      <c r="W149" s="85"/>
      <c r="X149" s="86"/>
      <c r="Y149" s="86"/>
      <c r="Z149" s="85"/>
      <c r="AA149" s="85"/>
      <c r="AB149" s="85"/>
      <c r="AC149" s="85"/>
      <c r="AD149" s="85"/>
      <c r="AE149" s="85"/>
      <c r="AF149" s="85"/>
      <c r="AG149" s="85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/>
      <c r="BK149" s="86"/>
      <c r="BL149" s="86"/>
      <c r="BM149" s="86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spans="1:76" ht="13.5">
      <c r="A150" s="26">
        <v>142</v>
      </c>
      <c r="B150" s="30"/>
      <c r="C150" s="75" t="s">
        <v>2921</v>
      </c>
      <c r="D150" s="28" t="s">
        <v>22</v>
      </c>
      <c r="E150" s="28" t="s">
        <v>628</v>
      </c>
      <c r="F150" s="35" t="s">
        <v>2922</v>
      </c>
      <c r="G150" s="41" t="s">
        <v>2923</v>
      </c>
      <c r="H150" s="27" t="s">
        <v>141</v>
      </c>
      <c r="I150" s="27" t="s">
        <v>142</v>
      </c>
      <c r="J150" s="39"/>
      <c r="K150" s="42"/>
      <c r="L150" s="33"/>
      <c r="M150" s="49"/>
      <c r="N150" s="44"/>
      <c r="O150" s="46" t="str" cm="1">
        <f t="array" ref="O150">_xlfn.IFNA(LOOKUP(2, 1/(MOD(COLUMN(P150:XFD150)-COLUMN(P150), 5)=2)/(P150:XFD150&lt;&gt;""), P150:XFD150),"Not Submitted")</f>
        <v>Not Submitted</v>
      </c>
      <c r="P150" s="33"/>
      <c r="Q150" s="33"/>
      <c r="R150" s="64"/>
      <c r="S150" s="34"/>
      <c r="T150" s="29"/>
      <c r="U150" s="63"/>
      <c r="V150" s="46"/>
      <c r="W150" s="46"/>
      <c r="X150" s="8"/>
      <c r="Y150" s="8"/>
      <c r="Z150" s="63"/>
      <c r="AA150" s="69"/>
      <c r="AB150" s="46"/>
      <c r="AC150" s="69"/>
      <c r="AD150" s="46"/>
      <c r="AE150" s="68"/>
      <c r="AF150" s="46"/>
      <c r="AG150" s="46"/>
      <c r="AH150" s="8"/>
      <c r="AI150" s="65"/>
      <c r="AJ150" s="59"/>
      <c r="AK150" s="8"/>
      <c r="AL150" s="8"/>
      <c r="AM150" s="8"/>
      <c r="AN150" s="65"/>
      <c r="AO150" s="59"/>
      <c r="AP150" s="8"/>
      <c r="AQ150" s="8"/>
      <c r="AR150" s="8"/>
      <c r="AS150" s="61"/>
      <c r="AT150" s="59"/>
      <c r="AU150" s="8"/>
      <c r="AV150" s="8"/>
      <c r="AW150" s="8"/>
      <c r="AX150" s="61"/>
      <c r="AY150" s="59"/>
      <c r="AZ150" s="8"/>
      <c r="BA150" s="8"/>
      <c r="BB150" s="8"/>
      <c r="BC150" s="61"/>
      <c r="BD150" s="59"/>
      <c r="BE150" s="8"/>
      <c r="BF150" s="8"/>
      <c r="BG150" s="8"/>
      <c r="BH150" s="61"/>
      <c r="BI150" s="59"/>
      <c r="BJ150" s="8"/>
      <c r="BK150" s="8"/>
      <c r="BL150" s="8"/>
      <c r="BM150" s="8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spans="1:76" ht="27">
      <c r="A151" s="26">
        <v>143</v>
      </c>
      <c r="B151" s="30"/>
      <c r="C151" s="75" t="s">
        <v>2924</v>
      </c>
      <c r="D151" s="28" t="s">
        <v>22</v>
      </c>
      <c r="E151" s="28" t="s">
        <v>628</v>
      </c>
      <c r="F151" s="35" t="s">
        <v>2925</v>
      </c>
      <c r="G151" s="41" t="s">
        <v>2926</v>
      </c>
      <c r="H151" s="27" t="s">
        <v>141</v>
      </c>
      <c r="I151" s="27" t="s">
        <v>142</v>
      </c>
      <c r="J151" s="39"/>
      <c r="K151" s="42"/>
      <c r="L151" s="33"/>
      <c r="M151" s="49"/>
      <c r="N151" s="44"/>
      <c r="O151" s="46" t="str" cm="1">
        <f t="array" ref="O151">_xlfn.IFNA(LOOKUP(2, 1/(MOD(COLUMN(P151:XFD151)-COLUMN(P151), 5)=2)/(P151:XFD151&lt;&gt;""), P151:XFD151),"Not Submitted")</f>
        <v>Not Submitted</v>
      </c>
      <c r="P151" s="33"/>
      <c r="Q151" s="33"/>
      <c r="R151" s="64"/>
      <c r="S151" s="34"/>
      <c r="T151" s="29"/>
      <c r="U151" s="63"/>
      <c r="V151" s="46"/>
      <c r="W151" s="46"/>
      <c r="X151" s="8"/>
      <c r="Y151" s="8"/>
      <c r="Z151" s="63"/>
      <c r="AA151" s="69"/>
      <c r="AB151" s="46"/>
      <c r="AC151" s="69"/>
      <c r="AD151" s="46"/>
      <c r="AE151" s="68"/>
      <c r="AF151" s="46"/>
      <c r="AG151" s="46"/>
      <c r="AH151" s="8"/>
      <c r="AI151" s="65"/>
      <c r="AJ151" s="59"/>
      <c r="AK151" s="8"/>
      <c r="AL151" s="8"/>
      <c r="AM151" s="8"/>
      <c r="AN151" s="65"/>
      <c r="AO151" s="59"/>
      <c r="AP151" s="8"/>
      <c r="AQ151" s="8"/>
      <c r="AR151" s="8"/>
      <c r="AS151" s="61"/>
      <c r="AT151" s="59"/>
      <c r="AU151" s="8"/>
      <c r="AV151" s="8"/>
      <c r="AW151" s="8"/>
      <c r="AX151" s="61"/>
      <c r="AY151" s="59"/>
      <c r="AZ151" s="8"/>
      <c r="BA151" s="8"/>
      <c r="BB151" s="8"/>
      <c r="BC151" s="61"/>
      <c r="BD151" s="59"/>
      <c r="BE151" s="8"/>
      <c r="BF151" s="8"/>
      <c r="BG151" s="8"/>
      <c r="BH151" s="61"/>
      <c r="BI151" s="59"/>
      <c r="BJ151" s="8"/>
      <c r="BK151" s="8"/>
      <c r="BL151" s="8"/>
      <c r="BM151" s="8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spans="1:76" ht="27">
      <c r="A152" s="26">
        <v>144</v>
      </c>
      <c r="B152" s="30"/>
      <c r="C152" s="75" t="s">
        <v>2927</v>
      </c>
      <c r="D152" s="28" t="s">
        <v>22</v>
      </c>
      <c r="E152" s="28" t="s">
        <v>628</v>
      </c>
      <c r="F152" s="35" t="s">
        <v>2928</v>
      </c>
      <c r="G152" s="41" t="s">
        <v>2929</v>
      </c>
      <c r="H152" s="27" t="s">
        <v>141</v>
      </c>
      <c r="I152" s="27" t="s">
        <v>159</v>
      </c>
      <c r="J152" s="39"/>
      <c r="K152" s="42"/>
      <c r="L152" s="33"/>
      <c r="M152" s="49"/>
      <c r="N152" s="44"/>
      <c r="O152" s="46" t="str" cm="1">
        <f t="array" ref="O152">_xlfn.IFNA(LOOKUP(2, 1/(MOD(COLUMN(P152:XFD152)-COLUMN(P152), 5)=2)/(P152:XFD152&lt;&gt;""), P152:XFD152),"Not Submitted")</f>
        <v>Not Submitted</v>
      </c>
      <c r="P152" s="33"/>
      <c r="Q152" s="33"/>
      <c r="R152" s="64"/>
      <c r="S152" s="34"/>
      <c r="T152" s="29"/>
      <c r="U152" s="63"/>
      <c r="V152" s="46"/>
      <c r="W152" s="46"/>
      <c r="X152" s="8"/>
      <c r="Y152" s="8"/>
      <c r="Z152" s="63"/>
      <c r="AA152" s="69"/>
      <c r="AB152" s="46"/>
      <c r="AC152" s="69"/>
      <c r="AD152" s="46"/>
      <c r="AE152" s="68"/>
      <c r="AF152" s="46"/>
      <c r="AG152" s="46"/>
      <c r="AH152" s="8"/>
      <c r="AI152" s="65"/>
      <c r="AJ152" s="59"/>
      <c r="AK152" s="8"/>
      <c r="AL152" s="8"/>
      <c r="AM152" s="8"/>
      <c r="AN152" s="65"/>
      <c r="AO152" s="59"/>
      <c r="AP152" s="8"/>
      <c r="AQ152" s="8"/>
      <c r="AR152" s="8"/>
      <c r="AS152" s="61"/>
      <c r="AT152" s="59"/>
      <c r="AU152" s="8"/>
      <c r="AV152" s="8"/>
      <c r="AW152" s="8"/>
      <c r="AX152" s="61"/>
      <c r="AY152" s="59"/>
      <c r="AZ152" s="8"/>
      <c r="BA152" s="8"/>
      <c r="BB152" s="8"/>
      <c r="BC152" s="61"/>
      <c r="BD152" s="59"/>
      <c r="BE152" s="8"/>
      <c r="BF152" s="8"/>
      <c r="BG152" s="8"/>
      <c r="BH152" s="61"/>
      <c r="BI152" s="59"/>
      <c r="BJ152" s="8"/>
      <c r="BK152" s="8"/>
      <c r="BL152" s="8"/>
      <c r="BM152" s="8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spans="1:76" ht="13.5">
      <c r="A153" s="26">
        <v>145</v>
      </c>
      <c r="B153" s="30"/>
      <c r="C153" s="75" t="s">
        <v>2930</v>
      </c>
      <c r="D153" s="28" t="s">
        <v>22</v>
      </c>
      <c r="E153" s="28" t="s">
        <v>628</v>
      </c>
      <c r="F153" s="35" t="s">
        <v>2931</v>
      </c>
      <c r="G153" s="93" t="s">
        <v>758</v>
      </c>
      <c r="H153" s="27" t="s">
        <v>141</v>
      </c>
      <c r="I153" s="27" t="s">
        <v>142</v>
      </c>
      <c r="J153" s="89"/>
      <c r="K153" s="94"/>
      <c r="L153" s="83"/>
      <c r="M153" s="95"/>
      <c r="N153" s="96"/>
      <c r="O153" s="46" t="str" cm="1">
        <f t="array" ref="O153">_xlfn.IFNA(LOOKUP(2, 1/(MOD(COLUMN(P153:XFD153)-COLUMN(P153), 5)=2)/(P153:XFD153&lt;&gt;""), P153:XFD153),"Not Submitted")</f>
        <v>Not Submitted</v>
      </c>
      <c r="P153" s="83"/>
      <c r="Q153" s="83"/>
      <c r="R153" s="97"/>
      <c r="S153" s="91"/>
      <c r="T153" s="86"/>
      <c r="U153" s="85"/>
      <c r="V153" s="85"/>
      <c r="W153" s="85"/>
      <c r="X153" s="86"/>
      <c r="Y153" s="86"/>
      <c r="Z153" s="85"/>
      <c r="AA153" s="85"/>
      <c r="AB153" s="85"/>
      <c r="AC153" s="85"/>
      <c r="AD153" s="85"/>
      <c r="AE153" s="85"/>
      <c r="AF153" s="85"/>
      <c r="AG153" s="85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/>
      <c r="BK153" s="86"/>
      <c r="BL153" s="86"/>
      <c r="BM153" s="86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1:76" ht="13.5">
      <c r="A154" s="26">
        <v>146</v>
      </c>
      <c r="B154" s="30"/>
      <c r="C154" s="75" t="s">
        <v>2930</v>
      </c>
      <c r="D154" s="28" t="s">
        <v>22</v>
      </c>
      <c r="E154" s="28" t="s">
        <v>628</v>
      </c>
      <c r="F154" s="35" t="s">
        <v>2932</v>
      </c>
      <c r="G154" s="93" t="s">
        <v>763</v>
      </c>
      <c r="H154" s="27" t="s">
        <v>141</v>
      </c>
      <c r="I154" s="27" t="s">
        <v>142</v>
      </c>
      <c r="J154" s="89"/>
      <c r="K154" s="94"/>
      <c r="L154" s="83"/>
      <c r="M154" s="95"/>
      <c r="N154" s="96"/>
      <c r="O154" s="46" t="str" cm="1">
        <f t="array" ref="O154">_xlfn.IFNA(LOOKUP(2, 1/(MOD(COLUMN(P154:XFD154)-COLUMN(P154), 5)=2)/(P154:XFD154&lt;&gt;""), P154:XFD154),"Not Submitted")</f>
        <v>Not Submitted</v>
      </c>
      <c r="P154" s="83"/>
      <c r="Q154" s="83"/>
      <c r="R154" s="97"/>
      <c r="S154" s="91"/>
      <c r="T154" s="86"/>
      <c r="U154" s="85"/>
      <c r="V154" s="85"/>
      <c r="W154" s="85"/>
      <c r="X154" s="86"/>
      <c r="Y154" s="86"/>
      <c r="Z154" s="85"/>
      <c r="AA154" s="85"/>
      <c r="AB154" s="85"/>
      <c r="AC154" s="85"/>
      <c r="AD154" s="85"/>
      <c r="AE154" s="85"/>
      <c r="AF154" s="85"/>
      <c r="AG154" s="85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/>
      <c r="BK154" s="86"/>
      <c r="BL154" s="86"/>
      <c r="BM154" s="86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1:76" ht="13.5">
      <c r="A155" s="26">
        <v>147</v>
      </c>
      <c r="B155" s="30"/>
      <c r="C155" s="75" t="s">
        <v>2930</v>
      </c>
      <c r="D155" s="28" t="s">
        <v>22</v>
      </c>
      <c r="E155" s="28" t="s">
        <v>628</v>
      </c>
      <c r="F155" s="35" t="s">
        <v>2933</v>
      </c>
      <c r="G155" s="93" t="s">
        <v>766</v>
      </c>
      <c r="H155" s="27" t="s">
        <v>141</v>
      </c>
      <c r="I155" s="27" t="s">
        <v>159</v>
      </c>
      <c r="J155" s="89"/>
      <c r="K155" s="94"/>
      <c r="L155" s="83"/>
      <c r="M155" s="95"/>
      <c r="N155" s="96"/>
      <c r="O155" s="46" t="str" cm="1">
        <f t="array" ref="O155">_xlfn.IFNA(LOOKUP(2, 1/(MOD(COLUMN(P155:XFD155)-COLUMN(P155), 5)=2)/(P155:XFD155&lt;&gt;""), P155:XFD155),"Not Submitted")</f>
        <v>Not Submitted</v>
      </c>
      <c r="P155" s="83"/>
      <c r="Q155" s="83"/>
      <c r="R155" s="97"/>
      <c r="S155" s="91"/>
      <c r="T155" s="86"/>
      <c r="U155" s="85"/>
      <c r="V155" s="85"/>
      <c r="W155" s="85"/>
      <c r="X155" s="86"/>
      <c r="Y155" s="86"/>
      <c r="Z155" s="85"/>
      <c r="AA155" s="85"/>
      <c r="AB155" s="85"/>
      <c r="AC155" s="85"/>
      <c r="AD155" s="85"/>
      <c r="AE155" s="85"/>
      <c r="AF155" s="85"/>
      <c r="AG155" s="85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/>
      <c r="BK155" s="86"/>
      <c r="BL155" s="86"/>
      <c r="BM155" s="86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spans="1:76" ht="13.5">
      <c r="A156" s="26">
        <v>148</v>
      </c>
      <c r="B156" s="30"/>
      <c r="C156" s="75" t="s">
        <v>2930</v>
      </c>
      <c r="D156" s="28" t="s">
        <v>22</v>
      </c>
      <c r="E156" s="28" t="s">
        <v>628</v>
      </c>
      <c r="F156" s="35" t="s">
        <v>2934</v>
      </c>
      <c r="G156" s="93" t="s">
        <v>723</v>
      </c>
      <c r="H156" s="27" t="s">
        <v>141</v>
      </c>
      <c r="I156" s="27" t="s">
        <v>159</v>
      </c>
      <c r="J156" s="89"/>
      <c r="K156" s="94"/>
      <c r="L156" s="83"/>
      <c r="M156" s="95"/>
      <c r="N156" s="96"/>
      <c r="O156" s="46" t="str" cm="1">
        <f t="array" ref="O156">_xlfn.IFNA(LOOKUP(2, 1/(MOD(COLUMN(P156:XFD156)-COLUMN(P156), 5)=2)/(P156:XFD156&lt;&gt;""), P156:XFD156),"Not Submitted")</f>
        <v>Not Submitted</v>
      </c>
      <c r="P156" s="83"/>
      <c r="Q156" s="83"/>
      <c r="R156" s="97"/>
      <c r="S156" s="91"/>
      <c r="T156" s="86"/>
      <c r="U156" s="85"/>
      <c r="V156" s="85"/>
      <c r="W156" s="85"/>
      <c r="X156" s="86"/>
      <c r="Y156" s="86"/>
      <c r="Z156" s="85"/>
      <c r="AA156" s="85"/>
      <c r="AB156" s="85"/>
      <c r="AC156" s="85"/>
      <c r="AD156" s="85"/>
      <c r="AE156" s="85"/>
      <c r="AF156" s="85"/>
      <c r="AG156" s="85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/>
      <c r="BK156" s="86"/>
      <c r="BL156" s="86"/>
      <c r="BM156" s="86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spans="1:76" ht="27">
      <c r="A157" s="26">
        <v>149</v>
      </c>
      <c r="B157" s="30" t="s">
        <v>2885</v>
      </c>
      <c r="C157" s="32" t="s">
        <v>653</v>
      </c>
      <c r="D157" s="28" t="s">
        <v>22</v>
      </c>
      <c r="E157" s="28" t="s">
        <v>628</v>
      </c>
      <c r="F157" s="35" t="s">
        <v>2935</v>
      </c>
      <c r="G157" s="37" t="s">
        <v>2936</v>
      </c>
      <c r="H157" s="27" t="s">
        <v>141</v>
      </c>
      <c r="I157" s="27" t="s">
        <v>142</v>
      </c>
      <c r="J157" s="39"/>
      <c r="K157" s="38"/>
      <c r="L157" s="33"/>
      <c r="M157" s="40"/>
      <c r="N157" s="49"/>
      <c r="O157" s="46" t="str" cm="1">
        <f t="array" ref="O157">_xlfn.IFNA(LOOKUP(2, 1/(MOD(COLUMN(P157:XFD157)-COLUMN(P157), 5)=2)/(P157:XFD157&lt;&gt;""), P157:XFD157),"Not Submitted")</f>
        <v>Not Submitted</v>
      </c>
      <c r="P157" s="45"/>
      <c r="Q157" s="33"/>
      <c r="R157" s="27"/>
      <c r="S157" s="34"/>
      <c r="T157" s="29"/>
      <c r="U157" s="63"/>
      <c r="V157" s="46"/>
      <c r="W157" s="46"/>
      <c r="X157" s="8"/>
      <c r="Y157" s="8"/>
      <c r="Z157" s="63"/>
      <c r="AA157" s="46"/>
      <c r="AB157" s="46"/>
      <c r="AC157" s="69"/>
      <c r="AD157" s="46"/>
      <c r="AE157" s="68"/>
      <c r="AF157" s="46"/>
      <c r="AG157" s="46"/>
      <c r="AH157" s="8"/>
      <c r="AI157" s="8"/>
      <c r="AJ157" s="59"/>
      <c r="AK157" s="8"/>
      <c r="AL157" s="8"/>
      <c r="AM157" s="8"/>
      <c r="AN157" s="8"/>
      <c r="AO157" s="59"/>
      <c r="AP157" s="8"/>
      <c r="AQ157" s="8"/>
      <c r="AR157" s="8"/>
      <c r="AS157" s="61"/>
      <c r="AT157" s="59"/>
      <c r="AU157" s="8"/>
      <c r="AV157" s="8"/>
      <c r="AW157" s="8"/>
      <c r="AX157" s="61"/>
      <c r="AY157" s="59"/>
      <c r="AZ157" s="8"/>
      <c r="BA157" s="8"/>
      <c r="BB157" s="8"/>
      <c r="BC157" s="61"/>
      <c r="BD157" s="59"/>
      <c r="BE157" s="8"/>
      <c r="BF157" s="8"/>
      <c r="BG157" s="8"/>
      <c r="BH157" s="61"/>
      <c r="BI157" s="59"/>
      <c r="BJ157" s="8"/>
      <c r="BK157" s="8"/>
      <c r="BL157" s="8"/>
      <c r="BM157" s="8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spans="1:76" ht="27">
      <c r="A158" s="26">
        <v>150</v>
      </c>
      <c r="B158" s="30" t="s">
        <v>2885</v>
      </c>
      <c r="C158" s="32" t="s">
        <v>653</v>
      </c>
      <c r="D158" s="28" t="s">
        <v>22</v>
      </c>
      <c r="E158" s="28" t="s">
        <v>628</v>
      </c>
      <c r="F158" s="35" t="s">
        <v>2937</v>
      </c>
      <c r="G158" s="37" t="s">
        <v>2938</v>
      </c>
      <c r="H158" s="27" t="s">
        <v>141</v>
      </c>
      <c r="I158" s="27" t="s">
        <v>142</v>
      </c>
      <c r="J158" s="39"/>
      <c r="K158" s="38"/>
      <c r="L158" s="33"/>
      <c r="M158" s="40"/>
      <c r="N158" s="49"/>
      <c r="O158" s="46" t="str" cm="1">
        <f t="array" ref="O158">_xlfn.IFNA(LOOKUP(2, 1/(MOD(COLUMN(P158:XFD158)-COLUMN(P158), 5)=2)/(P158:XFD158&lt;&gt;""), P158:XFD158),"Not Submitted")</f>
        <v>Not Submitted</v>
      </c>
      <c r="P158" s="45"/>
      <c r="Q158" s="33"/>
      <c r="R158" s="27"/>
      <c r="S158" s="34"/>
      <c r="T158" s="29"/>
      <c r="U158" s="63"/>
      <c r="V158" s="46"/>
      <c r="W158" s="46"/>
      <c r="X158" s="8"/>
      <c r="Y158" s="8"/>
      <c r="Z158" s="63"/>
      <c r="AA158" s="46"/>
      <c r="AB158" s="46"/>
      <c r="AC158" s="69"/>
      <c r="AD158" s="46"/>
      <c r="AE158" s="68"/>
      <c r="AF158" s="46"/>
      <c r="AG158" s="46"/>
      <c r="AH158" s="8"/>
      <c r="AI158" s="8"/>
      <c r="AJ158" s="59"/>
      <c r="AK158" s="8"/>
      <c r="AL158" s="8"/>
      <c r="AM158" s="8"/>
      <c r="AN158" s="8"/>
      <c r="AO158" s="59"/>
      <c r="AP158" s="8"/>
      <c r="AQ158" s="8"/>
      <c r="AR158" s="8"/>
      <c r="AS158" s="61"/>
      <c r="AT158" s="59"/>
      <c r="AU158" s="8"/>
      <c r="AV158" s="8"/>
      <c r="AW158" s="8"/>
      <c r="AX158" s="61"/>
      <c r="AY158" s="59"/>
      <c r="AZ158" s="8"/>
      <c r="BA158" s="8"/>
      <c r="BB158" s="8"/>
      <c r="BC158" s="61"/>
      <c r="BD158" s="59"/>
      <c r="BE158" s="8"/>
      <c r="BF158" s="8"/>
      <c r="BG158" s="8"/>
      <c r="BH158" s="61"/>
      <c r="BI158" s="59"/>
      <c r="BJ158" s="8"/>
      <c r="BK158" s="8"/>
      <c r="BL158" s="8"/>
      <c r="BM158" s="8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spans="1:76" ht="27">
      <c r="A159" s="26">
        <v>151</v>
      </c>
      <c r="B159" s="30" t="s">
        <v>2885</v>
      </c>
      <c r="C159" s="32" t="s">
        <v>653</v>
      </c>
      <c r="D159" s="28" t="s">
        <v>22</v>
      </c>
      <c r="E159" s="28" t="s">
        <v>628</v>
      </c>
      <c r="F159" s="35" t="s">
        <v>2939</v>
      </c>
      <c r="G159" s="37" t="s">
        <v>2940</v>
      </c>
      <c r="H159" s="27" t="s">
        <v>141</v>
      </c>
      <c r="I159" s="27" t="s">
        <v>142</v>
      </c>
      <c r="J159" s="39"/>
      <c r="K159" s="38"/>
      <c r="L159" s="33"/>
      <c r="M159" s="40"/>
      <c r="N159" s="49"/>
      <c r="O159" s="46" t="str" cm="1">
        <f t="array" ref="O159">_xlfn.IFNA(LOOKUP(2, 1/(MOD(COLUMN(P159:XFD159)-COLUMN(P159), 5)=2)/(P159:XFD159&lt;&gt;""), P159:XFD159),"Not Submitted")</f>
        <v>Not Submitted</v>
      </c>
      <c r="P159" s="45"/>
      <c r="Q159" s="33"/>
      <c r="R159" s="27"/>
      <c r="S159" s="34"/>
      <c r="T159" s="29"/>
      <c r="U159" s="63"/>
      <c r="V159" s="46"/>
      <c r="W159" s="46"/>
      <c r="X159" s="8"/>
      <c r="Y159" s="8"/>
      <c r="Z159" s="63"/>
      <c r="AA159" s="69"/>
      <c r="AB159" s="46"/>
      <c r="AC159" s="46"/>
      <c r="AD159" s="46"/>
      <c r="AE159" s="68"/>
      <c r="AF159" s="46"/>
      <c r="AG159" s="46"/>
      <c r="AH159" s="8"/>
      <c r="AI159" s="8"/>
      <c r="AJ159" s="59"/>
      <c r="AK159" s="8"/>
      <c r="AL159" s="8"/>
      <c r="AM159" s="8"/>
      <c r="AN159" s="8"/>
      <c r="AO159" s="59"/>
      <c r="AP159" s="8"/>
      <c r="AQ159" s="8"/>
      <c r="AR159" s="8"/>
      <c r="AS159" s="61"/>
      <c r="AT159" s="59"/>
      <c r="AU159" s="8"/>
      <c r="AV159" s="8"/>
      <c r="AW159" s="8"/>
      <c r="AX159" s="61"/>
      <c r="AY159" s="59"/>
      <c r="AZ159" s="8"/>
      <c r="BA159" s="8"/>
      <c r="BB159" s="8"/>
      <c r="BC159" s="61"/>
      <c r="BD159" s="59"/>
      <c r="BE159" s="8"/>
      <c r="BF159" s="8"/>
      <c r="BG159" s="8"/>
      <c r="BH159" s="61"/>
      <c r="BI159" s="59"/>
      <c r="BJ159" s="8"/>
      <c r="BK159" s="8"/>
      <c r="BL159" s="8"/>
      <c r="BM159" s="8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spans="1:76" ht="27">
      <c r="A160" s="26">
        <v>152</v>
      </c>
      <c r="B160" s="30" t="s">
        <v>2885</v>
      </c>
      <c r="C160" s="32" t="s">
        <v>653</v>
      </c>
      <c r="D160" s="28" t="s">
        <v>22</v>
      </c>
      <c r="E160" s="28" t="s">
        <v>628</v>
      </c>
      <c r="F160" s="35" t="s">
        <v>2941</v>
      </c>
      <c r="G160" s="37" t="s">
        <v>2942</v>
      </c>
      <c r="H160" s="27" t="s">
        <v>141</v>
      </c>
      <c r="I160" s="27" t="s">
        <v>142</v>
      </c>
      <c r="J160" s="39"/>
      <c r="K160" s="38"/>
      <c r="L160" s="33"/>
      <c r="M160" s="40"/>
      <c r="N160" s="49"/>
      <c r="O160" s="46" t="str" cm="1">
        <f t="array" ref="O160">_xlfn.IFNA(LOOKUP(2, 1/(MOD(COLUMN(P160:XFD160)-COLUMN(P160), 5)=2)/(P160:XFD160&lt;&gt;""), P160:XFD160),"Not Submitted")</f>
        <v>Not Submitted</v>
      </c>
      <c r="P160" s="45"/>
      <c r="Q160" s="33"/>
      <c r="R160" s="27"/>
      <c r="S160" s="34"/>
      <c r="T160" s="29"/>
      <c r="U160" s="63"/>
      <c r="V160" s="46"/>
      <c r="W160" s="46"/>
      <c r="X160" s="8"/>
      <c r="Y160" s="8"/>
      <c r="Z160" s="63"/>
      <c r="AA160" s="46"/>
      <c r="AB160" s="46"/>
      <c r="AC160" s="69"/>
      <c r="AD160" s="46"/>
      <c r="AE160" s="68"/>
      <c r="AF160" s="46"/>
      <c r="AG160" s="46"/>
      <c r="AH160" s="8"/>
      <c r="AI160" s="8"/>
      <c r="AJ160" s="59"/>
      <c r="AK160" s="8"/>
      <c r="AL160" s="8"/>
      <c r="AM160" s="8"/>
      <c r="AN160" s="8"/>
      <c r="AO160" s="59"/>
      <c r="AP160" s="8"/>
      <c r="AQ160" s="8"/>
      <c r="AR160" s="8"/>
      <c r="AS160" s="61"/>
      <c r="AT160" s="59"/>
      <c r="AU160" s="8"/>
      <c r="AV160" s="8"/>
      <c r="AW160" s="8"/>
      <c r="AX160" s="61"/>
      <c r="AY160" s="59"/>
      <c r="AZ160" s="8"/>
      <c r="BA160" s="8"/>
      <c r="BB160" s="8"/>
      <c r="BC160" s="61"/>
      <c r="BD160" s="59"/>
      <c r="BE160" s="8"/>
      <c r="BF160" s="8"/>
      <c r="BG160" s="8"/>
      <c r="BH160" s="61"/>
      <c r="BI160" s="59"/>
      <c r="BJ160" s="8"/>
      <c r="BK160" s="8"/>
      <c r="BL160" s="8"/>
      <c r="BM160" s="8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spans="1:76" ht="25.5">
      <c r="A161" s="26">
        <v>153</v>
      </c>
      <c r="B161" s="30" t="s">
        <v>2885</v>
      </c>
      <c r="C161" s="32" t="s">
        <v>653</v>
      </c>
      <c r="D161" s="28" t="s">
        <v>22</v>
      </c>
      <c r="E161" s="28" t="s">
        <v>628</v>
      </c>
      <c r="F161" s="35" t="s">
        <v>2943</v>
      </c>
      <c r="G161" s="37" t="s">
        <v>883</v>
      </c>
      <c r="H161" s="27" t="s">
        <v>141</v>
      </c>
      <c r="I161" s="27" t="s">
        <v>142</v>
      </c>
      <c r="J161" s="39"/>
      <c r="K161" s="38"/>
      <c r="L161" s="33"/>
      <c r="M161" s="40"/>
      <c r="N161" s="49"/>
      <c r="O161" s="46" t="str" cm="1">
        <f t="array" ref="O161">_xlfn.IFNA(LOOKUP(2, 1/(MOD(COLUMN(P161:XFD161)-COLUMN(P161), 5)=2)/(P161:XFD161&lt;&gt;""), P161:XFD161),"Not Submitted")</f>
        <v>Not Submitted</v>
      </c>
      <c r="P161" s="45"/>
      <c r="Q161" s="33"/>
      <c r="R161" s="27"/>
      <c r="S161" s="34"/>
      <c r="T161" s="29"/>
      <c r="U161" s="63"/>
      <c r="V161" s="46"/>
      <c r="W161" s="46"/>
      <c r="X161" s="8"/>
      <c r="Y161" s="8"/>
      <c r="Z161" s="63"/>
      <c r="AA161" s="69"/>
      <c r="AB161" s="46"/>
      <c r="AC161" s="46"/>
      <c r="AD161" s="46"/>
      <c r="AE161" s="68"/>
      <c r="AF161" s="46"/>
      <c r="AG161" s="46"/>
      <c r="AH161" s="8"/>
      <c r="AI161" s="8"/>
      <c r="AJ161" s="59"/>
      <c r="AK161" s="8"/>
      <c r="AL161" s="8"/>
      <c r="AM161" s="8"/>
      <c r="AN161" s="8"/>
      <c r="AO161" s="59"/>
      <c r="AP161" s="8"/>
      <c r="AQ161" s="8"/>
      <c r="AR161" s="8"/>
      <c r="AS161" s="61"/>
      <c r="AT161" s="59"/>
      <c r="AU161" s="8"/>
      <c r="AV161" s="8"/>
      <c r="AW161" s="8"/>
      <c r="AX161" s="61"/>
      <c r="AY161" s="59"/>
      <c r="AZ161" s="8"/>
      <c r="BA161" s="8"/>
      <c r="BB161" s="8"/>
      <c r="BC161" s="61"/>
      <c r="BD161" s="59"/>
      <c r="BE161" s="8"/>
      <c r="BF161" s="8"/>
      <c r="BG161" s="8"/>
      <c r="BH161" s="61"/>
      <c r="BI161" s="59"/>
      <c r="BJ161" s="8"/>
      <c r="BK161" s="8"/>
      <c r="BL161" s="8"/>
      <c r="BM161" s="8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spans="1:76" ht="27">
      <c r="A162" s="26">
        <v>154</v>
      </c>
      <c r="B162" s="30" t="s">
        <v>2885</v>
      </c>
      <c r="C162" s="32" t="s">
        <v>653</v>
      </c>
      <c r="D162" s="28" t="s">
        <v>22</v>
      </c>
      <c r="E162" s="28" t="s">
        <v>628</v>
      </c>
      <c r="F162" s="35" t="s">
        <v>2944</v>
      </c>
      <c r="G162" s="37" t="s">
        <v>2945</v>
      </c>
      <c r="H162" s="27" t="s">
        <v>141</v>
      </c>
      <c r="I162" s="27" t="s">
        <v>159</v>
      </c>
      <c r="J162" s="39"/>
      <c r="K162" s="38"/>
      <c r="L162" s="33"/>
      <c r="M162" s="40"/>
      <c r="N162" s="49"/>
      <c r="O162" s="46" t="str" cm="1">
        <f t="array" ref="O162">_xlfn.IFNA(LOOKUP(2, 1/(MOD(COLUMN(P162:XFD162)-COLUMN(P162), 5)=2)/(P162:XFD162&lt;&gt;""), P162:XFD162),"Not Submitted")</f>
        <v>Not Submitted</v>
      </c>
      <c r="P162" s="45"/>
      <c r="Q162" s="33"/>
      <c r="R162" s="27"/>
      <c r="S162" s="34"/>
      <c r="T162" s="29"/>
      <c r="U162" s="63"/>
      <c r="V162" s="46"/>
      <c r="W162" s="46"/>
      <c r="X162" s="8"/>
      <c r="Y162" s="8"/>
      <c r="Z162" s="63"/>
      <c r="AA162" s="69"/>
      <c r="AB162" s="46"/>
      <c r="AC162" s="69"/>
      <c r="AD162" s="46"/>
      <c r="AE162" s="68"/>
      <c r="AF162" s="46"/>
      <c r="AG162" s="46"/>
      <c r="AH162" s="8"/>
      <c r="AI162" s="8"/>
      <c r="AJ162" s="59"/>
      <c r="AK162" s="8"/>
      <c r="AL162" s="8"/>
      <c r="AM162" s="8"/>
      <c r="AN162" s="8"/>
      <c r="AO162" s="59"/>
      <c r="AP162" s="8"/>
      <c r="AQ162" s="8"/>
      <c r="AR162" s="8"/>
      <c r="AS162" s="61"/>
      <c r="AT162" s="59"/>
      <c r="AU162" s="8"/>
      <c r="AV162" s="8"/>
      <c r="AW162" s="8"/>
      <c r="AX162" s="61"/>
      <c r="AY162" s="59"/>
      <c r="AZ162" s="8"/>
      <c r="BA162" s="8"/>
      <c r="BB162" s="8"/>
      <c r="BC162" s="61"/>
      <c r="BD162" s="59"/>
      <c r="BE162" s="8"/>
      <c r="BF162" s="8"/>
      <c r="BG162" s="8"/>
      <c r="BH162" s="61"/>
      <c r="BI162" s="59"/>
      <c r="BJ162" s="8"/>
      <c r="BK162" s="8"/>
      <c r="BL162" s="8"/>
      <c r="BM162" s="8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spans="1:76" ht="27">
      <c r="A163" s="26">
        <v>155</v>
      </c>
      <c r="B163" s="30" t="s">
        <v>2885</v>
      </c>
      <c r="C163" s="32" t="s">
        <v>653</v>
      </c>
      <c r="D163" s="28" t="s">
        <v>22</v>
      </c>
      <c r="E163" s="28" t="s">
        <v>628</v>
      </c>
      <c r="F163" s="36" t="s">
        <v>2946</v>
      </c>
      <c r="G163" s="37" t="s">
        <v>2947</v>
      </c>
      <c r="H163" s="27" t="s">
        <v>141</v>
      </c>
      <c r="I163" s="27" t="s">
        <v>159</v>
      </c>
      <c r="J163" s="39"/>
      <c r="K163" s="38"/>
      <c r="L163" s="33"/>
      <c r="M163" s="40"/>
      <c r="N163" s="49"/>
      <c r="O163" s="46" t="str" cm="1">
        <f t="array" ref="O163">_xlfn.IFNA(LOOKUP(2, 1/(MOD(COLUMN(P163:XFD163)-COLUMN(P163), 5)=2)/(P163:XFD163&lt;&gt;""), P163:XFD163),"Not Submitted")</f>
        <v>Not Submitted</v>
      </c>
      <c r="P163" s="45"/>
      <c r="Q163" s="33"/>
      <c r="R163" s="27"/>
      <c r="S163" s="34"/>
      <c r="T163" s="29"/>
      <c r="U163" s="63"/>
      <c r="V163" s="46"/>
      <c r="W163" s="46"/>
      <c r="X163" s="8"/>
      <c r="Y163" s="8"/>
      <c r="Z163" s="63"/>
      <c r="AA163" s="69"/>
      <c r="AB163" s="46"/>
      <c r="AC163" s="69"/>
      <c r="AD163" s="46"/>
      <c r="AE163" s="68"/>
      <c r="AF163" s="46"/>
      <c r="AG163" s="46"/>
      <c r="AH163" s="8"/>
      <c r="AI163" s="8"/>
      <c r="AJ163" s="59"/>
      <c r="AK163" s="8"/>
      <c r="AL163" s="8"/>
      <c r="AM163" s="8"/>
      <c r="AN163" s="8"/>
      <c r="AO163" s="59"/>
      <c r="AP163" s="8"/>
      <c r="AQ163" s="8"/>
      <c r="AR163" s="8"/>
      <c r="AS163" s="61"/>
      <c r="AT163" s="59"/>
      <c r="AU163" s="8"/>
      <c r="AV163" s="8"/>
      <c r="AW163" s="8"/>
      <c r="AX163" s="61"/>
      <c r="AY163" s="59"/>
      <c r="AZ163" s="8"/>
      <c r="BA163" s="8"/>
      <c r="BB163" s="8"/>
      <c r="BC163" s="61"/>
      <c r="BD163" s="59"/>
      <c r="BE163" s="8"/>
      <c r="BF163" s="8"/>
      <c r="BG163" s="8"/>
      <c r="BH163" s="61"/>
      <c r="BI163" s="59"/>
      <c r="BJ163" s="8"/>
      <c r="BK163" s="8"/>
      <c r="BL163" s="8"/>
      <c r="BM163" s="8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9" spans="1:76" ht="18.75">
      <c r="C169" s="50" t="s">
        <v>900</v>
      </c>
      <c r="D169" s="50"/>
      <c r="E169" s="51" t="s">
        <v>901</v>
      </c>
      <c r="F169" s="52" t="s">
        <v>902</v>
      </c>
    </row>
    <row r="170" spans="1:76" ht="16.5">
      <c r="C170" s="53" t="s">
        <v>57</v>
      </c>
      <c r="D170" s="53"/>
      <c r="E170" s="54">
        <f t="shared" ref="E170:E176" si="0">COUNTIF($O$2:$O$468,C170)</f>
        <v>1</v>
      </c>
      <c r="F170" s="55">
        <f>E170/$E$179</f>
        <v>6.2111801242236021E-3</v>
      </c>
    </row>
    <row r="171" spans="1:76" ht="16.5">
      <c r="C171" s="53" t="s">
        <v>8</v>
      </c>
      <c r="D171" s="53"/>
      <c r="E171" s="54">
        <f t="shared" si="0"/>
        <v>0</v>
      </c>
      <c r="F171" s="55">
        <f t="shared" ref="F171:F179" si="1">E171/$E$179</f>
        <v>0</v>
      </c>
    </row>
    <row r="172" spans="1:76" ht="16.5">
      <c r="C172" s="53" t="s">
        <v>9</v>
      </c>
      <c r="D172" s="53"/>
      <c r="E172" s="54">
        <f t="shared" si="0"/>
        <v>5</v>
      </c>
      <c r="F172" s="55">
        <f t="shared" si="1"/>
        <v>3.1055900621118012E-2</v>
      </c>
    </row>
    <row r="173" spans="1:76" ht="16.5">
      <c r="C173" s="53" t="s">
        <v>10</v>
      </c>
      <c r="D173" s="53"/>
      <c r="E173" s="54">
        <f t="shared" si="0"/>
        <v>2</v>
      </c>
      <c r="F173" s="55">
        <f t="shared" si="1"/>
        <v>1.2422360248447204E-2</v>
      </c>
    </row>
    <row r="174" spans="1:76" ht="16.5">
      <c r="C174" s="53" t="s">
        <v>11</v>
      </c>
      <c r="D174" s="53"/>
      <c r="E174" s="54">
        <f t="shared" si="0"/>
        <v>0</v>
      </c>
      <c r="F174" s="55">
        <f t="shared" si="1"/>
        <v>0</v>
      </c>
    </row>
    <row r="175" spans="1:76" ht="16.5">
      <c r="C175" s="53" t="s">
        <v>12</v>
      </c>
      <c r="D175" s="53"/>
      <c r="E175" s="54">
        <f t="shared" si="0"/>
        <v>2</v>
      </c>
      <c r="F175" s="55">
        <f t="shared" si="1"/>
        <v>1.2422360248447204E-2</v>
      </c>
    </row>
    <row r="176" spans="1:76" ht="16.5">
      <c r="C176" s="53" t="s">
        <v>903</v>
      </c>
      <c r="D176" s="53"/>
      <c r="E176" s="54">
        <f t="shared" si="0"/>
        <v>0</v>
      </c>
      <c r="F176" s="55">
        <f t="shared" si="1"/>
        <v>0</v>
      </c>
    </row>
    <row r="177" spans="3:6" ht="18.75">
      <c r="C177" s="56" t="s">
        <v>904</v>
      </c>
      <c r="D177" s="56"/>
      <c r="E177" s="57">
        <f>SUM(E170:E176)</f>
        <v>10</v>
      </c>
      <c r="F177" s="55">
        <f t="shared" si="1"/>
        <v>6.2111801242236024E-2</v>
      </c>
    </row>
    <row r="178" spans="3:6" ht="16.5">
      <c r="C178" s="53" t="s">
        <v>18</v>
      </c>
      <c r="D178" s="53"/>
      <c r="E178" s="54">
        <f>COUNTIF($O$2:$O$168,C178)</f>
        <v>151</v>
      </c>
      <c r="F178" s="55">
        <f t="shared" si="1"/>
        <v>0.93788819875776397</v>
      </c>
    </row>
    <row r="179" spans="3:6" ht="18.75">
      <c r="C179" s="56" t="s">
        <v>29</v>
      </c>
      <c r="D179" s="56"/>
      <c r="E179" s="57">
        <f>E177+E178</f>
        <v>161</v>
      </c>
      <c r="F179" s="55">
        <f t="shared" si="1"/>
        <v>1</v>
      </c>
    </row>
  </sheetData>
  <dataConsolidate/>
  <mergeCells count="11">
    <mergeCell ref="AJ1:AN1"/>
    <mergeCell ref="A1:H1"/>
    <mergeCell ref="P1:T1"/>
    <mergeCell ref="U1:Y1"/>
    <mergeCell ref="Z1:AD1"/>
    <mergeCell ref="AE1:AI1"/>
    <mergeCell ref="AO1:AS1"/>
    <mergeCell ref="AT1:AX1"/>
    <mergeCell ref="AY1:BC1"/>
    <mergeCell ref="BD1:BH1"/>
    <mergeCell ref="BI1:BM1"/>
  </mergeCells>
  <conditionalFormatting sqref="F9">
    <cfRule type="duplicateValues" dxfId="47" priority="39"/>
  </conditionalFormatting>
  <conditionalFormatting sqref="F12">
    <cfRule type="duplicateValues" dxfId="46" priority="38"/>
  </conditionalFormatting>
  <conditionalFormatting sqref="F40:F44">
    <cfRule type="duplicateValues" dxfId="45" priority="35"/>
  </conditionalFormatting>
  <conditionalFormatting sqref="F45">
    <cfRule type="duplicateValues" dxfId="44" priority="37"/>
  </conditionalFormatting>
  <conditionalFormatting sqref="F76:F80">
    <cfRule type="duplicateValues" dxfId="43" priority="34"/>
  </conditionalFormatting>
  <conditionalFormatting sqref="F87">
    <cfRule type="duplicateValues" dxfId="42" priority="36"/>
  </conditionalFormatting>
  <conditionalFormatting sqref="F115:F117">
    <cfRule type="duplicateValues" dxfId="41" priority="33"/>
  </conditionalFormatting>
  <conditionalFormatting sqref="F118:F120">
    <cfRule type="duplicateValues" dxfId="40" priority="40"/>
  </conditionalFormatting>
  <conditionalFormatting sqref="F121">
    <cfRule type="duplicateValues" dxfId="39" priority="49"/>
  </conditionalFormatting>
  <conditionalFormatting sqref="F122:F123">
    <cfRule type="duplicateValues" dxfId="38" priority="14"/>
    <cfRule type="duplicateValues" dxfId="37" priority="15"/>
    <cfRule type="colorScale" priority="16">
      <colorScale>
        <cfvo type="min"/>
        <cfvo type="max"/>
        <color rgb="FFFF7128"/>
        <color rgb="FFFFEF9C"/>
      </colorScale>
    </cfRule>
    <cfRule type="duplicateValues" dxfId="36" priority="17"/>
    <cfRule type="duplicateValues" dxfId="35" priority="18"/>
    <cfRule type="duplicateValues" dxfId="34" priority="19"/>
    <cfRule type="duplicateValues" dxfId="33" priority="20"/>
    <cfRule type="duplicateValues" dxfId="32" priority="21" stopIfTrue="1"/>
    <cfRule type="duplicateValues" dxfId="31" priority="22"/>
    <cfRule type="duplicateValues" dxfId="30" priority="23"/>
  </conditionalFormatting>
  <conditionalFormatting sqref="F124:F125">
    <cfRule type="duplicateValues" dxfId="29" priority="24"/>
  </conditionalFormatting>
  <conditionalFormatting sqref="F126">
    <cfRule type="duplicateValues" dxfId="28" priority="13"/>
  </conditionalFormatting>
  <conditionalFormatting sqref="F129 F81:F86 F88:F114">
    <cfRule type="duplicateValues" dxfId="27" priority="43"/>
  </conditionalFormatting>
  <conditionalFormatting sqref="F138">
    <cfRule type="duplicateValues" dxfId="26" priority="26"/>
  </conditionalFormatting>
  <conditionalFormatting sqref="F139:F146 F127:F137 F1:F8 F10:F11 F13:F39 F46:F75 F88:F114 F81:F86 F148:F1048576">
    <cfRule type="duplicateValues" dxfId="25" priority="42"/>
    <cfRule type="duplicateValues" dxfId="24" priority="41"/>
  </conditionalFormatting>
  <conditionalFormatting sqref="F147">
    <cfRule type="duplicateValues" dxfId="23" priority="25"/>
  </conditionalFormatting>
  <conditionalFormatting sqref="L1 O1:O2">
    <cfRule type="cellIs" dxfId="22" priority="45" stopIfTrue="1" operator="equal">
      <formula>"Cat. -I"</formula>
    </cfRule>
    <cfRule type="cellIs" dxfId="21" priority="46" stopIfTrue="1" operator="equal">
      <formula>"Cat. -II"</formula>
    </cfRule>
    <cfRule type="cellIs" dxfId="20" priority="47" stopIfTrue="1" operator="equal">
      <formula>"Cat. -III"</formula>
    </cfRule>
    <cfRule type="cellIs" dxfId="19" priority="48" stopIfTrue="1" operator="equal">
      <formula>"Cat. -IV"</formula>
    </cfRule>
  </conditionalFormatting>
  <conditionalFormatting sqref="L2:L131 O2:O163">
    <cfRule type="cellIs" dxfId="18" priority="1" stopIfTrue="1" operator="equal">
      <formula>"Cat. -IV_Star"</formula>
    </cfRule>
  </conditionalFormatting>
  <conditionalFormatting sqref="L2:L131 O3:O163">
    <cfRule type="cellIs" dxfId="17" priority="6" stopIfTrue="1" operator="equal">
      <formula>"Cat. -IV"</formula>
    </cfRule>
    <cfRule type="cellIs" dxfId="16" priority="5" stopIfTrue="1" operator="equal">
      <formula>"Cat. -III"</formula>
    </cfRule>
    <cfRule type="cellIs" dxfId="15" priority="4" stopIfTrue="1" operator="equal">
      <formula>"Cat. -II"</formula>
    </cfRule>
    <cfRule type="cellIs" dxfId="14" priority="3" stopIfTrue="1" operator="equal">
      <formula>"Cat. -I"</formula>
    </cfRule>
    <cfRule type="cellIs" dxfId="13" priority="2" stopIfTrue="1" operator="equal">
      <formula>"FA"</formula>
    </cfRule>
  </conditionalFormatting>
  <conditionalFormatting sqref="N2:N131">
    <cfRule type="cellIs" dxfId="12" priority="12" stopIfTrue="1" operator="equal">
      <formula>"Cat. -IV"</formula>
    </cfRule>
    <cfRule type="cellIs" dxfId="11" priority="11" stopIfTrue="1" operator="equal">
      <formula>"Cat. -III"</formula>
    </cfRule>
    <cfRule type="cellIs" dxfId="10" priority="10" stopIfTrue="1" operator="equal">
      <formula>"Cat. -II"</formula>
    </cfRule>
    <cfRule type="cellIs" dxfId="9" priority="9" stopIfTrue="1" operator="equal">
      <formula>"Cat. -I"</formula>
    </cfRule>
    <cfRule type="cellIs" dxfId="8" priority="8" stopIfTrue="1" operator="equal">
      <formula>"FA"</formula>
    </cfRule>
    <cfRule type="cellIs" dxfId="7" priority="7" stopIfTrue="1" operator="equal">
      <formula>"Cat. -IV_Star"</formula>
    </cfRule>
  </conditionalFormatting>
  <conditionalFormatting sqref="O1:O2 L1">
    <cfRule type="cellIs" dxfId="6" priority="44" stopIfTrue="1" operator="equal">
      <formula>"FA"</formula>
    </cfRule>
  </conditionalFormatting>
  <conditionalFormatting sqref="P138">
    <cfRule type="cellIs" dxfId="5" priority="27" stopIfTrue="1" operator="equal">
      <formula>"Cat. -IV_Star"</formula>
    </cfRule>
    <cfRule type="cellIs" dxfId="4" priority="28" stopIfTrue="1" operator="equal">
      <formula>"FA"</formula>
    </cfRule>
    <cfRule type="cellIs" dxfId="3" priority="29" stopIfTrue="1" operator="equal">
      <formula>"Cat. -I"</formula>
    </cfRule>
    <cfRule type="cellIs" dxfId="2" priority="30" stopIfTrue="1" operator="equal">
      <formula>"Cat. -II"</formula>
    </cfRule>
    <cfRule type="cellIs" dxfId="1" priority="31" stopIfTrue="1" operator="equal">
      <formula>"Cat. -III"</formula>
    </cfRule>
    <cfRule type="cellIs" dxfId="0" priority="32" stopIfTrue="1" operator="equal">
      <formula>"Cat. -IV"</formula>
    </cfRule>
  </conditionalFormatting>
  <pageMargins left="0.74803149606299213" right="0.74803149606299213" top="0.98425196850393704" bottom="0.98425196850393704" header="0.51181102362204722" footer="0.51181102362204722"/>
  <pageSetup paperSize="9" scale="47" orientation="portrait" r:id="rId1"/>
  <headerFooter alignWithMargins="0"/>
  <colBreaks count="1" manualBreakCount="1">
    <brk id="8" max="139" man="1"/>
  </colBreak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0c5968-81e5-48bc-b6ce-818c5951fe11">
      <Terms xmlns="http://schemas.microsoft.com/office/infopath/2007/PartnerControls"/>
    </lcf76f155ced4ddcb4097134ff3c332f>
    <TaxCatchAll xmlns="693136b6-85ca-4df8-bd19-715f3a0433d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089C2F7094E4FA72E4AB5BAC0B72D" ma:contentTypeVersion="12" ma:contentTypeDescription="Create a new document." ma:contentTypeScope="" ma:versionID="c3055b979e257fb6d37fa150d04c7df3">
  <xsd:schema xmlns:xsd="http://www.w3.org/2001/XMLSchema" xmlns:xs="http://www.w3.org/2001/XMLSchema" xmlns:p="http://schemas.microsoft.com/office/2006/metadata/properties" xmlns:ns2="0e0c5968-81e5-48bc-b6ce-818c5951fe11" xmlns:ns3="693136b6-85ca-4df8-bd19-715f3a0433d8" targetNamespace="http://schemas.microsoft.com/office/2006/metadata/properties" ma:root="true" ma:fieldsID="cd16ea6f40ede17fec1750bb60817a4c" ns2:_="" ns3:_="">
    <xsd:import namespace="0e0c5968-81e5-48bc-b6ce-818c5951fe11"/>
    <xsd:import namespace="693136b6-85ca-4df8-bd19-715f3a043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c5968-81e5-48bc-b6ce-818c5951fe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3136b6-85ca-4df8-bd19-715f3a043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9279e8-8587-47c7-a506-a3236700feff}" ma:internalName="TaxCatchAll" ma:showField="CatchAllData" ma:web="693136b6-85ca-4df8-bd19-715f3a043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678984-C1F3-442B-A2C7-79928D08A2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B3BDE8-80DE-4267-97E4-82CD08AFE3E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FE72650-A906-4653-AFC3-7779FFB56186}">
  <ds:schemaRefs>
    <ds:schemaRef ds:uri="http://schemas.microsoft.com/office/2006/metadata/properties"/>
    <ds:schemaRef ds:uri="http://schemas.microsoft.com/office/infopath/2007/PartnerControls"/>
    <ds:schemaRef ds:uri="0e0c5968-81e5-48bc-b6ce-818c5951fe11"/>
    <ds:schemaRef ds:uri="693136b6-85ca-4df8-bd19-715f3a0433d8"/>
  </ds:schemaRefs>
</ds:datastoreItem>
</file>

<file path=customXml/itemProps4.xml><?xml version="1.0" encoding="utf-8"?>
<ds:datastoreItem xmlns:ds="http://schemas.openxmlformats.org/officeDocument/2006/customXml" ds:itemID="{098AF1E9-8F84-44BF-9887-1EA3CF6E4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0c5968-81e5-48bc-b6ce-818c5951fe11"/>
    <ds:schemaRef ds:uri="693136b6-85ca-4df8-bd19-715f3a0433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PSS09</vt:lpstr>
      <vt:lpstr>PSS08B</vt:lpstr>
      <vt:lpstr>PSS10B</vt:lpstr>
      <vt:lpstr>PSS12</vt:lpstr>
      <vt:lpstr>PSS11</vt:lpstr>
      <vt:lpstr>MDL PSS Summary</vt:lpstr>
      <vt:lpstr>Status Summary</vt:lpstr>
      <vt:lpstr>PSS05B</vt:lpstr>
      <vt:lpstr>Summary</vt:lpstr>
      <vt:lpstr>PSS8-old</vt:lpstr>
      <vt:lpstr>'PSS8-old'!KAW1_EPC_SYD_DE_H_417</vt:lpstr>
      <vt:lpstr>PSS05B!Print_Titles</vt:lpstr>
      <vt:lpstr>PSS08B!Print_Titles</vt:lpstr>
      <vt:lpstr>'PSS09'!Print_Titles</vt:lpstr>
      <vt:lpstr>PSS10B!Print_Titles</vt:lpstr>
      <vt:lpstr>'PSS11'!Print_Titles</vt:lpstr>
      <vt:lpstr>'PSS12'!Print_Titles</vt:lpstr>
      <vt:lpstr>'PSS8-old'!Print_Titles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Bankim Prajapati</dc:creator>
  <cp:keywords/>
  <dc:description/>
  <cp:lastModifiedBy>Divyanshi Tahkit</cp:lastModifiedBy>
  <cp:revision/>
  <dcterms:created xsi:type="dcterms:W3CDTF">2022-11-24T06:40:14Z</dcterms:created>
  <dcterms:modified xsi:type="dcterms:W3CDTF">2026-09-04T06:18:58Z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0x010100B63089C2F7094E4FA72E4AB5BAC0B72D</vt:lpwstr>
  </property>
  <property fmtid="{D5CDD505-2E9C-101B-9397-08002B2CF9AE}" pid="3" name="MediaServiceImageTags">
    <vt:lpwstr/>
  </property>
</Properties>
</file>